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Pedro\Desktop\Indofil\Vendas\Data\"/>
    </mc:Choice>
  </mc:AlternateContent>
  <xr:revisionPtr revIDLastSave="0" documentId="13_ncr:1_{5DAFF1EA-B27F-4199-99DE-605C41FD3A9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Vendas" sheetId="1" r:id="rId1"/>
    <sheet name="Planilha1" sheetId="2" r:id="rId2"/>
  </sheets>
  <definedNames>
    <definedName name="_xlnm._FilterDatabase" localSheetId="0" hidden="1">Vendas!$B$1:$P$271</definedName>
    <definedName name="lista_produtos">Vendas!#REF!</definedName>
  </definedName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271" i="1" l="1"/>
  <c r="H270" i="1"/>
  <c r="H269" i="1"/>
  <c r="H268" i="1"/>
  <c r="H267" i="1"/>
  <c r="N267" i="1" s="1"/>
  <c r="H266" i="1"/>
  <c r="M267" i="1"/>
  <c r="M265" i="1"/>
  <c r="N265" i="1" s="1"/>
  <c r="O265" i="1" s="1"/>
  <c r="M266" i="1"/>
  <c r="N266" i="1" s="1"/>
  <c r="M268" i="1"/>
  <c r="N268" i="1" s="1"/>
  <c r="O268" i="1" s="1"/>
  <c r="M269" i="1"/>
  <c r="N269" i="1" s="1"/>
  <c r="O269" i="1" s="1"/>
  <c r="M270" i="1"/>
  <c r="N270" i="1" s="1"/>
  <c r="O270" i="1" s="1"/>
  <c r="M271" i="1"/>
  <c r="N271" i="1" s="1"/>
  <c r="H26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45" i="1"/>
  <c r="H264" i="1"/>
  <c r="H263" i="1"/>
  <c r="H262" i="1"/>
  <c r="H259" i="1"/>
  <c r="N259" i="1" s="1"/>
  <c r="O259" i="1" s="1"/>
  <c r="H260" i="1"/>
  <c r="H261" i="1"/>
  <c r="H258" i="1"/>
  <c r="N258" i="1" s="1"/>
  <c r="H257" i="1"/>
  <c r="H256" i="1"/>
  <c r="N256" i="1" s="1"/>
  <c r="O256" i="1" s="1"/>
  <c r="H255" i="1"/>
  <c r="N255" i="1" s="1"/>
  <c r="H254" i="1"/>
  <c r="N254" i="1" s="1"/>
  <c r="O254" i="1" s="1"/>
  <c r="H249" i="1"/>
  <c r="H245" i="1"/>
  <c r="H248" i="1"/>
  <c r="N248" i="1" s="1"/>
  <c r="O248" i="1" s="1"/>
  <c r="H250" i="1"/>
  <c r="N250" i="1" s="1"/>
  <c r="P250" i="1" s="1"/>
  <c r="H251" i="1"/>
  <c r="H252" i="1"/>
  <c r="H253" i="1"/>
  <c r="H247" i="1"/>
  <c r="N247" i="1" s="1"/>
  <c r="H246" i="1"/>
  <c r="N246" i="1" s="1"/>
  <c r="O246" i="1" s="1"/>
  <c r="H244" i="1"/>
  <c r="N244" i="1" s="1"/>
  <c r="O244" i="1" s="1"/>
  <c r="H243" i="1"/>
  <c r="N243" i="1" s="1"/>
  <c r="O243" i="1" s="1"/>
  <c r="H242" i="1"/>
  <c r="N242" i="1" s="1"/>
  <c r="H241" i="1"/>
  <c r="N241" i="1" s="1"/>
  <c r="O241" i="1" s="1"/>
  <c r="H233" i="1"/>
  <c r="N233" i="1" s="1"/>
  <c r="H234" i="1"/>
  <c r="N234" i="1" s="1"/>
  <c r="O234" i="1" s="1"/>
  <c r="H235" i="1"/>
  <c r="N235" i="1" s="1"/>
  <c r="O235" i="1" s="1"/>
  <c r="H236" i="1"/>
  <c r="N236" i="1" s="1"/>
  <c r="O236" i="1" s="1"/>
  <c r="H237" i="1"/>
  <c r="N237" i="1" s="1"/>
  <c r="P237" i="1" s="1"/>
  <c r="H238" i="1"/>
  <c r="N238" i="1" s="1"/>
  <c r="O238" i="1" s="1"/>
  <c r="H239" i="1"/>
  <c r="N239" i="1" s="1"/>
  <c r="O239" i="1" s="1"/>
  <c r="H240" i="1"/>
  <c r="N240" i="1" s="1"/>
  <c r="H232" i="1"/>
  <c r="N232" i="1" s="1"/>
  <c r="H231" i="1"/>
  <c r="N231" i="1" s="1"/>
  <c r="P231" i="1" s="1"/>
  <c r="H230" i="1"/>
  <c r="N230" i="1" s="1"/>
  <c r="H229" i="1"/>
  <c r="N229" i="1" s="1"/>
  <c r="P229" i="1" s="1"/>
  <c r="O267" i="1" l="1"/>
  <c r="P267" i="1"/>
  <c r="O271" i="1"/>
  <c r="P271" i="1"/>
  <c r="P266" i="1"/>
  <c r="O266" i="1"/>
  <c r="N253" i="1"/>
  <c r="O253" i="1" s="1"/>
  <c r="N263" i="1"/>
  <c r="O263" i="1" s="1"/>
  <c r="N251" i="1"/>
  <c r="O251" i="1" s="1"/>
  <c r="P269" i="1"/>
  <c r="P268" i="1"/>
  <c r="P270" i="1"/>
  <c r="P265" i="1"/>
  <c r="N264" i="1"/>
  <c r="O264" i="1" s="1"/>
  <c r="N262" i="1"/>
  <c r="O262" i="1" s="1"/>
  <c r="N249" i="1"/>
  <c r="O249" i="1" s="1"/>
  <c r="N257" i="1"/>
  <c r="N261" i="1"/>
  <c r="N252" i="1"/>
  <c r="P252" i="1" s="1"/>
  <c r="N260" i="1"/>
  <c r="N245" i="1"/>
  <c r="O245" i="1" s="1"/>
  <c r="O261" i="1"/>
  <c r="P261" i="1"/>
  <c r="O260" i="1"/>
  <c r="P260" i="1"/>
  <c r="P259" i="1"/>
  <c r="P262" i="1"/>
  <c r="P255" i="1"/>
  <c r="O255" i="1"/>
  <c r="O257" i="1"/>
  <c r="P257" i="1"/>
  <c r="O258" i="1"/>
  <c r="P258" i="1"/>
  <c r="P256" i="1"/>
  <c r="P254" i="1"/>
  <c r="P249" i="1"/>
  <c r="P248" i="1"/>
  <c r="O247" i="1"/>
  <c r="P247" i="1"/>
  <c r="P253" i="1"/>
  <c r="P246" i="1"/>
  <c r="P251" i="1"/>
  <c r="P244" i="1"/>
  <c r="O250" i="1"/>
  <c r="P243" i="1"/>
  <c r="O242" i="1"/>
  <c r="P242" i="1"/>
  <c r="P241" i="1"/>
  <c r="O232" i="1"/>
  <c r="P232" i="1"/>
  <c r="O233" i="1"/>
  <c r="P233" i="1"/>
  <c r="O240" i="1"/>
  <c r="P240" i="1"/>
  <c r="P239" i="1"/>
  <c r="O237" i="1"/>
  <c r="P238" i="1"/>
  <c r="P235" i="1"/>
  <c r="P236" i="1"/>
  <c r="P234" i="1"/>
  <c r="O229" i="1"/>
  <c r="O231" i="1"/>
  <c r="O230" i="1"/>
  <c r="P230" i="1"/>
  <c r="H228" i="1"/>
  <c r="N228" i="1" s="1"/>
  <c r="H227" i="1"/>
  <c r="N227" i="1" s="1"/>
  <c r="O227" i="1" s="1"/>
  <c r="H226" i="1"/>
  <c r="N226" i="1" s="1"/>
  <c r="O226" i="1" s="1"/>
  <c r="H225" i="1"/>
  <c r="N225" i="1" s="1"/>
  <c r="H224" i="1"/>
  <c r="N224" i="1" s="1"/>
  <c r="P263" i="1" l="1"/>
  <c r="P245" i="1"/>
  <c r="P264" i="1"/>
  <c r="O252" i="1"/>
  <c r="O224" i="1"/>
  <c r="P224" i="1"/>
  <c r="O228" i="1"/>
  <c r="P228" i="1"/>
  <c r="P226" i="1"/>
  <c r="P227" i="1"/>
  <c r="O225" i="1"/>
  <c r="P225" i="1"/>
  <c r="H223" i="1"/>
  <c r="N223" i="1" s="1"/>
  <c r="H222" i="1"/>
  <c r="N222" i="1" s="1"/>
  <c r="O222" i="1" s="1"/>
  <c r="H221" i="1"/>
  <c r="N221" i="1" s="1"/>
  <c r="H220" i="1"/>
  <c r="N220" i="1" s="1"/>
  <c r="H219" i="1"/>
  <c r="N219" i="1" s="1"/>
  <c r="H218" i="1"/>
  <c r="N218" i="1" s="1"/>
  <c r="H217" i="1"/>
  <c r="N217" i="1" s="1"/>
  <c r="H216" i="1"/>
  <c r="N216" i="1" s="1"/>
  <c r="O216" i="1" s="1"/>
  <c r="H215" i="1"/>
  <c r="N215" i="1" s="1"/>
  <c r="H214" i="1"/>
  <c r="N214" i="1" s="1"/>
  <c r="H213" i="1"/>
  <c r="N213" i="1" s="1"/>
  <c r="H212" i="1"/>
  <c r="N212" i="1" s="1"/>
  <c r="H211" i="1"/>
  <c r="N211" i="1" s="1"/>
  <c r="O211" i="1" s="1"/>
  <c r="H210" i="1"/>
  <c r="N210" i="1" s="1"/>
  <c r="H209" i="1"/>
  <c r="N209" i="1" s="1"/>
  <c r="H208" i="1"/>
  <c r="N208" i="1" s="1"/>
  <c r="P208" i="1" s="1"/>
  <c r="H207" i="1"/>
  <c r="N207" i="1" s="1"/>
  <c r="O207" i="1" s="1"/>
  <c r="H206" i="1"/>
  <c r="N206" i="1" s="1"/>
  <c r="O206" i="1" s="1"/>
  <c r="H205" i="1"/>
  <c r="N205" i="1" s="1"/>
  <c r="O205" i="1" s="1"/>
  <c r="H204" i="1"/>
  <c r="N204" i="1" s="1"/>
  <c r="O204" i="1" s="1"/>
  <c r="H203" i="1"/>
  <c r="N203" i="1" s="1"/>
  <c r="O203" i="1" s="1"/>
  <c r="H202" i="1"/>
  <c r="N202" i="1" s="1"/>
  <c r="O202" i="1" s="1"/>
  <c r="H201" i="1"/>
  <c r="N201" i="1" s="1"/>
  <c r="O201" i="1" s="1"/>
  <c r="H200" i="1"/>
  <c r="N200" i="1" s="1"/>
  <c r="O200" i="1" s="1"/>
  <c r="H199" i="1"/>
  <c r="N199" i="1" s="1"/>
  <c r="O199" i="1" s="1"/>
  <c r="H198" i="1"/>
  <c r="N198" i="1" s="1"/>
  <c r="O198" i="1" s="1"/>
  <c r="H197" i="1"/>
  <c r="N197" i="1" s="1"/>
  <c r="H196" i="1"/>
  <c r="N196" i="1" s="1"/>
  <c r="H195" i="1"/>
  <c r="N195" i="1" s="1"/>
  <c r="H194" i="1"/>
  <c r="N194" i="1" s="1"/>
  <c r="H193" i="1"/>
  <c r="N193" i="1" s="1"/>
  <c r="P193" i="1" s="1"/>
  <c r="H192" i="1"/>
  <c r="N192" i="1" s="1"/>
  <c r="O192" i="1" s="1"/>
  <c r="H191" i="1"/>
  <c r="N191" i="1" s="1"/>
  <c r="O191" i="1" s="1"/>
  <c r="H190" i="1"/>
  <c r="N190" i="1" s="1"/>
  <c r="O190" i="1" s="1"/>
  <c r="H189" i="1"/>
  <c r="N189" i="1" s="1"/>
  <c r="O189" i="1" s="1"/>
  <c r="H188" i="1"/>
  <c r="N188" i="1" s="1"/>
  <c r="H187" i="1"/>
  <c r="N187" i="1" s="1"/>
  <c r="H186" i="1"/>
  <c r="H184" i="1"/>
  <c r="N184" i="1" s="1"/>
  <c r="O184" i="1" s="1"/>
  <c r="O223" i="1" l="1"/>
  <c r="P223" i="1"/>
  <c r="O221" i="1"/>
  <c r="P221" i="1"/>
  <c r="P222" i="1"/>
  <c r="O215" i="1"/>
  <c r="P215" i="1"/>
  <c r="O219" i="1"/>
  <c r="P219" i="1"/>
  <c r="O220" i="1"/>
  <c r="P220" i="1"/>
  <c r="O214" i="1"/>
  <c r="P214" i="1"/>
  <c r="O218" i="1"/>
  <c r="P218" i="1"/>
  <c r="P213" i="1"/>
  <c r="O213" i="1"/>
  <c r="O217" i="1"/>
  <c r="P217" i="1"/>
  <c r="O212" i="1"/>
  <c r="P212" i="1"/>
  <c r="P216" i="1"/>
  <c r="O210" i="1"/>
  <c r="P210" i="1"/>
  <c r="O209" i="1"/>
  <c r="P209" i="1"/>
  <c r="P211" i="1"/>
  <c r="P197" i="1"/>
  <c r="O197" i="1"/>
  <c r="O208" i="1"/>
  <c r="P207" i="1"/>
  <c r="P206" i="1"/>
  <c r="P205" i="1"/>
  <c r="P204" i="1"/>
  <c r="P203" i="1"/>
  <c r="P202" i="1"/>
  <c r="P201" i="1"/>
  <c r="P200" i="1"/>
  <c r="P199" i="1"/>
  <c r="P198" i="1"/>
  <c r="O195" i="1"/>
  <c r="P195" i="1"/>
  <c r="P194" i="1"/>
  <c r="O194" i="1"/>
  <c r="O196" i="1"/>
  <c r="P196" i="1"/>
  <c r="O193" i="1"/>
  <c r="P192" i="1"/>
  <c r="P191" i="1"/>
  <c r="P190" i="1"/>
  <c r="P189" i="1"/>
  <c r="O188" i="1"/>
  <c r="P188" i="1"/>
  <c r="P187" i="1"/>
  <c r="O187" i="1"/>
  <c r="P184" i="1"/>
  <c r="H185" i="1"/>
  <c r="N185" i="1" s="1"/>
  <c r="H180" i="1"/>
  <c r="N180" i="1" s="1"/>
  <c r="O180" i="1" s="1"/>
  <c r="N186" i="1"/>
  <c r="O186" i="1" s="1"/>
  <c r="H177" i="1"/>
  <c r="N177" i="1" s="1"/>
  <c r="H176" i="1"/>
  <c r="N176" i="1" s="1"/>
  <c r="O176" i="1" s="1"/>
  <c r="H183" i="1"/>
  <c r="N183" i="1" s="1"/>
  <c r="H182" i="1"/>
  <c r="N182" i="1" s="1"/>
  <c r="H181" i="1"/>
  <c r="N181" i="1" s="1"/>
  <c r="H179" i="1"/>
  <c r="N179" i="1" s="1"/>
  <c r="H178" i="1"/>
  <c r="N178" i="1" s="1"/>
  <c r="H175" i="1"/>
  <c r="N175" i="1" s="1"/>
  <c r="H146" i="1"/>
  <c r="N146" i="1" s="1"/>
  <c r="H147" i="1"/>
  <c r="N147" i="1" s="1"/>
  <c r="H174" i="1"/>
  <c r="N174" i="1" s="1"/>
  <c r="O174" i="1" s="1"/>
  <c r="H173" i="1"/>
  <c r="N173" i="1" s="1"/>
  <c r="O173" i="1" s="1"/>
  <c r="H172" i="1"/>
  <c r="N172" i="1" s="1"/>
  <c r="H171" i="1"/>
  <c r="N171" i="1" s="1"/>
  <c r="H170" i="1"/>
  <c r="N170" i="1" s="1"/>
  <c r="P170" i="1" s="1"/>
  <c r="H169" i="1"/>
  <c r="N169" i="1" s="1"/>
  <c r="O169" i="1" s="1"/>
  <c r="H168" i="1"/>
  <c r="N168" i="1" s="1"/>
  <c r="P168" i="1" s="1"/>
  <c r="H167" i="1"/>
  <c r="N167" i="1" s="1"/>
  <c r="P167" i="1" s="1"/>
  <c r="H166" i="1"/>
  <c r="N166" i="1" s="1"/>
  <c r="O166" i="1" s="1"/>
  <c r="H165" i="1"/>
  <c r="N165" i="1" s="1"/>
  <c r="H164" i="1"/>
  <c r="N164" i="1" s="1"/>
  <c r="H163" i="1"/>
  <c r="N163" i="1" s="1"/>
  <c r="H162" i="1"/>
  <c r="N162" i="1" s="1"/>
  <c r="H161" i="1"/>
  <c r="N161" i="1" s="1"/>
  <c r="H160" i="1"/>
  <c r="N160" i="1" s="1"/>
  <c r="H159" i="1"/>
  <c r="N159" i="1" s="1"/>
  <c r="H158" i="1"/>
  <c r="N158" i="1" s="1"/>
  <c r="H157" i="1"/>
  <c r="N157" i="1" s="1"/>
  <c r="H156" i="1"/>
  <c r="N156" i="1" s="1"/>
  <c r="H155" i="1"/>
  <c r="N155" i="1" s="1"/>
  <c r="H154" i="1"/>
  <c r="N154" i="1" s="1"/>
  <c r="H153" i="1"/>
  <c r="N153" i="1" s="1"/>
  <c r="H152" i="1"/>
  <c r="N152" i="1" s="1"/>
  <c r="H151" i="1"/>
  <c r="N151" i="1" s="1"/>
  <c r="H150" i="1"/>
  <c r="N150" i="1" s="1"/>
  <c r="H149" i="1"/>
  <c r="N149" i="1" s="1"/>
  <c r="H148" i="1"/>
  <c r="N148" i="1" s="1"/>
  <c r="H145" i="1"/>
  <c r="N145" i="1" s="1"/>
  <c r="H144" i="1"/>
  <c r="N144" i="1" s="1"/>
  <c r="H143" i="1"/>
  <c r="N143" i="1" s="1"/>
  <c r="H142" i="1"/>
  <c r="N142" i="1" s="1"/>
  <c r="H141" i="1"/>
  <c r="N141" i="1" s="1"/>
  <c r="H140" i="1"/>
  <c r="N140" i="1" s="1"/>
  <c r="H139" i="1"/>
  <c r="N139" i="1" s="1"/>
  <c r="H138" i="1"/>
  <c r="N138" i="1" s="1"/>
  <c r="H137" i="1"/>
  <c r="N137" i="1" s="1"/>
  <c r="H136" i="1"/>
  <c r="N136" i="1" s="1"/>
  <c r="H135" i="1"/>
  <c r="N135" i="1" s="1"/>
  <c r="H134" i="1"/>
  <c r="N134" i="1" s="1"/>
  <c r="H133" i="1"/>
  <c r="N133" i="1" s="1"/>
  <c r="H132" i="1"/>
  <c r="N132" i="1" s="1"/>
  <c r="H131" i="1"/>
  <c r="N131" i="1" s="1"/>
  <c r="H130" i="1"/>
  <c r="N130" i="1" s="1"/>
  <c r="H129" i="1"/>
  <c r="N129" i="1" s="1"/>
  <c r="H128" i="1"/>
  <c r="N128" i="1" s="1"/>
  <c r="H127" i="1"/>
  <c r="N127" i="1" s="1"/>
  <c r="H126" i="1"/>
  <c r="N126" i="1" s="1"/>
  <c r="H125" i="1"/>
  <c r="N125" i="1" s="1"/>
  <c r="H124" i="1"/>
  <c r="N124" i="1" s="1"/>
  <c r="H123" i="1"/>
  <c r="N123" i="1" s="1"/>
  <c r="H122" i="1"/>
  <c r="N122" i="1" s="1"/>
  <c r="H121" i="1"/>
  <c r="N121" i="1" s="1"/>
  <c r="H120" i="1"/>
  <c r="N120" i="1" s="1"/>
  <c r="H119" i="1"/>
  <c r="N119" i="1" s="1"/>
  <c r="H118" i="1"/>
  <c r="N118" i="1" s="1"/>
  <c r="H117" i="1"/>
  <c r="N117" i="1" s="1"/>
  <c r="H116" i="1"/>
  <c r="N116" i="1" s="1"/>
  <c r="H115" i="1"/>
  <c r="N115" i="1" s="1"/>
  <c r="H114" i="1"/>
  <c r="N114" i="1" s="1"/>
  <c r="H113" i="1"/>
  <c r="N113" i="1" s="1"/>
  <c r="H112" i="1"/>
  <c r="N112" i="1" s="1"/>
  <c r="H111" i="1"/>
  <c r="N111" i="1" s="1"/>
  <c r="H110" i="1"/>
  <c r="N110" i="1" s="1"/>
  <c r="H109" i="1"/>
  <c r="N109" i="1" s="1"/>
  <c r="H108" i="1"/>
  <c r="N108" i="1" s="1"/>
  <c r="H107" i="1"/>
  <c r="N107" i="1" s="1"/>
  <c r="H106" i="1"/>
  <c r="N106" i="1" s="1"/>
  <c r="H105" i="1"/>
  <c r="N105" i="1" s="1"/>
  <c r="H104" i="1"/>
  <c r="N104" i="1" s="1"/>
  <c r="H103" i="1"/>
  <c r="N103" i="1" s="1"/>
  <c r="H102" i="1"/>
  <c r="N102" i="1" s="1"/>
  <c r="H101" i="1"/>
  <c r="N101" i="1" s="1"/>
  <c r="H100" i="1"/>
  <c r="N100" i="1" s="1"/>
  <c r="H99" i="1"/>
  <c r="N99" i="1" s="1"/>
  <c r="H98" i="1"/>
  <c r="N98" i="1" s="1"/>
  <c r="H97" i="1"/>
  <c r="N97" i="1" s="1"/>
  <c r="H96" i="1"/>
  <c r="N96" i="1" s="1"/>
  <c r="H95" i="1"/>
  <c r="N95" i="1" s="1"/>
  <c r="H94" i="1"/>
  <c r="N94" i="1" s="1"/>
  <c r="H93" i="1"/>
  <c r="N93" i="1" s="1"/>
  <c r="H92" i="1"/>
  <c r="N92" i="1" s="1"/>
  <c r="H91" i="1"/>
  <c r="N91" i="1" s="1"/>
  <c r="H90" i="1"/>
  <c r="N90" i="1" s="1"/>
  <c r="H89" i="1"/>
  <c r="N89" i="1" s="1"/>
  <c r="H88" i="1"/>
  <c r="N88" i="1" s="1"/>
  <c r="H87" i="1"/>
  <c r="N87" i="1" s="1"/>
  <c r="H86" i="1"/>
  <c r="N86" i="1" s="1"/>
  <c r="H85" i="1"/>
  <c r="N85" i="1" s="1"/>
  <c r="H84" i="1"/>
  <c r="N84" i="1" s="1"/>
  <c r="H83" i="1"/>
  <c r="N83" i="1" s="1"/>
  <c r="H82" i="1"/>
  <c r="N82" i="1" s="1"/>
  <c r="H81" i="1"/>
  <c r="N81" i="1" s="1"/>
  <c r="H80" i="1"/>
  <c r="N80" i="1" s="1"/>
  <c r="H79" i="1"/>
  <c r="N79" i="1" s="1"/>
  <c r="H78" i="1"/>
  <c r="N78" i="1" s="1"/>
  <c r="H77" i="1"/>
  <c r="N77" i="1" s="1"/>
  <c r="H76" i="1"/>
  <c r="N76" i="1" s="1"/>
  <c r="H75" i="1"/>
  <c r="N75" i="1" s="1"/>
  <c r="H74" i="1"/>
  <c r="N74" i="1" s="1"/>
  <c r="H73" i="1"/>
  <c r="N73" i="1" s="1"/>
  <c r="H72" i="1"/>
  <c r="N72" i="1" s="1"/>
  <c r="H71" i="1"/>
  <c r="N71" i="1" s="1"/>
  <c r="H70" i="1"/>
  <c r="N70" i="1" s="1"/>
  <c r="H69" i="1"/>
  <c r="N69" i="1" s="1"/>
  <c r="H68" i="1"/>
  <c r="N68" i="1" s="1"/>
  <c r="H67" i="1"/>
  <c r="N67" i="1" s="1"/>
  <c r="H66" i="1"/>
  <c r="N66" i="1" s="1"/>
  <c r="H65" i="1"/>
  <c r="N65" i="1" s="1"/>
  <c r="H64" i="1"/>
  <c r="N64" i="1" s="1"/>
  <c r="H63" i="1"/>
  <c r="N63" i="1" s="1"/>
  <c r="H62" i="1"/>
  <c r="N62" i="1" s="1"/>
  <c r="H61" i="1"/>
  <c r="N61" i="1" s="1"/>
  <c r="H60" i="1"/>
  <c r="N60" i="1" s="1"/>
  <c r="H59" i="1"/>
  <c r="N59" i="1" s="1"/>
  <c r="H58" i="1"/>
  <c r="N58" i="1" s="1"/>
  <c r="H57" i="1"/>
  <c r="N57" i="1" s="1"/>
  <c r="H56" i="1"/>
  <c r="N56" i="1" s="1"/>
  <c r="H55" i="1"/>
  <c r="N55" i="1" s="1"/>
  <c r="H54" i="1"/>
  <c r="N54" i="1" s="1"/>
  <c r="H53" i="1"/>
  <c r="N53" i="1" s="1"/>
  <c r="H52" i="1"/>
  <c r="N52" i="1" s="1"/>
  <c r="H51" i="1"/>
  <c r="N51" i="1" s="1"/>
  <c r="H50" i="1"/>
  <c r="N50" i="1" s="1"/>
  <c r="H49" i="1"/>
  <c r="N49" i="1" s="1"/>
  <c r="H48" i="1"/>
  <c r="N48" i="1" s="1"/>
  <c r="H47" i="1"/>
  <c r="N47" i="1" s="1"/>
  <c r="H46" i="1"/>
  <c r="N46" i="1" s="1"/>
  <c r="H45" i="1"/>
  <c r="N45" i="1" s="1"/>
  <c r="H44" i="1"/>
  <c r="N44" i="1" s="1"/>
  <c r="H43" i="1"/>
  <c r="N43" i="1" s="1"/>
  <c r="H42" i="1"/>
  <c r="N42" i="1" s="1"/>
  <c r="H41" i="1"/>
  <c r="N41" i="1" s="1"/>
  <c r="H40" i="1"/>
  <c r="N40" i="1" s="1"/>
  <c r="H39" i="1"/>
  <c r="N39" i="1" s="1"/>
  <c r="H38" i="1"/>
  <c r="N38" i="1" s="1"/>
  <c r="H37" i="1"/>
  <c r="N37" i="1" s="1"/>
  <c r="H36" i="1"/>
  <c r="N36" i="1" s="1"/>
  <c r="H35" i="1"/>
  <c r="N35" i="1" s="1"/>
  <c r="H34" i="1"/>
  <c r="N34" i="1" s="1"/>
  <c r="H33" i="1"/>
  <c r="N33" i="1" s="1"/>
  <c r="H32" i="1"/>
  <c r="N32" i="1" s="1"/>
  <c r="H31" i="1"/>
  <c r="N31" i="1" s="1"/>
  <c r="H30" i="1"/>
  <c r="N30" i="1" s="1"/>
  <c r="H29" i="1"/>
  <c r="N29" i="1" s="1"/>
  <c r="H28" i="1"/>
  <c r="N28" i="1" s="1"/>
  <c r="H27" i="1"/>
  <c r="N27" i="1" s="1"/>
  <c r="H26" i="1"/>
  <c r="N26" i="1" s="1"/>
  <c r="H25" i="1"/>
  <c r="N25" i="1" s="1"/>
  <c r="H24" i="1"/>
  <c r="N24" i="1" s="1"/>
  <c r="H23" i="1"/>
  <c r="N23" i="1" s="1"/>
  <c r="H22" i="1"/>
  <c r="N22" i="1" s="1"/>
  <c r="H21" i="1"/>
  <c r="N21" i="1" s="1"/>
  <c r="H20" i="1"/>
  <c r="N20" i="1" s="1"/>
  <c r="H19" i="1"/>
  <c r="N19" i="1" s="1"/>
  <c r="H18" i="1"/>
  <c r="N18" i="1" s="1"/>
  <c r="H17" i="1"/>
  <c r="N17" i="1" s="1"/>
  <c r="H16" i="1"/>
  <c r="N16" i="1" s="1"/>
  <c r="H15" i="1"/>
  <c r="N15" i="1" s="1"/>
  <c r="H14" i="1"/>
  <c r="N14" i="1" s="1"/>
  <c r="H13" i="1"/>
  <c r="N13" i="1" s="1"/>
  <c r="H12" i="1"/>
  <c r="N12" i="1" s="1"/>
  <c r="H11" i="1"/>
  <c r="N11" i="1" s="1"/>
  <c r="H10" i="1"/>
  <c r="N10" i="1" s="1"/>
  <c r="H9" i="1"/>
  <c r="N9" i="1" s="1"/>
  <c r="H8" i="1"/>
  <c r="N8" i="1" s="1"/>
  <c r="H7" i="1"/>
  <c r="N7" i="1" s="1"/>
  <c r="H6" i="1"/>
  <c r="N6" i="1" s="1"/>
  <c r="H5" i="1"/>
  <c r="N5" i="1" s="1"/>
  <c r="H4" i="1"/>
  <c r="N4" i="1" s="1"/>
  <c r="H3" i="1"/>
  <c r="N3" i="1" s="1"/>
  <c r="H2" i="1"/>
  <c r="N2" i="1" s="1"/>
  <c r="P177" i="1" l="1"/>
  <c r="O177" i="1"/>
  <c r="P185" i="1"/>
  <c r="O185" i="1"/>
  <c r="P180" i="1"/>
  <c r="O178" i="1"/>
  <c r="P178" i="1"/>
  <c r="P181" i="1"/>
  <c r="O181" i="1"/>
  <c r="P182" i="1"/>
  <c r="O182" i="1"/>
  <c r="O183" i="1"/>
  <c r="P183" i="1"/>
  <c r="P179" i="1"/>
  <c r="O179" i="1"/>
  <c r="P186" i="1"/>
  <c r="P176" i="1"/>
  <c r="P175" i="1"/>
  <c r="O175" i="1"/>
  <c r="P147" i="1"/>
  <c r="O147" i="1"/>
  <c r="P146" i="1"/>
  <c r="O146" i="1"/>
  <c r="O165" i="1"/>
  <c r="P165" i="1"/>
  <c r="P174" i="1"/>
  <c r="P173" i="1"/>
  <c r="O167" i="1"/>
  <c r="P118" i="1"/>
  <c r="O118" i="1"/>
  <c r="P107" i="1"/>
  <c r="O107" i="1"/>
  <c r="P145" i="1"/>
  <c r="O145" i="1"/>
  <c r="P159" i="1"/>
  <c r="O159" i="1"/>
  <c r="P22" i="1"/>
  <c r="O22" i="1"/>
  <c r="P106" i="1"/>
  <c r="O106" i="1"/>
  <c r="P23" i="1"/>
  <c r="O23" i="1"/>
  <c r="P95" i="1"/>
  <c r="O95" i="1"/>
  <c r="P36" i="1"/>
  <c r="O36" i="1"/>
  <c r="P158" i="1"/>
  <c r="O158" i="1"/>
  <c r="P26" i="1"/>
  <c r="O26" i="1"/>
  <c r="P110" i="1"/>
  <c r="O110" i="1"/>
  <c r="P122" i="1"/>
  <c r="O122" i="1"/>
  <c r="P134" i="1"/>
  <c r="O134" i="1"/>
  <c r="P148" i="1"/>
  <c r="O148" i="1"/>
  <c r="P160" i="1"/>
  <c r="O160" i="1"/>
  <c r="P58" i="1"/>
  <c r="O58" i="1"/>
  <c r="P156" i="1"/>
  <c r="O156" i="1"/>
  <c r="P71" i="1"/>
  <c r="O71" i="1"/>
  <c r="P143" i="1"/>
  <c r="O143" i="1"/>
  <c r="P84" i="1"/>
  <c r="O84" i="1"/>
  <c r="P108" i="1"/>
  <c r="O108" i="1"/>
  <c r="P37" i="1"/>
  <c r="O37" i="1"/>
  <c r="P133" i="1"/>
  <c r="O133" i="1"/>
  <c r="P38" i="1"/>
  <c r="O38" i="1"/>
  <c r="P27" i="1"/>
  <c r="O27" i="1"/>
  <c r="P87" i="1"/>
  <c r="O87" i="1"/>
  <c r="P111" i="1"/>
  <c r="O111" i="1"/>
  <c r="P123" i="1"/>
  <c r="O123" i="1"/>
  <c r="P135" i="1"/>
  <c r="O135" i="1"/>
  <c r="P149" i="1"/>
  <c r="O149" i="1"/>
  <c r="P161" i="1"/>
  <c r="O161" i="1"/>
  <c r="P94" i="1"/>
  <c r="O94" i="1"/>
  <c r="P120" i="1"/>
  <c r="O120" i="1"/>
  <c r="P73" i="1"/>
  <c r="O73" i="1"/>
  <c r="P98" i="1"/>
  <c r="O98" i="1"/>
  <c r="P16" i="1"/>
  <c r="O16" i="1"/>
  <c r="P64" i="1"/>
  <c r="O64" i="1"/>
  <c r="P76" i="1"/>
  <c r="O76" i="1"/>
  <c r="P88" i="1"/>
  <c r="O88" i="1"/>
  <c r="P100" i="1"/>
  <c r="O100" i="1"/>
  <c r="P112" i="1"/>
  <c r="O112" i="1"/>
  <c r="P124" i="1"/>
  <c r="O124" i="1"/>
  <c r="P136" i="1"/>
  <c r="O136" i="1"/>
  <c r="P150" i="1"/>
  <c r="O150" i="1"/>
  <c r="P162" i="1"/>
  <c r="O162" i="1"/>
  <c r="P10" i="1"/>
  <c r="O10" i="1"/>
  <c r="P82" i="1"/>
  <c r="O82" i="1"/>
  <c r="P11" i="1"/>
  <c r="O11" i="1"/>
  <c r="P131" i="1"/>
  <c r="O131" i="1"/>
  <c r="P48" i="1"/>
  <c r="O48" i="1"/>
  <c r="P96" i="1"/>
  <c r="O96" i="1"/>
  <c r="P25" i="1"/>
  <c r="O25" i="1"/>
  <c r="P121" i="1"/>
  <c r="O121" i="1"/>
  <c r="P14" i="1"/>
  <c r="O14" i="1"/>
  <c r="P3" i="1"/>
  <c r="O3" i="1"/>
  <c r="P63" i="1"/>
  <c r="O63" i="1"/>
  <c r="P40" i="1"/>
  <c r="O40" i="1"/>
  <c r="P53" i="1"/>
  <c r="O53" i="1"/>
  <c r="P101" i="1"/>
  <c r="O101" i="1"/>
  <c r="P113" i="1"/>
  <c r="O113" i="1"/>
  <c r="P125" i="1"/>
  <c r="O125" i="1"/>
  <c r="P137" i="1"/>
  <c r="O137" i="1"/>
  <c r="P151" i="1"/>
  <c r="O151" i="1"/>
  <c r="P163" i="1"/>
  <c r="O163" i="1"/>
  <c r="P34" i="1"/>
  <c r="O34" i="1"/>
  <c r="P130" i="1"/>
  <c r="O130" i="1"/>
  <c r="P47" i="1"/>
  <c r="O47" i="1"/>
  <c r="P119" i="1"/>
  <c r="O119" i="1"/>
  <c r="P60" i="1"/>
  <c r="O60" i="1"/>
  <c r="P61" i="1"/>
  <c r="O61" i="1"/>
  <c r="P2" i="1"/>
  <c r="O2" i="1"/>
  <c r="P74" i="1"/>
  <c r="O74" i="1"/>
  <c r="P75" i="1"/>
  <c r="O75" i="1"/>
  <c r="P52" i="1"/>
  <c r="O52" i="1"/>
  <c r="P41" i="1"/>
  <c r="O41" i="1"/>
  <c r="P30" i="1"/>
  <c r="O30" i="1"/>
  <c r="P42" i="1"/>
  <c r="O42" i="1"/>
  <c r="P54" i="1"/>
  <c r="O54" i="1"/>
  <c r="P66" i="1"/>
  <c r="O66" i="1"/>
  <c r="P78" i="1"/>
  <c r="O78" i="1"/>
  <c r="P90" i="1"/>
  <c r="O90" i="1"/>
  <c r="P102" i="1"/>
  <c r="O102" i="1"/>
  <c r="P114" i="1"/>
  <c r="O114" i="1"/>
  <c r="P126" i="1"/>
  <c r="O126" i="1"/>
  <c r="P138" i="1"/>
  <c r="O138" i="1"/>
  <c r="P152" i="1"/>
  <c r="O152" i="1"/>
  <c r="P164" i="1"/>
  <c r="O164" i="1"/>
  <c r="P49" i="1"/>
  <c r="O49" i="1"/>
  <c r="P109" i="1"/>
  <c r="O109" i="1"/>
  <c r="P62" i="1"/>
  <c r="O62" i="1"/>
  <c r="P99" i="1"/>
  <c r="O99" i="1"/>
  <c r="P5" i="1"/>
  <c r="O5" i="1"/>
  <c r="P89" i="1"/>
  <c r="O89" i="1"/>
  <c r="P31" i="1"/>
  <c r="O31" i="1"/>
  <c r="P55" i="1"/>
  <c r="O55" i="1"/>
  <c r="P79" i="1"/>
  <c r="O79" i="1"/>
  <c r="P91" i="1"/>
  <c r="O91" i="1"/>
  <c r="P103" i="1"/>
  <c r="O103" i="1"/>
  <c r="P115" i="1"/>
  <c r="O115" i="1"/>
  <c r="P127" i="1"/>
  <c r="O127" i="1"/>
  <c r="P139" i="1"/>
  <c r="O139" i="1"/>
  <c r="P153" i="1"/>
  <c r="O153" i="1"/>
  <c r="P46" i="1"/>
  <c r="O46" i="1"/>
  <c r="P142" i="1"/>
  <c r="O142" i="1"/>
  <c r="P35" i="1"/>
  <c r="O35" i="1"/>
  <c r="P83" i="1"/>
  <c r="O83" i="1"/>
  <c r="P12" i="1"/>
  <c r="O12" i="1"/>
  <c r="P144" i="1"/>
  <c r="O144" i="1"/>
  <c r="P97" i="1"/>
  <c r="O97" i="1"/>
  <c r="P86" i="1"/>
  <c r="O86" i="1"/>
  <c r="P39" i="1"/>
  <c r="O39" i="1"/>
  <c r="P28" i="1"/>
  <c r="O28" i="1"/>
  <c r="P29" i="1"/>
  <c r="O29" i="1"/>
  <c r="P65" i="1"/>
  <c r="O65" i="1"/>
  <c r="P6" i="1"/>
  <c r="O6" i="1"/>
  <c r="P7" i="1"/>
  <c r="O7" i="1"/>
  <c r="P43" i="1"/>
  <c r="O43" i="1"/>
  <c r="P20" i="1"/>
  <c r="O20" i="1"/>
  <c r="P44" i="1"/>
  <c r="O44" i="1"/>
  <c r="P56" i="1"/>
  <c r="O56" i="1"/>
  <c r="P68" i="1"/>
  <c r="O68" i="1"/>
  <c r="P80" i="1"/>
  <c r="O80" i="1"/>
  <c r="P92" i="1"/>
  <c r="O92" i="1"/>
  <c r="P104" i="1"/>
  <c r="O104" i="1"/>
  <c r="P116" i="1"/>
  <c r="O116" i="1"/>
  <c r="P128" i="1"/>
  <c r="O128" i="1"/>
  <c r="P140" i="1"/>
  <c r="O140" i="1"/>
  <c r="P154" i="1"/>
  <c r="O154" i="1"/>
  <c r="P171" i="1"/>
  <c r="O171" i="1"/>
  <c r="P70" i="1"/>
  <c r="O70" i="1"/>
  <c r="P59" i="1"/>
  <c r="O59" i="1"/>
  <c r="P157" i="1"/>
  <c r="O157" i="1"/>
  <c r="P24" i="1"/>
  <c r="O24" i="1"/>
  <c r="P72" i="1"/>
  <c r="O72" i="1"/>
  <c r="P132" i="1"/>
  <c r="O132" i="1"/>
  <c r="P13" i="1"/>
  <c r="O13" i="1"/>
  <c r="P85" i="1"/>
  <c r="O85" i="1"/>
  <c r="P50" i="1"/>
  <c r="O50" i="1"/>
  <c r="P15" i="1"/>
  <c r="O15" i="1"/>
  <c r="P51" i="1"/>
  <c r="O51" i="1"/>
  <c r="P4" i="1"/>
  <c r="O4" i="1"/>
  <c r="P17" i="1"/>
  <c r="O17" i="1"/>
  <c r="P77" i="1"/>
  <c r="O77" i="1"/>
  <c r="P18" i="1"/>
  <c r="O18" i="1"/>
  <c r="P19" i="1"/>
  <c r="O19" i="1"/>
  <c r="P67" i="1"/>
  <c r="O67" i="1"/>
  <c r="P8" i="1"/>
  <c r="O8" i="1"/>
  <c r="P32" i="1"/>
  <c r="O32" i="1"/>
  <c r="P9" i="1"/>
  <c r="O9" i="1"/>
  <c r="P21" i="1"/>
  <c r="O21" i="1"/>
  <c r="P33" i="1"/>
  <c r="O33" i="1"/>
  <c r="P45" i="1"/>
  <c r="O45" i="1"/>
  <c r="P57" i="1"/>
  <c r="O57" i="1"/>
  <c r="P69" i="1"/>
  <c r="O69" i="1"/>
  <c r="P81" i="1"/>
  <c r="O81" i="1"/>
  <c r="P93" i="1"/>
  <c r="O93" i="1"/>
  <c r="P105" i="1"/>
  <c r="O105" i="1"/>
  <c r="P117" i="1"/>
  <c r="O117" i="1"/>
  <c r="P129" i="1"/>
  <c r="O129" i="1"/>
  <c r="P141" i="1"/>
  <c r="O141" i="1"/>
  <c r="P155" i="1"/>
  <c r="O155" i="1"/>
  <c r="P172" i="1"/>
  <c r="O172" i="1"/>
  <c r="P169" i="1"/>
  <c r="P166" i="1"/>
  <c r="O170" i="1"/>
  <c r="O1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 desconhecido</author>
  </authors>
  <commentList>
    <comment ref="P83" authorId="0" shapeId="0" xr:uid="{00000000-0006-0000-0000-000002000000}">
      <text>
        <r>
          <rPr>
            <sz val="10"/>
            <rFont val="Arial"/>
            <family val="2"/>
          </rPr>
          <t>R$2.080,00 em Setembro</t>
        </r>
      </text>
    </comment>
    <comment ref="O116" authorId="0" shapeId="0" xr:uid="{00000000-0006-0000-0000-000001000000}">
      <text>
        <r>
          <rPr>
            <sz val="10"/>
            <rFont val="Arial"/>
            <family val="2"/>
          </rPr>
          <t>FATUROU SOMENTE 720</t>
        </r>
      </text>
    </comment>
  </commentList>
</comments>
</file>

<file path=xl/sharedStrings.xml><?xml version="1.0" encoding="utf-8"?>
<sst xmlns="http://schemas.openxmlformats.org/spreadsheetml/2006/main" count="1368" uniqueCount="128">
  <si>
    <t>Emissor</t>
  </si>
  <si>
    <t>No Pedido</t>
  </si>
  <si>
    <t>Revenda</t>
  </si>
  <si>
    <t>Cidade</t>
  </si>
  <si>
    <t>Produto</t>
  </si>
  <si>
    <t>Quantidade</t>
  </si>
  <si>
    <t>Preço</t>
  </si>
  <si>
    <t>Total</t>
  </si>
  <si>
    <t>Data de emissão</t>
  </si>
  <si>
    <t>Data de Faturamento</t>
  </si>
  <si>
    <t>Tipo de Vencimento</t>
  </si>
  <si>
    <t>Data de Vencimento</t>
  </si>
  <si>
    <t>% Comissão</t>
  </si>
  <si>
    <t>Comissão Total</t>
  </si>
  <si>
    <t>Toninho</t>
  </si>
  <si>
    <t>Ipuiúna</t>
  </si>
  <si>
    <t>Moximate WP 1x20kg</t>
  </si>
  <si>
    <t>Xopotó 800 WP 1x10kg</t>
  </si>
  <si>
    <t>Data fixa</t>
  </si>
  <si>
    <t>Pouso Alegre</t>
  </si>
  <si>
    <t>Moximate WP 1x10kg</t>
  </si>
  <si>
    <t>Moximate WP 10x1kg</t>
  </si>
  <si>
    <t>Agro Neto</t>
  </si>
  <si>
    <t>Pilar do Sul</t>
  </si>
  <si>
    <t>180 dias</t>
  </si>
  <si>
    <t>Agrofert</t>
  </si>
  <si>
    <t>Lambari</t>
  </si>
  <si>
    <t>Data Fixa</t>
  </si>
  <si>
    <t>Adilson</t>
  </si>
  <si>
    <t>3-2022</t>
  </si>
  <si>
    <t>D’Agro</t>
  </si>
  <si>
    <t>Itapetininga</t>
  </si>
  <si>
    <t>4-2022</t>
  </si>
  <si>
    <t>Agricola Pinhotti</t>
  </si>
  <si>
    <t>Congonhal</t>
  </si>
  <si>
    <t>5-2022</t>
  </si>
  <si>
    <t>60 dias</t>
  </si>
  <si>
    <t>6-2022</t>
  </si>
  <si>
    <t>Agrogarcia Insumos</t>
  </si>
  <si>
    <t>Três Pontas</t>
  </si>
  <si>
    <t>Manfil 800WP 1x25kg</t>
  </si>
  <si>
    <t>Casa do Adubo</t>
  </si>
  <si>
    <t>Casa do Café</t>
  </si>
  <si>
    <t>Franca</t>
  </si>
  <si>
    <t>Indozeb 750 WG 1x25kg</t>
  </si>
  <si>
    <t>7-2022</t>
  </si>
  <si>
    <t>90 dias</t>
  </si>
  <si>
    <t>Comercial Martins Bento</t>
  </si>
  <si>
    <t>Bueno Brandao</t>
  </si>
  <si>
    <t>Cooperbatata</t>
  </si>
  <si>
    <t>Sacramento</t>
  </si>
  <si>
    <t>30 dias</t>
  </si>
  <si>
    <t>Nova Geração</t>
  </si>
  <si>
    <t>Cambui</t>
  </si>
  <si>
    <t>Fitovet</t>
  </si>
  <si>
    <t>Paraguaçu</t>
  </si>
  <si>
    <t>5-2023</t>
  </si>
  <si>
    <t>Agroserv</t>
  </si>
  <si>
    <t>Itamogi</t>
  </si>
  <si>
    <t>R Agro</t>
  </si>
  <si>
    <t xml:space="preserve">Caconde </t>
  </si>
  <si>
    <t>6-2023</t>
  </si>
  <si>
    <t>7-2023</t>
  </si>
  <si>
    <t>Capao Bonito</t>
  </si>
  <si>
    <t>Mogi Mirim</t>
  </si>
  <si>
    <t>Vargem Grande do Sul</t>
  </si>
  <si>
    <t>Minas Sul</t>
  </si>
  <si>
    <t>Três Corações</t>
  </si>
  <si>
    <t>Agrotecnica</t>
  </si>
  <si>
    <t>Matão</t>
  </si>
  <si>
    <t>07.2022</t>
  </si>
  <si>
    <t>Ouro Safra</t>
  </si>
  <si>
    <t>08.2022</t>
  </si>
  <si>
    <t>09-2022</t>
  </si>
  <si>
    <t>10-2022</t>
  </si>
  <si>
    <t>Santa Cruz do Rio Pardo</t>
  </si>
  <si>
    <t>11-2022</t>
  </si>
  <si>
    <t>15-2022</t>
  </si>
  <si>
    <t>150 dias</t>
  </si>
  <si>
    <t>Armazem Agricola</t>
  </si>
  <si>
    <t xml:space="preserve">Campinas </t>
  </si>
  <si>
    <t>120 dias</t>
  </si>
  <si>
    <t>Qualicitrus</t>
  </si>
  <si>
    <t>Casa Branca</t>
  </si>
  <si>
    <t>Sumaré</t>
  </si>
  <si>
    <t>150 DIAS</t>
  </si>
  <si>
    <t>Agrotata</t>
  </si>
  <si>
    <t>Agroterra</t>
  </si>
  <si>
    <t>Munhoz</t>
  </si>
  <si>
    <t>Moximate WP 1x5kg</t>
  </si>
  <si>
    <t>Parceria Agrícola</t>
  </si>
  <si>
    <t>Camanducaia</t>
  </si>
  <si>
    <t>Vinhedo</t>
  </si>
  <si>
    <t>45 dias</t>
  </si>
  <si>
    <t>Equilibrio Agricola</t>
  </si>
  <si>
    <t>Manfil 800WP 10x1kg</t>
  </si>
  <si>
    <t>Nova Friburgo</t>
  </si>
  <si>
    <t>Casal Comércio</t>
  </si>
  <si>
    <t>Indaiatuba</t>
  </si>
  <si>
    <t>Serra</t>
  </si>
  <si>
    <t>Contagem</t>
  </si>
  <si>
    <t>Bonagro</t>
  </si>
  <si>
    <t>Senador Amaral</t>
  </si>
  <si>
    <t>A vista</t>
  </si>
  <si>
    <t>Naroca</t>
  </si>
  <si>
    <t>Maria da Fe</t>
  </si>
  <si>
    <t>Produtiva Agropecuaria</t>
  </si>
  <si>
    <t>Socorro</t>
  </si>
  <si>
    <t>Nogueira e Oliveira</t>
  </si>
  <si>
    <t>Poços de Caldas</t>
  </si>
  <si>
    <t>Comissão 20%</t>
  </si>
  <si>
    <t>Comissão 80%</t>
  </si>
  <si>
    <t>Agroshop</t>
  </si>
  <si>
    <t>Pará de Minas</t>
  </si>
  <si>
    <t>Montes Claros</t>
  </si>
  <si>
    <t>Imperatriz</t>
  </si>
  <si>
    <t>Marabá</t>
  </si>
  <si>
    <t>Terra Viva</t>
  </si>
  <si>
    <t>Natural Verde</t>
  </si>
  <si>
    <t xml:space="preserve">Casa do Adubo </t>
  </si>
  <si>
    <t>Buri</t>
  </si>
  <si>
    <t>Monte Mor</t>
  </si>
  <si>
    <t>Manfil 800WP 1x10kg</t>
  </si>
  <si>
    <t>Uberaba</t>
  </si>
  <si>
    <t>Redenção</t>
  </si>
  <si>
    <t>Ouro Branco</t>
  </si>
  <si>
    <t>Agroneto</t>
  </si>
  <si>
    <t>Comissão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</si>
</sst>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 R$ &quot;* #,##0.00\ ;&quot;-R$ &quot;* #,##0.00\ ;&quot; R$ &quot;* \-??\ ;\ @\ "/>
    <numFmt numFmtId="165" formatCode="[$R$-416]\ #,##0.00;[Red]\-[$R$-416]\ #,##0.00"/>
    <numFmt numFmtId="166" formatCode="dd/mm/yy"/>
  </numFmts>
  <fonts count="5" x14ac:knownFonts="1"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9211E"/>
        <bgColor rgb="FF993366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164" fontId="3" fillId="0" borderId="0" applyBorder="0" applyProtection="0"/>
    <xf numFmtId="9" fontId="3" fillId="0" borderId="0" applyFont="0" applyFill="0" applyBorder="0" applyAlignment="0" applyProtection="0"/>
  </cellStyleXfs>
  <cellXfs count="53">
    <xf numFmtId="0" fontId="0" fillId="0" borderId="0" xfId="0"/>
    <xf numFmtId="164" fontId="3" fillId="0" borderId="0" xfId="1" applyBorder="1" applyProtection="1"/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1" fillId="0" borderId="1" xfId="0" applyFont="1" applyBorder="1"/>
    <xf numFmtId="164" fontId="1" fillId="0" borderId="1" xfId="1" applyFont="1" applyBorder="1" applyProtection="1"/>
    <xf numFmtId="165" fontId="1" fillId="0" borderId="1" xfId="0" applyNumberFormat="1" applyFont="1" applyBorder="1"/>
    <xf numFmtId="10" fontId="1" fillId="0" borderId="1" xfId="0" applyNumberFormat="1" applyFont="1" applyBorder="1"/>
    <xf numFmtId="0" fontId="0" fillId="0" borderId="1" xfId="0" applyBorder="1"/>
    <xf numFmtId="3" fontId="0" fillId="0" borderId="1" xfId="0" applyNumberFormat="1" applyBorder="1" applyAlignment="1">
      <alignment horizontal="center"/>
    </xf>
    <xf numFmtId="164" fontId="3" fillId="0" borderId="1" xfId="1" applyBorder="1" applyProtection="1"/>
    <xf numFmtId="165" fontId="0" fillId="0" borderId="1" xfId="0" applyNumberFormat="1" applyBorder="1"/>
    <xf numFmtId="10" fontId="0" fillId="0" borderId="1" xfId="0" applyNumberFormat="1" applyBorder="1"/>
    <xf numFmtId="164" fontId="3" fillId="2" borderId="1" xfId="1" applyFill="1" applyBorder="1" applyProtection="1"/>
    <xf numFmtId="164" fontId="2" fillId="3" borderId="1" xfId="1" applyFont="1" applyFill="1" applyBorder="1" applyProtection="1"/>
    <xf numFmtId="0" fontId="2" fillId="0" borderId="1" xfId="0" applyFont="1" applyBorder="1"/>
    <xf numFmtId="0" fontId="2" fillId="0" borderId="0" xfId="0" applyFont="1"/>
    <xf numFmtId="0" fontId="0" fillId="0" borderId="1" xfId="0" applyBorder="1" applyAlignment="1">
      <alignment horizontal="center"/>
    </xf>
    <xf numFmtId="164" fontId="3" fillId="3" borderId="1" xfId="1" applyFill="1" applyBorder="1" applyProtection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/>
    <xf numFmtId="10" fontId="0" fillId="2" borderId="1" xfId="0" applyNumberFormat="1" applyFill="1" applyBorder="1"/>
    <xf numFmtId="10" fontId="2" fillId="0" borderId="1" xfId="0" applyNumberFormat="1" applyFont="1" applyBorder="1"/>
    <xf numFmtId="0" fontId="0" fillId="0" borderId="0" xfId="0" applyAlignment="1">
      <alignment horizontal="center"/>
    </xf>
    <xf numFmtId="164" fontId="3" fillId="4" borderId="1" xfId="1" applyFill="1" applyBorder="1" applyProtection="1"/>
    <xf numFmtId="14" fontId="1" fillId="0" borderId="1" xfId="0" applyNumberFormat="1" applyFon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0" fillId="2" borderId="1" xfId="0" applyNumberFormat="1" applyFill="1" applyBorder="1" applyAlignment="1">
      <alignment horizontal="right"/>
    </xf>
    <xf numFmtId="14" fontId="0" fillId="0" borderId="0" xfId="0" applyNumberFormat="1" applyAlignment="1">
      <alignment horizontal="right"/>
    </xf>
    <xf numFmtId="14" fontId="1" fillId="0" borderId="1" xfId="0" applyNumberFormat="1" applyFont="1" applyBorder="1"/>
    <xf numFmtId="14" fontId="0" fillId="0" borderId="1" xfId="0" applyNumberFormat="1" applyBorder="1"/>
    <xf numFmtId="14" fontId="0" fillId="2" borderId="1" xfId="0" applyNumberFormat="1" applyFill="1" applyBorder="1"/>
    <xf numFmtId="14" fontId="0" fillId="0" borderId="0" xfId="0" applyNumberFormat="1"/>
    <xf numFmtId="0" fontId="0" fillId="0" borderId="1" xfId="0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164" fontId="3" fillId="5" borderId="1" xfId="1" applyFill="1" applyBorder="1" applyProtection="1"/>
    <xf numFmtId="165" fontId="0" fillId="5" borderId="1" xfId="0" applyNumberFormat="1" applyFill="1" applyBorder="1"/>
    <xf numFmtId="14" fontId="0" fillId="5" borderId="1" xfId="0" applyNumberFormat="1" applyFill="1" applyBorder="1"/>
    <xf numFmtId="14" fontId="0" fillId="5" borderId="1" xfId="0" applyNumberFormat="1" applyFill="1" applyBorder="1" applyAlignment="1">
      <alignment horizontal="right"/>
    </xf>
    <xf numFmtId="10" fontId="0" fillId="5" borderId="1" xfId="0" applyNumberFormat="1" applyFill="1" applyBorder="1"/>
    <xf numFmtId="0" fontId="0" fillId="0" borderId="0" xfId="0" applyBorder="1"/>
    <xf numFmtId="0" fontId="0" fillId="0" borderId="1" xfId="0" applyFont="1" applyBorder="1"/>
    <xf numFmtId="0" fontId="0" fillId="0" borderId="2" xfId="0" applyBorder="1"/>
    <xf numFmtId="10" fontId="0" fillId="0" borderId="3" xfId="2" applyNumberFormat="1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10" fontId="0" fillId="0" borderId="7" xfId="2" applyNumberFormat="1" applyFont="1" applyBorder="1"/>
  </cellXfs>
  <cellStyles count="3">
    <cellStyle name="Moeda" xfId="1" builtinId="4"/>
    <cellStyle name="Normal" xfId="0" builtinId="0"/>
    <cellStyle name="Porcentagem" xfId="2" builtinId="5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101EA4-3F18-46C4-9567-8D0C9D5F181E}" name="tabela_produto" displayName="tabela_produto" ref="B1:C9" totalsRowShown="0" headerRowDxfId="0" headerRowBorderDxfId="4" tableBorderDxfId="5" totalsRowBorderDxfId="3">
  <autoFilter ref="B1:C9" xr:uid="{EA101EA4-3F18-46C4-9567-8D0C9D5F181E}"/>
  <tableColumns count="2">
    <tableColumn id="1" xr3:uid="{A0B257C3-9D81-4087-8A12-F1CDB0546FEE}" name="Produto" dataDxfId="2"/>
    <tableColumn id="2" xr3:uid="{1FD4B92A-D644-4360-B5DB-08979F0D9D4F}" name="Comissão" dataDxfId="1" dataCellStyle="Porcentage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337"/>
  <sheetViews>
    <sheetView tabSelected="1" zoomScaleNormal="100" workbookViewId="0">
      <pane ySplit="1" topLeftCell="A233" activePane="bottomLeft" state="frozen"/>
      <selection pane="bottomLeft" activeCell="J263" sqref="J263:J271"/>
    </sheetView>
  </sheetViews>
  <sheetFormatPr defaultColWidth="11.5703125" defaultRowHeight="12.75" x14ac:dyDescent="0.2"/>
  <cols>
    <col min="3" max="3" width="28" customWidth="1"/>
    <col min="4" max="4" width="21.5703125" customWidth="1"/>
    <col min="5" max="5" width="21.42578125" customWidth="1"/>
    <col min="7" max="7" width="9.28515625" style="1" customWidth="1"/>
    <col min="8" max="8" width="13.28515625" style="2" customWidth="1"/>
    <col min="9" max="9" width="13.42578125" style="35" customWidth="1"/>
    <col min="10" max="10" width="20.42578125" style="31" bestFit="1" customWidth="1"/>
    <col min="11" max="11" width="17.5703125" customWidth="1"/>
    <col min="12" max="12" width="17.5703125" style="35" customWidth="1"/>
    <col min="13" max="13" width="11.5703125" style="4"/>
    <col min="14" max="14" width="16.140625" style="1" customWidth="1"/>
    <col min="15" max="16" width="17.28515625" style="1" bestFit="1" customWidth="1"/>
    <col min="20" max="20" width="19.42578125" bestFit="1" customWidth="1"/>
  </cols>
  <sheetData>
    <row r="1" spans="1:1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32" t="s">
        <v>8</v>
      </c>
      <c r="J1" s="28" t="s">
        <v>9</v>
      </c>
      <c r="K1" s="5" t="s">
        <v>10</v>
      </c>
      <c r="L1" s="32" t="s">
        <v>11</v>
      </c>
      <c r="M1" s="8" t="s">
        <v>12</v>
      </c>
      <c r="N1" s="6" t="s">
        <v>13</v>
      </c>
      <c r="O1" s="6" t="s">
        <v>110</v>
      </c>
      <c r="P1" s="6" t="s">
        <v>111</v>
      </c>
    </row>
    <row r="2" spans="1:17" x14ac:dyDescent="0.2">
      <c r="A2" s="9" t="s">
        <v>14</v>
      </c>
      <c r="B2" s="9"/>
      <c r="C2" s="9" t="s">
        <v>22</v>
      </c>
      <c r="D2" s="9" t="s">
        <v>23</v>
      </c>
      <c r="E2" s="9" t="s">
        <v>17</v>
      </c>
      <c r="F2" s="10">
        <v>640</v>
      </c>
      <c r="G2" s="11">
        <v>21.5</v>
      </c>
      <c r="H2" s="12">
        <f t="shared" ref="H2:H28" si="0">F2*G2</f>
        <v>13760</v>
      </c>
      <c r="I2" s="33">
        <v>44734</v>
      </c>
      <c r="J2" s="29"/>
      <c r="K2" s="9" t="s">
        <v>24</v>
      </c>
      <c r="L2" s="33">
        <v>44914</v>
      </c>
      <c r="M2" s="13">
        <v>1.4999999999999999E-2</v>
      </c>
      <c r="N2" s="11">
        <f t="shared" ref="N2:N28" si="1">M2*H2</f>
        <v>206.4</v>
      </c>
      <c r="O2" s="15">
        <f t="shared" ref="O2:O28" si="2">0.2*N2</f>
        <v>41.28</v>
      </c>
      <c r="P2" s="15">
        <f t="shared" ref="P2:P28" si="3">0.8*N2</f>
        <v>165.12</v>
      </c>
    </row>
    <row r="3" spans="1:17" x14ac:dyDescent="0.2">
      <c r="A3" s="9" t="s">
        <v>14</v>
      </c>
      <c r="B3" s="9"/>
      <c r="C3" s="9" t="s">
        <v>22</v>
      </c>
      <c r="D3" s="9" t="s">
        <v>23</v>
      </c>
      <c r="E3" s="9" t="s">
        <v>17</v>
      </c>
      <c r="F3" s="10">
        <v>360</v>
      </c>
      <c r="G3" s="11">
        <v>22.5</v>
      </c>
      <c r="H3" s="12">
        <f t="shared" si="0"/>
        <v>8100</v>
      </c>
      <c r="I3" s="33">
        <v>44734</v>
      </c>
      <c r="J3" s="29"/>
      <c r="K3" s="9" t="s">
        <v>24</v>
      </c>
      <c r="L3" s="33">
        <v>44914</v>
      </c>
      <c r="M3" s="13">
        <v>1.4999999999999999E-2</v>
      </c>
      <c r="N3" s="11">
        <f t="shared" si="1"/>
        <v>121.5</v>
      </c>
      <c r="O3" s="15">
        <f t="shared" si="2"/>
        <v>24.3</v>
      </c>
      <c r="P3" s="15">
        <f t="shared" si="3"/>
        <v>97.2</v>
      </c>
    </row>
    <row r="4" spans="1:17" x14ac:dyDescent="0.2">
      <c r="A4" s="9" t="s">
        <v>14</v>
      </c>
      <c r="B4" s="9"/>
      <c r="C4" s="9" t="s">
        <v>22</v>
      </c>
      <c r="D4" s="46" t="s">
        <v>23</v>
      </c>
      <c r="E4" s="9" t="s">
        <v>21</v>
      </c>
      <c r="F4" s="10">
        <v>360</v>
      </c>
      <c r="G4" s="11">
        <v>41</v>
      </c>
      <c r="H4" s="12">
        <f t="shared" si="0"/>
        <v>14760</v>
      </c>
      <c r="I4" s="33">
        <v>44734</v>
      </c>
      <c r="J4" s="29"/>
      <c r="K4" s="9" t="s">
        <v>24</v>
      </c>
      <c r="L4" s="33">
        <v>44914</v>
      </c>
      <c r="M4" s="13">
        <v>0.02</v>
      </c>
      <c r="N4" s="11">
        <f t="shared" si="1"/>
        <v>295.2</v>
      </c>
      <c r="O4" s="15">
        <f t="shared" si="2"/>
        <v>59.04</v>
      </c>
      <c r="P4" s="15">
        <f t="shared" si="3"/>
        <v>236.16</v>
      </c>
    </row>
    <row r="5" spans="1:17" x14ac:dyDescent="0.2">
      <c r="A5" s="9" t="s">
        <v>14</v>
      </c>
      <c r="B5" s="9"/>
      <c r="C5" s="9" t="s">
        <v>22</v>
      </c>
      <c r="D5" s="9" t="s">
        <v>23</v>
      </c>
      <c r="E5" s="9" t="s">
        <v>17</v>
      </c>
      <c r="F5" s="10">
        <v>2560</v>
      </c>
      <c r="G5" s="11">
        <v>21.5</v>
      </c>
      <c r="H5" s="12">
        <f t="shared" si="0"/>
        <v>55040</v>
      </c>
      <c r="I5" s="33">
        <v>44739</v>
      </c>
      <c r="J5" s="29"/>
      <c r="K5" s="9" t="s">
        <v>18</v>
      </c>
      <c r="L5" s="33">
        <v>45046</v>
      </c>
      <c r="M5" s="13">
        <v>1.4999999999999999E-2</v>
      </c>
      <c r="N5" s="11">
        <f t="shared" si="1"/>
        <v>825.6</v>
      </c>
      <c r="O5" s="15">
        <f t="shared" si="2"/>
        <v>165.12</v>
      </c>
      <c r="P5" s="15">
        <f t="shared" si="3"/>
        <v>660.48</v>
      </c>
    </row>
    <row r="6" spans="1:17" x14ac:dyDescent="0.2">
      <c r="A6" s="9" t="s">
        <v>14</v>
      </c>
      <c r="B6" s="9"/>
      <c r="C6" s="9" t="s">
        <v>25</v>
      </c>
      <c r="D6" s="9" t="s">
        <v>26</v>
      </c>
      <c r="E6" s="9" t="s">
        <v>17</v>
      </c>
      <c r="F6" s="10">
        <v>1080</v>
      </c>
      <c r="G6" s="11">
        <v>23</v>
      </c>
      <c r="H6" s="12">
        <f t="shared" si="0"/>
        <v>24840</v>
      </c>
      <c r="I6" s="33">
        <v>44748</v>
      </c>
      <c r="J6" s="29"/>
      <c r="K6" s="9" t="s">
        <v>27</v>
      </c>
      <c r="L6" s="33">
        <v>45046</v>
      </c>
      <c r="M6" s="13">
        <v>1.4999999999999999E-2</v>
      </c>
      <c r="N6" s="11">
        <f t="shared" si="1"/>
        <v>372.59999999999997</v>
      </c>
      <c r="O6" s="15">
        <f t="shared" si="2"/>
        <v>74.52</v>
      </c>
      <c r="P6" s="15">
        <f t="shared" si="3"/>
        <v>298.08</v>
      </c>
    </row>
    <row r="7" spans="1:17" x14ac:dyDescent="0.2">
      <c r="A7" s="9" t="s">
        <v>14</v>
      </c>
      <c r="B7" s="9"/>
      <c r="C7" s="9" t="s">
        <v>25</v>
      </c>
      <c r="D7" s="9" t="s">
        <v>26</v>
      </c>
      <c r="E7" s="9" t="s">
        <v>21</v>
      </c>
      <c r="F7" s="10">
        <v>2160</v>
      </c>
      <c r="G7" s="11">
        <v>41.5</v>
      </c>
      <c r="H7" s="12">
        <f t="shared" si="0"/>
        <v>89640</v>
      </c>
      <c r="I7" s="33">
        <v>44748</v>
      </c>
      <c r="J7" s="29"/>
      <c r="K7" s="9" t="s">
        <v>27</v>
      </c>
      <c r="L7" s="33">
        <v>45046</v>
      </c>
      <c r="M7" s="13">
        <v>0.02</v>
      </c>
      <c r="N7" s="11">
        <f t="shared" si="1"/>
        <v>1792.8</v>
      </c>
      <c r="O7" s="15">
        <f t="shared" si="2"/>
        <v>358.56</v>
      </c>
      <c r="P7" s="15">
        <f t="shared" si="3"/>
        <v>1434.24</v>
      </c>
    </row>
    <row r="8" spans="1:17" x14ac:dyDescent="0.2">
      <c r="A8" s="9" t="s">
        <v>28</v>
      </c>
      <c r="B8" s="9" t="s">
        <v>29</v>
      </c>
      <c r="C8" s="9" t="s">
        <v>30</v>
      </c>
      <c r="D8" s="9" t="s">
        <v>31</v>
      </c>
      <c r="E8" s="9" t="s">
        <v>20</v>
      </c>
      <c r="F8" s="10">
        <v>360</v>
      </c>
      <c r="G8" s="11">
        <v>42</v>
      </c>
      <c r="H8" s="12">
        <f t="shared" si="0"/>
        <v>15120</v>
      </c>
      <c r="I8" s="33">
        <v>44757</v>
      </c>
      <c r="J8" s="29"/>
      <c r="K8" s="9" t="s">
        <v>24</v>
      </c>
      <c r="L8" s="33">
        <v>44941</v>
      </c>
      <c r="M8" s="13">
        <v>0.02</v>
      </c>
      <c r="N8" s="11">
        <f t="shared" si="1"/>
        <v>302.40000000000003</v>
      </c>
      <c r="O8" s="15">
        <f t="shared" si="2"/>
        <v>60.480000000000011</v>
      </c>
      <c r="P8" s="15">
        <f t="shared" si="3"/>
        <v>241.92000000000004</v>
      </c>
    </row>
    <row r="9" spans="1:17" x14ac:dyDescent="0.2">
      <c r="A9" s="9" t="s">
        <v>28</v>
      </c>
      <c r="B9" s="9" t="s">
        <v>32</v>
      </c>
      <c r="C9" s="9" t="s">
        <v>30</v>
      </c>
      <c r="D9" s="9" t="s">
        <v>31</v>
      </c>
      <c r="E9" s="9" t="s">
        <v>17</v>
      </c>
      <c r="F9" s="10">
        <v>3200</v>
      </c>
      <c r="G9" s="11">
        <v>19.2</v>
      </c>
      <c r="H9" s="12">
        <f t="shared" si="0"/>
        <v>61440</v>
      </c>
      <c r="I9" s="33">
        <v>44757</v>
      </c>
      <c r="J9" s="29"/>
      <c r="K9" s="9" t="s">
        <v>27</v>
      </c>
      <c r="L9" s="33">
        <v>45046</v>
      </c>
      <c r="M9" s="13">
        <v>1.4999999999999999E-2</v>
      </c>
      <c r="N9" s="11">
        <f t="shared" si="1"/>
        <v>921.59999999999991</v>
      </c>
      <c r="O9" s="15">
        <f t="shared" si="2"/>
        <v>184.32</v>
      </c>
      <c r="P9" s="15">
        <f t="shared" si="3"/>
        <v>737.28</v>
      </c>
    </row>
    <row r="10" spans="1:17" x14ac:dyDescent="0.2">
      <c r="A10" s="9" t="s">
        <v>14</v>
      </c>
      <c r="B10" s="9"/>
      <c r="C10" s="9" t="s">
        <v>33</v>
      </c>
      <c r="D10" s="9" t="s">
        <v>34</v>
      </c>
      <c r="E10" s="9" t="s">
        <v>20</v>
      </c>
      <c r="F10" s="10">
        <v>1280</v>
      </c>
      <c r="G10" s="11">
        <v>38.5</v>
      </c>
      <c r="H10" s="12">
        <f t="shared" si="0"/>
        <v>49280</v>
      </c>
      <c r="I10" s="33">
        <v>44763</v>
      </c>
      <c r="J10" s="29"/>
      <c r="K10" s="9" t="s">
        <v>27</v>
      </c>
      <c r="L10" s="33">
        <v>45046</v>
      </c>
      <c r="M10" s="13">
        <v>0.02</v>
      </c>
      <c r="N10" s="11">
        <f t="shared" si="1"/>
        <v>985.6</v>
      </c>
      <c r="O10" s="15">
        <f t="shared" si="2"/>
        <v>197.12</v>
      </c>
      <c r="P10" s="15">
        <f t="shared" si="3"/>
        <v>788.48</v>
      </c>
      <c r="Q10" s="17"/>
    </row>
    <row r="11" spans="1:17" x14ac:dyDescent="0.2">
      <c r="A11" s="9" t="s">
        <v>14</v>
      </c>
      <c r="B11" s="9"/>
      <c r="C11" s="9" t="s">
        <v>33</v>
      </c>
      <c r="D11" s="9" t="s">
        <v>34</v>
      </c>
      <c r="E11" s="9" t="s">
        <v>16</v>
      </c>
      <c r="F11" s="10">
        <v>1280</v>
      </c>
      <c r="G11" s="11">
        <v>35</v>
      </c>
      <c r="H11" s="12">
        <f t="shared" si="0"/>
        <v>44800</v>
      </c>
      <c r="I11" s="33">
        <v>44763</v>
      </c>
      <c r="J11" s="29"/>
      <c r="K11" s="9" t="s">
        <v>27</v>
      </c>
      <c r="L11" s="33">
        <v>45046</v>
      </c>
      <c r="M11" s="13">
        <v>2.5000000000000001E-2</v>
      </c>
      <c r="N11" s="11">
        <f t="shared" si="1"/>
        <v>1120</v>
      </c>
      <c r="O11" s="15">
        <f t="shared" si="2"/>
        <v>224</v>
      </c>
      <c r="P11" s="15">
        <f t="shared" si="3"/>
        <v>896</v>
      </c>
    </row>
    <row r="12" spans="1:17" x14ac:dyDescent="0.2">
      <c r="A12" s="9" t="s">
        <v>14</v>
      </c>
      <c r="B12" s="9"/>
      <c r="C12" s="9" t="s">
        <v>33</v>
      </c>
      <c r="D12" s="9" t="s">
        <v>34</v>
      </c>
      <c r="E12" s="9" t="s">
        <v>17</v>
      </c>
      <c r="F12" s="10">
        <v>1280</v>
      </c>
      <c r="G12" s="11">
        <v>19.2</v>
      </c>
      <c r="H12" s="12">
        <f t="shared" si="0"/>
        <v>24576</v>
      </c>
      <c r="I12" s="33">
        <v>44763</v>
      </c>
      <c r="J12" s="29"/>
      <c r="K12" s="9" t="s">
        <v>27</v>
      </c>
      <c r="L12" s="33">
        <v>45046</v>
      </c>
      <c r="M12" s="13">
        <v>1.4999999999999999E-2</v>
      </c>
      <c r="N12" s="11">
        <f t="shared" si="1"/>
        <v>368.64</v>
      </c>
      <c r="O12" s="15">
        <f t="shared" si="2"/>
        <v>73.727999999999994</v>
      </c>
      <c r="P12" s="15">
        <f t="shared" si="3"/>
        <v>294.91199999999998</v>
      </c>
    </row>
    <row r="13" spans="1:17" x14ac:dyDescent="0.2">
      <c r="A13" s="9" t="s">
        <v>14</v>
      </c>
      <c r="B13" s="9"/>
      <c r="C13" s="9" t="s">
        <v>33</v>
      </c>
      <c r="D13" s="9" t="s">
        <v>34</v>
      </c>
      <c r="E13" s="9" t="s">
        <v>21</v>
      </c>
      <c r="F13" s="10">
        <v>3240</v>
      </c>
      <c r="G13" s="11">
        <v>36</v>
      </c>
      <c r="H13" s="12">
        <f t="shared" si="0"/>
        <v>116640</v>
      </c>
      <c r="I13" s="33">
        <v>44792</v>
      </c>
      <c r="J13" s="29"/>
      <c r="K13" s="9" t="s">
        <v>27</v>
      </c>
      <c r="L13" s="33">
        <v>45046</v>
      </c>
      <c r="M13" s="13">
        <v>0.02</v>
      </c>
      <c r="N13" s="11">
        <f t="shared" si="1"/>
        <v>2332.8000000000002</v>
      </c>
      <c r="O13" s="15">
        <f t="shared" si="2"/>
        <v>466.56000000000006</v>
      </c>
      <c r="P13" s="15">
        <f t="shared" si="3"/>
        <v>1866.2400000000002</v>
      </c>
    </row>
    <row r="14" spans="1:17" x14ac:dyDescent="0.2">
      <c r="A14" s="9" t="s">
        <v>14</v>
      </c>
      <c r="B14" s="9"/>
      <c r="C14" s="9" t="s">
        <v>33</v>
      </c>
      <c r="D14" s="9" t="s">
        <v>34</v>
      </c>
      <c r="E14" s="9" t="s">
        <v>20</v>
      </c>
      <c r="F14" s="10">
        <v>5120</v>
      </c>
      <c r="G14" s="11">
        <v>32.5</v>
      </c>
      <c r="H14" s="12">
        <f t="shared" si="0"/>
        <v>166400</v>
      </c>
      <c r="I14" s="33">
        <v>44792</v>
      </c>
      <c r="J14" s="29"/>
      <c r="K14" s="9" t="s">
        <v>27</v>
      </c>
      <c r="L14" s="33">
        <v>45046</v>
      </c>
      <c r="M14" s="13">
        <v>0.02</v>
      </c>
      <c r="N14" s="11">
        <f t="shared" si="1"/>
        <v>3328</v>
      </c>
      <c r="O14" s="15">
        <f t="shared" si="2"/>
        <v>665.6</v>
      </c>
      <c r="P14" s="15">
        <f t="shared" si="3"/>
        <v>2662.4</v>
      </c>
    </row>
    <row r="15" spans="1:17" x14ac:dyDescent="0.2">
      <c r="A15" s="9" t="s">
        <v>28</v>
      </c>
      <c r="B15" s="9" t="s">
        <v>35</v>
      </c>
      <c r="C15" s="9" t="s">
        <v>22</v>
      </c>
      <c r="D15" s="9" t="s">
        <v>23</v>
      </c>
      <c r="E15" s="9" t="s">
        <v>21</v>
      </c>
      <c r="F15" s="10">
        <v>360</v>
      </c>
      <c r="G15" s="11">
        <v>41</v>
      </c>
      <c r="H15" s="12">
        <f t="shared" si="0"/>
        <v>14760</v>
      </c>
      <c r="I15" s="33">
        <v>44796</v>
      </c>
      <c r="J15" s="29"/>
      <c r="K15" s="9" t="s">
        <v>36</v>
      </c>
      <c r="L15" s="33">
        <v>44859</v>
      </c>
      <c r="M15" s="13">
        <v>0.02</v>
      </c>
      <c r="N15" s="11">
        <f t="shared" si="1"/>
        <v>295.2</v>
      </c>
      <c r="O15" s="15">
        <f t="shared" si="2"/>
        <v>59.04</v>
      </c>
      <c r="P15" s="15">
        <f t="shared" si="3"/>
        <v>236.16</v>
      </c>
    </row>
    <row r="16" spans="1:17" x14ac:dyDescent="0.2">
      <c r="A16" s="9" t="s">
        <v>28</v>
      </c>
      <c r="B16" s="9" t="s">
        <v>37</v>
      </c>
      <c r="C16" s="9" t="s">
        <v>22</v>
      </c>
      <c r="D16" s="9" t="s">
        <v>23</v>
      </c>
      <c r="E16" s="9" t="s">
        <v>21</v>
      </c>
      <c r="F16" s="10">
        <v>360</v>
      </c>
      <c r="G16" s="11">
        <v>41</v>
      </c>
      <c r="H16" s="12">
        <f t="shared" si="0"/>
        <v>14760</v>
      </c>
      <c r="I16" s="33">
        <v>44802</v>
      </c>
      <c r="J16" s="29"/>
      <c r="K16" s="9" t="s">
        <v>36</v>
      </c>
      <c r="L16" s="33">
        <v>45230</v>
      </c>
      <c r="M16" s="13">
        <v>0.02</v>
      </c>
      <c r="N16" s="11">
        <f t="shared" si="1"/>
        <v>295.2</v>
      </c>
      <c r="O16" s="15">
        <f t="shared" si="2"/>
        <v>59.04</v>
      </c>
      <c r="P16" s="15">
        <f t="shared" si="3"/>
        <v>236.16</v>
      </c>
    </row>
    <row r="17" spans="1:1017" x14ac:dyDescent="0.2">
      <c r="A17" s="9" t="s">
        <v>14</v>
      </c>
      <c r="B17" s="9"/>
      <c r="C17" s="9" t="s">
        <v>38</v>
      </c>
      <c r="D17" s="9" t="s">
        <v>39</v>
      </c>
      <c r="E17" s="9" t="s">
        <v>40</v>
      </c>
      <c r="F17" s="10">
        <v>3500</v>
      </c>
      <c r="G17" s="11">
        <v>24.5</v>
      </c>
      <c r="H17" s="12">
        <f t="shared" si="0"/>
        <v>85750</v>
      </c>
      <c r="I17" s="33">
        <v>44841</v>
      </c>
      <c r="J17" s="29"/>
      <c r="K17" s="9"/>
      <c r="L17" s="33"/>
      <c r="M17" s="13">
        <v>1.4999999999999999E-2</v>
      </c>
      <c r="N17" s="11">
        <f t="shared" si="1"/>
        <v>1286.25</v>
      </c>
      <c r="O17" s="15">
        <f t="shared" si="2"/>
        <v>257.25</v>
      </c>
      <c r="P17" s="15">
        <f t="shared" si="3"/>
        <v>1029</v>
      </c>
    </row>
    <row r="18" spans="1:1017" x14ac:dyDescent="0.2">
      <c r="A18" s="9" t="s">
        <v>14</v>
      </c>
      <c r="B18" s="9"/>
      <c r="C18" s="9" t="s">
        <v>41</v>
      </c>
      <c r="D18" s="9" t="s">
        <v>23</v>
      </c>
      <c r="E18" s="9" t="s">
        <v>40</v>
      </c>
      <c r="F18" s="10">
        <v>1400</v>
      </c>
      <c r="G18" s="11">
        <v>23.7</v>
      </c>
      <c r="H18" s="12">
        <f t="shared" si="0"/>
        <v>33180</v>
      </c>
      <c r="I18" s="33">
        <v>44866</v>
      </c>
      <c r="J18" s="29"/>
      <c r="K18" s="9" t="s">
        <v>27</v>
      </c>
      <c r="L18" s="33">
        <v>45046</v>
      </c>
      <c r="M18" s="13">
        <v>1.4999999999999999E-2</v>
      </c>
      <c r="N18" s="11">
        <f t="shared" si="1"/>
        <v>497.7</v>
      </c>
      <c r="O18" s="15">
        <f t="shared" si="2"/>
        <v>99.54</v>
      </c>
      <c r="P18" s="15">
        <f t="shared" si="3"/>
        <v>398.16</v>
      </c>
    </row>
    <row r="19" spans="1:1017" x14ac:dyDescent="0.2">
      <c r="A19" s="9" t="s">
        <v>14</v>
      </c>
      <c r="B19" s="9"/>
      <c r="C19" s="9" t="s">
        <v>42</v>
      </c>
      <c r="D19" s="9" t="s">
        <v>43</v>
      </c>
      <c r="E19" s="9" t="s">
        <v>44</v>
      </c>
      <c r="F19" s="10">
        <v>2100</v>
      </c>
      <c r="G19" s="11">
        <v>26.8</v>
      </c>
      <c r="H19" s="12">
        <f t="shared" si="0"/>
        <v>56280</v>
      </c>
      <c r="I19" s="33">
        <v>44873</v>
      </c>
      <c r="J19" s="29"/>
      <c r="K19" s="9" t="s">
        <v>27</v>
      </c>
      <c r="L19" s="33">
        <v>45194</v>
      </c>
      <c r="M19" s="13">
        <v>1.4999999999999999E-2</v>
      </c>
      <c r="N19" s="11">
        <f t="shared" si="1"/>
        <v>844.19999999999993</v>
      </c>
      <c r="O19" s="15">
        <f t="shared" si="2"/>
        <v>168.84</v>
      </c>
      <c r="P19" s="15">
        <f t="shared" si="3"/>
        <v>675.36</v>
      </c>
      <c r="Q19" s="2"/>
      <c r="R19" s="3"/>
      <c r="S19" s="3"/>
      <c r="T19" s="3"/>
      <c r="U19" s="3"/>
      <c r="AB19" s="2"/>
      <c r="AC19" s="2"/>
      <c r="AD19" s="3"/>
      <c r="AE19" s="3"/>
      <c r="AF19" s="3"/>
      <c r="AG19" s="3"/>
      <c r="AN19" s="2"/>
      <c r="AO19" s="2"/>
      <c r="AP19" s="3"/>
      <c r="AQ19" s="3"/>
      <c r="AR19" s="3"/>
      <c r="AS19" s="3"/>
      <c r="AZ19" s="2"/>
      <c r="BA19" s="2"/>
      <c r="BB19" s="3"/>
      <c r="BC19" s="3"/>
      <c r="BD19" s="3"/>
      <c r="BE19" s="3"/>
      <c r="BL19" s="2"/>
      <c r="BM19" s="2"/>
      <c r="BN19" s="3"/>
      <c r="BO19" s="3"/>
      <c r="BP19" s="3"/>
      <c r="BQ19" s="3"/>
      <c r="BX19" s="2"/>
      <c r="BY19" s="2"/>
      <c r="BZ19" s="3"/>
      <c r="CA19" s="3"/>
      <c r="CB19" s="3"/>
      <c r="CC19" s="3"/>
      <c r="CJ19" s="2"/>
      <c r="CK19" s="2"/>
      <c r="CL19" s="3"/>
      <c r="CM19" s="3"/>
      <c r="CN19" s="3"/>
      <c r="CO19" s="3"/>
      <c r="CV19" s="2"/>
      <c r="CW19" s="2"/>
      <c r="CX19" s="3"/>
      <c r="CY19" s="3"/>
      <c r="CZ19" s="3"/>
      <c r="DA19" s="3"/>
      <c r="DH19" s="2"/>
      <c r="DI19" s="2"/>
      <c r="DJ19" s="3"/>
      <c r="DK19" s="3"/>
      <c r="DL19" s="3"/>
      <c r="DM19" s="3"/>
      <c r="DT19" s="2"/>
      <c r="DU19" s="2"/>
      <c r="DV19" s="3"/>
      <c r="DW19" s="3"/>
      <c r="DX19" s="3"/>
      <c r="DY19" s="3"/>
      <c r="EF19" s="2"/>
      <c r="EG19" s="2"/>
      <c r="EH19" s="3"/>
      <c r="EI19" s="3"/>
      <c r="EJ19" s="3"/>
      <c r="EK19" s="3"/>
      <c r="ER19" s="2"/>
      <c r="ES19" s="2"/>
      <c r="ET19" s="3"/>
      <c r="EU19" s="3"/>
      <c r="EV19" s="3"/>
      <c r="EW19" s="3"/>
      <c r="FD19" s="2"/>
      <c r="FE19" s="2"/>
      <c r="FF19" s="3"/>
      <c r="FG19" s="3"/>
      <c r="FH19" s="3"/>
      <c r="FI19" s="3"/>
      <c r="FP19" s="2"/>
      <c r="FQ19" s="2"/>
      <c r="FR19" s="3"/>
      <c r="FS19" s="3"/>
      <c r="FT19" s="3"/>
      <c r="FU19" s="3"/>
      <c r="GB19" s="2"/>
      <c r="GC19" s="2"/>
      <c r="GD19" s="3"/>
      <c r="GE19" s="3"/>
      <c r="GF19" s="3"/>
      <c r="GG19" s="3"/>
      <c r="GN19" s="2"/>
      <c r="GO19" s="2"/>
      <c r="GP19" s="3"/>
      <c r="GQ19" s="3"/>
      <c r="GR19" s="3"/>
      <c r="GS19" s="3"/>
      <c r="GZ19" s="2"/>
      <c r="HA19" s="2"/>
      <c r="HB19" s="3"/>
      <c r="HC19" s="3"/>
      <c r="HD19" s="3"/>
      <c r="HE19" s="3"/>
      <c r="HL19" s="2"/>
      <c r="HM19" s="2"/>
      <c r="HN19" s="3"/>
      <c r="HO19" s="3"/>
      <c r="HP19" s="3"/>
      <c r="HQ19" s="3"/>
      <c r="HX19" s="2"/>
      <c r="HY19" s="2"/>
      <c r="HZ19" s="3"/>
      <c r="IA19" s="3"/>
      <c r="IB19" s="3"/>
      <c r="IC19" s="3"/>
      <c r="IJ19" s="2"/>
      <c r="IK19" s="2"/>
      <c r="IL19" s="3"/>
      <c r="IM19" s="3"/>
      <c r="IN19" s="3"/>
      <c r="IO19" s="3"/>
      <c r="IV19" s="2"/>
      <c r="IW19" s="2"/>
      <c r="IX19" s="3"/>
      <c r="IY19" s="3"/>
      <c r="IZ19" s="3"/>
      <c r="JA19" s="3"/>
      <c r="JH19" s="2"/>
      <c r="JI19" s="2"/>
      <c r="JJ19" s="3"/>
      <c r="JK19" s="3"/>
      <c r="JL19" s="3"/>
      <c r="JM19" s="3"/>
      <c r="JT19" s="2"/>
      <c r="JU19" s="2"/>
      <c r="JV19" s="3"/>
      <c r="JW19" s="3"/>
      <c r="JX19" s="3"/>
      <c r="JY19" s="3"/>
      <c r="KF19" s="2"/>
      <c r="KG19" s="2"/>
      <c r="KH19" s="3"/>
      <c r="KI19" s="3"/>
      <c r="KJ19" s="3"/>
      <c r="KK19" s="3"/>
      <c r="KR19" s="2"/>
      <c r="KS19" s="2"/>
      <c r="KT19" s="3"/>
      <c r="KU19" s="3"/>
      <c r="KV19" s="3"/>
      <c r="KW19" s="3"/>
      <c r="LD19" s="2"/>
      <c r="LE19" s="2"/>
      <c r="LF19" s="3"/>
      <c r="LG19" s="3"/>
      <c r="LH19" s="3"/>
      <c r="LI19" s="3"/>
      <c r="LP19" s="2"/>
      <c r="LQ19" s="2"/>
      <c r="LR19" s="3"/>
      <c r="LS19" s="3"/>
      <c r="LT19" s="3"/>
      <c r="LU19" s="3"/>
      <c r="MB19" s="2"/>
      <c r="MC19" s="2"/>
      <c r="MD19" s="3"/>
      <c r="ME19" s="3"/>
      <c r="MF19" s="3"/>
      <c r="MG19" s="3"/>
      <c r="MN19" s="2"/>
      <c r="MO19" s="2"/>
      <c r="MP19" s="3"/>
      <c r="MQ19" s="3"/>
      <c r="MR19" s="3"/>
      <c r="MS19" s="3"/>
      <c r="MZ19" s="2"/>
      <c r="NA19" s="2"/>
      <c r="NB19" s="3"/>
      <c r="NC19" s="3"/>
      <c r="ND19" s="3"/>
      <c r="NE19" s="3"/>
      <c r="NL19" s="2"/>
      <c r="NM19" s="2"/>
      <c r="NN19" s="3"/>
      <c r="NO19" s="3"/>
      <c r="NP19" s="3"/>
      <c r="NQ19" s="3"/>
      <c r="NX19" s="2"/>
      <c r="NY19" s="2"/>
      <c r="NZ19" s="3"/>
      <c r="OA19" s="3"/>
      <c r="OB19" s="3"/>
      <c r="OC19" s="3"/>
      <c r="OJ19" s="2"/>
      <c r="OK19" s="2"/>
      <c r="OL19" s="3"/>
      <c r="OM19" s="3"/>
      <c r="ON19" s="3"/>
      <c r="OO19" s="3"/>
      <c r="OV19" s="2"/>
      <c r="OW19" s="2"/>
      <c r="OX19" s="3"/>
      <c r="OY19" s="3"/>
      <c r="OZ19" s="3"/>
      <c r="PA19" s="3"/>
      <c r="PH19" s="2"/>
      <c r="PI19" s="2"/>
      <c r="PJ19" s="3"/>
      <c r="PK19" s="3"/>
      <c r="PL19" s="3"/>
      <c r="PM19" s="3"/>
      <c r="PT19" s="2"/>
      <c r="PU19" s="2"/>
      <c r="PV19" s="3"/>
      <c r="PW19" s="3"/>
      <c r="PX19" s="3"/>
      <c r="PY19" s="3"/>
      <c r="QF19" s="2"/>
      <c r="QG19" s="2"/>
      <c r="QH19" s="3"/>
      <c r="QI19" s="3"/>
      <c r="QJ19" s="3"/>
      <c r="QK19" s="3"/>
      <c r="QR19" s="2"/>
      <c r="QS19" s="2"/>
      <c r="QT19" s="3"/>
      <c r="QU19" s="3"/>
      <c r="QV19" s="3"/>
      <c r="QW19" s="3"/>
      <c r="RD19" s="2"/>
      <c r="RE19" s="2"/>
      <c r="RF19" s="3"/>
      <c r="RG19" s="3"/>
      <c r="RH19" s="3"/>
      <c r="RI19" s="3"/>
      <c r="RP19" s="2"/>
      <c r="RQ19" s="2"/>
      <c r="RR19" s="3"/>
      <c r="RS19" s="3"/>
      <c r="RT19" s="3"/>
      <c r="RU19" s="3"/>
      <c r="SB19" s="2"/>
      <c r="SC19" s="2"/>
      <c r="SD19" s="3"/>
      <c r="SE19" s="3"/>
      <c r="SF19" s="3"/>
      <c r="SG19" s="3"/>
      <c r="SN19" s="2"/>
      <c r="SO19" s="2"/>
      <c r="SP19" s="3"/>
      <c r="SQ19" s="3"/>
      <c r="SR19" s="3"/>
      <c r="SS19" s="3"/>
      <c r="SZ19" s="2"/>
      <c r="TA19" s="2"/>
      <c r="TB19" s="3"/>
      <c r="TC19" s="3"/>
      <c r="TD19" s="3"/>
      <c r="TE19" s="3"/>
      <c r="TL19" s="2"/>
      <c r="TM19" s="2"/>
      <c r="TN19" s="3"/>
      <c r="TO19" s="3"/>
      <c r="TP19" s="3"/>
      <c r="TQ19" s="3"/>
      <c r="TX19" s="2"/>
      <c r="TY19" s="2"/>
      <c r="TZ19" s="3"/>
      <c r="UA19" s="3"/>
      <c r="UB19" s="3"/>
      <c r="UC19" s="3"/>
      <c r="UJ19" s="2"/>
      <c r="UK19" s="2"/>
      <c r="UL19" s="3"/>
      <c r="UM19" s="3"/>
      <c r="UN19" s="3"/>
      <c r="UO19" s="3"/>
      <c r="UV19" s="2"/>
      <c r="UW19" s="2"/>
      <c r="UX19" s="3"/>
      <c r="UY19" s="3"/>
      <c r="UZ19" s="3"/>
      <c r="VA19" s="3"/>
      <c r="VH19" s="2"/>
      <c r="VI19" s="2"/>
      <c r="VJ19" s="3"/>
      <c r="VK19" s="3"/>
      <c r="VL19" s="3"/>
      <c r="VM19" s="3"/>
      <c r="VT19" s="2"/>
      <c r="VU19" s="2"/>
      <c r="VV19" s="3"/>
      <c r="VW19" s="3"/>
      <c r="VX19" s="3"/>
      <c r="VY19" s="3"/>
      <c r="WF19" s="2"/>
      <c r="WG19" s="2"/>
      <c r="WH19" s="3"/>
      <c r="WI19" s="3"/>
      <c r="WJ19" s="3"/>
      <c r="WK19" s="3"/>
      <c r="WR19" s="2"/>
      <c r="WS19" s="2"/>
      <c r="WT19" s="3"/>
      <c r="WU19" s="3"/>
      <c r="WV19" s="3"/>
      <c r="WW19" s="3"/>
      <c r="XD19" s="2"/>
      <c r="XE19" s="2"/>
      <c r="XF19" s="3"/>
      <c r="XG19" s="3"/>
      <c r="XH19" s="3"/>
      <c r="XI19" s="3"/>
      <c r="XP19" s="2"/>
      <c r="XQ19" s="2"/>
      <c r="XR19" s="3"/>
      <c r="XS19" s="3"/>
      <c r="XT19" s="3"/>
      <c r="XU19" s="3"/>
      <c r="YB19" s="2"/>
      <c r="YC19" s="2"/>
      <c r="YD19" s="3"/>
      <c r="YE19" s="3"/>
      <c r="YF19" s="3"/>
      <c r="YG19" s="3"/>
      <c r="YN19" s="2"/>
      <c r="YO19" s="2"/>
      <c r="YP19" s="3"/>
      <c r="YQ19" s="3"/>
      <c r="YR19" s="3"/>
      <c r="YS19" s="3"/>
      <c r="YZ19" s="2"/>
      <c r="ZA19" s="2"/>
      <c r="ZB19" s="3"/>
      <c r="ZC19" s="3"/>
      <c r="ZD19" s="3"/>
      <c r="ZE19" s="3"/>
      <c r="ZL19" s="2"/>
      <c r="ZM19" s="2"/>
      <c r="ZN19" s="3"/>
      <c r="ZO19" s="3"/>
      <c r="ZP19" s="3"/>
      <c r="ZQ19" s="3"/>
      <c r="ZX19" s="2"/>
      <c r="ZY19" s="2"/>
      <c r="ZZ19" s="3"/>
      <c r="AAA19" s="3"/>
      <c r="AAB19" s="3"/>
      <c r="AAC19" s="3"/>
      <c r="AAJ19" s="2"/>
      <c r="AAK19" s="2"/>
      <c r="AAL19" s="3"/>
      <c r="AAM19" s="3"/>
      <c r="AAN19" s="3"/>
      <c r="AAO19" s="3"/>
      <c r="AAV19" s="2"/>
      <c r="AAW19" s="2"/>
      <c r="AAX19" s="3"/>
      <c r="AAY19" s="3"/>
      <c r="AAZ19" s="3"/>
      <c r="ABA19" s="3"/>
      <c r="ABH19" s="2"/>
      <c r="ABI19" s="2"/>
      <c r="ABJ19" s="3"/>
      <c r="ABK19" s="3"/>
      <c r="ABL19" s="3"/>
      <c r="ABM19" s="3"/>
      <c r="ABT19" s="2"/>
      <c r="ABU19" s="2"/>
      <c r="ABV19" s="3"/>
      <c r="ABW19" s="3"/>
      <c r="ABX19" s="3"/>
      <c r="ABY19" s="3"/>
      <c r="ACF19" s="2"/>
      <c r="ACG19" s="2"/>
      <c r="ACH19" s="3"/>
      <c r="ACI19" s="3"/>
      <c r="ACJ19" s="3"/>
      <c r="ACK19" s="3"/>
      <c r="ACR19" s="2"/>
      <c r="ACS19" s="2"/>
      <c r="ACT19" s="3"/>
      <c r="ACU19" s="3"/>
      <c r="ACV19" s="3"/>
      <c r="ACW19" s="3"/>
      <c r="ADD19" s="2"/>
      <c r="ADE19" s="2"/>
      <c r="ADF19" s="3"/>
      <c r="ADG19" s="3"/>
      <c r="ADH19" s="3"/>
      <c r="ADI19" s="3"/>
      <c r="ADP19" s="2"/>
      <c r="ADQ19" s="2"/>
      <c r="ADR19" s="3"/>
      <c r="ADS19" s="3"/>
      <c r="ADT19" s="3"/>
      <c r="ADU19" s="3"/>
      <c r="AEB19" s="2"/>
      <c r="AEC19" s="2"/>
      <c r="AED19" s="3"/>
      <c r="AEE19" s="3"/>
      <c r="AEF19" s="3"/>
      <c r="AEG19" s="3"/>
      <c r="AEN19" s="2"/>
      <c r="AEO19" s="2"/>
      <c r="AEP19" s="3"/>
      <c r="AEQ19" s="3"/>
      <c r="AER19" s="3"/>
      <c r="AES19" s="3"/>
      <c r="AEZ19" s="2"/>
      <c r="AFA19" s="2"/>
      <c r="AFB19" s="3"/>
      <c r="AFC19" s="3"/>
      <c r="AFD19" s="3"/>
      <c r="AFE19" s="3"/>
      <c r="AFL19" s="2"/>
      <c r="AFM19" s="2"/>
      <c r="AFN19" s="3"/>
      <c r="AFO19" s="3"/>
      <c r="AFP19" s="3"/>
      <c r="AFQ19" s="3"/>
      <c r="AFX19" s="2"/>
      <c r="AFY19" s="2"/>
      <c r="AFZ19" s="3"/>
      <c r="AGA19" s="3"/>
      <c r="AGB19" s="3"/>
      <c r="AGC19" s="3"/>
      <c r="AGJ19" s="2"/>
      <c r="AGK19" s="2"/>
      <c r="AGL19" s="3"/>
      <c r="AGM19" s="3"/>
      <c r="AGN19" s="3"/>
      <c r="AGO19" s="3"/>
      <c r="AGV19" s="2"/>
      <c r="AGW19" s="2"/>
      <c r="AGX19" s="3"/>
      <c r="AGY19" s="3"/>
      <c r="AGZ19" s="3"/>
      <c r="AHA19" s="3"/>
      <c r="AHH19" s="2"/>
      <c r="AHI19" s="2"/>
      <c r="AHJ19" s="3"/>
      <c r="AHK19" s="3"/>
      <c r="AHL19" s="3"/>
      <c r="AHM19" s="3"/>
      <c r="AHT19" s="2"/>
      <c r="AHU19" s="2"/>
      <c r="AHV19" s="3"/>
      <c r="AHW19" s="3"/>
      <c r="AHX19" s="3"/>
      <c r="AHY19" s="3"/>
      <c r="AIF19" s="2"/>
      <c r="AIG19" s="2"/>
      <c r="AIH19" s="3"/>
      <c r="AII19" s="3"/>
      <c r="AIJ19" s="3"/>
      <c r="AIK19" s="3"/>
      <c r="AIR19" s="2"/>
      <c r="AIS19" s="2"/>
      <c r="AIT19" s="3"/>
      <c r="AIU19" s="3"/>
      <c r="AIV19" s="3"/>
      <c r="AIW19" s="3"/>
      <c r="AJD19" s="2"/>
      <c r="AJE19" s="2"/>
      <c r="AJF19" s="3"/>
      <c r="AJG19" s="3"/>
      <c r="AJH19" s="3"/>
      <c r="AJI19" s="3"/>
      <c r="AJP19" s="2"/>
      <c r="AJQ19" s="2"/>
      <c r="AJR19" s="3"/>
      <c r="AJS19" s="3"/>
      <c r="AJT19" s="3"/>
      <c r="AJU19" s="3"/>
      <c r="AKB19" s="2"/>
      <c r="AKC19" s="2"/>
      <c r="AKD19" s="3"/>
      <c r="AKE19" s="3"/>
      <c r="AKF19" s="3"/>
      <c r="AKG19" s="3"/>
      <c r="AKN19" s="2"/>
      <c r="AKO19" s="2"/>
      <c r="AKP19" s="3"/>
      <c r="AKQ19" s="3"/>
      <c r="AKR19" s="3"/>
      <c r="AKS19" s="3"/>
      <c r="AKZ19" s="2"/>
      <c r="ALA19" s="2"/>
      <c r="ALB19" s="3"/>
      <c r="ALC19" s="3"/>
      <c r="ALD19" s="3"/>
      <c r="ALE19" s="3"/>
      <c r="ALL19" s="2"/>
      <c r="ALM19" s="2"/>
      <c r="ALN19" s="3"/>
      <c r="ALO19" s="3"/>
      <c r="ALP19" s="3"/>
      <c r="ALQ19" s="3"/>
      <c r="ALX19" s="2"/>
      <c r="ALY19" s="2"/>
      <c r="ALZ19" s="3"/>
      <c r="AMA19" s="3"/>
      <c r="AMB19" s="3"/>
      <c r="AMC19" s="3"/>
    </row>
    <row r="20" spans="1:1017" x14ac:dyDescent="0.2">
      <c r="A20" s="9" t="s">
        <v>14</v>
      </c>
      <c r="B20" s="18">
        <v>12</v>
      </c>
      <c r="C20" s="9" t="s">
        <v>41</v>
      </c>
      <c r="D20" s="9" t="s">
        <v>19</v>
      </c>
      <c r="E20" s="9" t="s">
        <v>40</v>
      </c>
      <c r="F20" s="10">
        <v>1400</v>
      </c>
      <c r="G20" s="11">
        <v>21</v>
      </c>
      <c r="H20" s="12">
        <f t="shared" si="0"/>
        <v>29400</v>
      </c>
      <c r="I20" s="33">
        <v>44897</v>
      </c>
      <c r="J20" s="29"/>
      <c r="K20" s="9" t="s">
        <v>27</v>
      </c>
      <c r="L20" s="33">
        <v>45046</v>
      </c>
      <c r="M20" s="13">
        <v>1.4999999999999999E-2</v>
      </c>
      <c r="N20" s="11">
        <f t="shared" si="1"/>
        <v>441</v>
      </c>
      <c r="O20" s="15">
        <f t="shared" si="2"/>
        <v>88.2</v>
      </c>
      <c r="P20" s="15">
        <f t="shared" si="3"/>
        <v>352.8</v>
      </c>
    </row>
    <row r="21" spans="1:1017" x14ac:dyDescent="0.2">
      <c r="A21" s="9" t="s">
        <v>14</v>
      </c>
      <c r="B21" s="18">
        <v>12</v>
      </c>
      <c r="C21" s="9" t="s">
        <v>41</v>
      </c>
      <c r="D21" s="9" t="s">
        <v>19</v>
      </c>
      <c r="E21" s="9" t="s">
        <v>20</v>
      </c>
      <c r="F21" s="10">
        <v>720</v>
      </c>
      <c r="G21" s="11">
        <v>36</v>
      </c>
      <c r="H21" s="12">
        <f t="shared" si="0"/>
        <v>25920</v>
      </c>
      <c r="I21" s="33">
        <v>44897</v>
      </c>
      <c r="J21" s="29"/>
      <c r="K21" s="9" t="s">
        <v>27</v>
      </c>
      <c r="L21" s="33">
        <v>45046</v>
      </c>
      <c r="M21" s="13">
        <v>0.02</v>
      </c>
      <c r="N21" s="11">
        <f t="shared" si="1"/>
        <v>518.4</v>
      </c>
      <c r="O21" s="15">
        <f t="shared" si="2"/>
        <v>103.68</v>
      </c>
      <c r="P21" s="15">
        <f t="shared" si="3"/>
        <v>414.72</v>
      </c>
    </row>
    <row r="22" spans="1:1017" x14ac:dyDescent="0.2">
      <c r="A22" s="9" t="s">
        <v>28</v>
      </c>
      <c r="B22" s="18" t="s">
        <v>45</v>
      </c>
      <c r="C22" s="9" t="s">
        <v>30</v>
      </c>
      <c r="D22" s="9" t="s">
        <v>31</v>
      </c>
      <c r="E22" s="9" t="s">
        <v>20</v>
      </c>
      <c r="F22" s="10">
        <v>3200</v>
      </c>
      <c r="G22" s="11">
        <v>33.5</v>
      </c>
      <c r="H22" s="12">
        <f t="shared" si="0"/>
        <v>107200</v>
      </c>
      <c r="I22" s="33">
        <v>44908</v>
      </c>
      <c r="J22" s="29"/>
      <c r="K22" s="9" t="s">
        <v>46</v>
      </c>
      <c r="L22" s="33">
        <v>44998</v>
      </c>
      <c r="M22" s="13">
        <v>0.02</v>
      </c>
      <c r="N22" s="11">
        <f t="shared" si="1"/>
        <v>2144</v>
      </c>
      <c r="O22" s="15">
        <f t="shared" si="2"/>
        <v>428.8</v>
      </c>
      <c r="P22" s="15">
        <f t="shared" si="3"/>
        <v>1715.2</v>
      </c>
    </row>
    <row r="23" spans="1:1017" x14ac:dyDescent="0.2">
      <c r="A23" s="9" t="s">
        <v>14</v>
      </c>
      <c r="B23" s="18">
        <v>13</v>
      </c>
      <c r="C23" s="9" t="s">
        <v>47</v>
      </c>
      <c r="D23" s="9" t="s">
        <v>48</v>
      </c>
      <c r="E23" s="9" t="s">
        <v>20</v>
      </c>
      <c r="F23" s="10">
        <v>640</v>
      </c>
      <c r="G23" s="11">
        <v>36</v>
      </c>
      <c r="H23" s="12">
        <f t="shared" si="0"/>
        <v>23040</v>
      </c>
      <c r="I23" s="33">
        <v>44917</v>
      </c>
      <c r="J23" s="29"/>
      <c r="K23" s="9" t="s">
        <v>24</v>
      </c>
      <c r="L23" s="33">
        <v>45099</v>
      </c>
      <c r="M23" s="13">
        <v>0.02</v>
      </c>
      <c r="N23" s="11">
        <f t="shared" si="1"/>
        <v>460.8</v>
      </c>
      <c r="O23" s="15">
        <f t="shared" si="2"/>
        <v>92.160000000000011</v>
      </c>
      <c r="P23" s="15">
        <f t="shared" si="3"/>
        <v>368.64000000000004</v>
      </c>
    </row>
    <row r="24" spans="1:1017" x14ac:dyDescent="0.2">
      <c r="A24" s="9" t="s">
        <v>14</v>
      </c>
      <c r="B24" s="18">
        <v>14</v>
      </c>
      <c r="C24" s="9" t="s">
        <v>49</v>
      </c>
      <c r="D24" s="9" t="s">
        <v>50</v>
      </c>
      <c r="E24" s="9" t="s">
        <v>20</v>
      </c>
      <c r="F24" s="10">
        <v>1280</v>
      </c>
      <c r="G24" s="11">
        <v>34</v>
      </c>
      <c r="H24" s="12">
        <f t="shared" si="0"/>
        <v>43520</v>
      </c>
      <c r="I24" s="33">
        <v>44931</v>
      </c>
      <c r="J24" s="29"/>
      <c r="K24" s="9" t="s">
        <v>51</v>
      </c>
      <c r="L24" s="33">
        <v>44962</v>
      </c>
      <c r="M24" s="13">
        <v>0.02</v>
      </c>
      <c r="N24" s="11">
        <f t="shared" si="1"/>
        <v>870.4</v>
      </c>
      <c r="O24" s="15">
        <f t="shared" si="2"/>
        <v>174.08</v>
      </c>
      <c r="P24" s="15">
        <f t="shared" si="3"/>
        <v>696.32</v>
      </c>
    </row>
    <row r="25" spans="1:1017" x14ac:dyDescent="0.2">
      <c r="A25" s="9" t="s">
        <v>14</v>
      </c>
      <c r="B25" s="18">
        <v>15</v>
      </c>
      <c r="C25" s="9" t="s">
        <v>52</v>
      </c>
      <c r="D25" s="9" t="s">
        <v>53</v>
      </c>
      <c r="E25" s="9" t="s">
        <v>21</v>
      </c>
      <c r="F25" s="10">
        <v>1080</v>
      </c>
      <c r="G25" s="11">
        <v>35</v>
      </c>
      <c r="H25" s="12">
        <f t="shared" si="0"/>
        <v>37800</v>
      </c>
      <c r="I25" s="33">
        <v>44938</v>
      </c>
      <c r="J25" s="29"/>
      <c r="K25" s="9" t="s">
        <v>24</v>
      </c>
      <c r="L25" s="33">
        <v>45119</v>
      </c>
      <c r="M25" s="13">
        <v>0.02</v>
      </c>
      <c r="N25" s="11">
        <f t="shared" si="1"/>
        <v>756</v>
      </c>
      <c r="O25" s="15">
        <f t="shared" si="2"/>
        <v>151.20000000000002</v>
      </c>
      <c r="P25" s="15">
        <f t="shared" si="3"/>
        <v>604.80000000000007</v>
      </c>
    </row>
    <row r="26" spans="1:1017" x14ac:dyDescent="0.2">
      <c r="A26" s="9" t="s">
        <v>14</v>
      </c>
      <c r="B26" s="18">
        <v>16</v>
      </c>
      <c r="C26" s="9" t="s">
        <v>54</v>
      </c>
      <c r="D26" s="9" t="s">
        <v>55</v>
      </c>
      <c r="E26" s="9" t="s">
        <v>40</v>
      </c>
      <c r="F26" s="10">
        <v>1400</v>
      </c>
      <c r="G26" s="11">
        <v>22.62</v>
      </c>
      <c r="H26" s="12">
        <f t="shared" si="0"/>
        <v>31668</v>
      </c>
      <c r="I26" s="33">
        <v>44939</v>
      </c>
      <c r="J26" s="29"/>
      <c r="K26" s="9" t="s">
        <v>27</v>
      </c>
      <c r="L26" s="33">
        <v>45194</v>
      </c>
      <c r="M26" s="13">
        <v>1.4999999999999999E-2</v>
      </c>
      <c r="N26" s="11">
        <f t="shared" si="1"/>
        <v>475.02</v>
      </c>
      <c r="O26" s="15">
        <f t="shared" si="2"/>
        <v>95.004000000000005</v>
      </c>
      <c r="P26" s="15">
        <f t="shared" si="3"/>
        <v>380.01600000000002</v>
      </c>
    </row>
    <row r="27" spans="1:1017" x14ac:dyDescent="0.2">
      <c r="A27" s="9" t="s">
        <v>14</v>
      </c>
      <c r="B27" s="18">
        <v>17</v>
      </c>
      <c r="C27" s="9" t="s">
        <v>41</v>
      </c>
      <c r="D27" s="9" t="s">
        <v>23</v>
      </c>
      <c r="E27" s="9" t="s">
        <v>21</v>
      </c>
      <c r="F27" s="10">
        <v>360</v>
      </c>
      <c r="G27" s="11">
        <v>33.5</v>
      </c>
      <c r="H27" s="12">
        <f t="shared" si="0"/>
        <v>12060</v>
      </c>
      <c r="I27" s="33">
        <v>44943</v>
      </c>
      <c r="J27" s="29"/>
      <c r="K27" s="9" t="s">
        <v>24</v>
      </c>
      <c r="L27" s="33">
        <v>45124</v>
      </c>
      <c r="M27" s="13">
        <v>0.02</v>
      </c>
      <c r="N27" s="11">
        <f t="shared" si="1"/>
        <v>241.20000000000002</v>
      </c>
      <c r="O27" s="15">
        <f t="shared" si="2"/>
        <v>48.240000000000009</v>
      </c>
      <c r="P27" s="15">
        <f t="shared" si="3"/>
        <v>192.96000000000004</v>
      </c>
    </row>
    <row r="28" spans="1:1017" x14ac:dyDescent="0.2">
      <c r="A28" s="9" t="s">
        <v>14</v>
      </c>
      <c r="B28" s="18">
        <v>17</v>
      </c>
      <c r="C28" s="9" t="s">
        <v>41</v>
      </c>
      <c r="D28" s="9" t="s">
        <v>23</v>
      </c>
      <c r="E28" s="9" t="s">
        <v>20</v>
      </c>
      <c r="F28" s="10">
        <v>640</v>
      </c>
      <c r="G28" s="11">
        <v>33.5</v>
      </c>
      <c r="H28" s="12">
        <f t="shared" si="0"/>
        <v>21440</v>
      </c>
      <c r="I28" s="33">
        <v>44943</v>
      </c>
      <c r="J28" s="29"/>
      <c r="K28" s="9" t="s">
        <v>24</v>
      </c>
      <c r="L28" s="33">
        <v>45124</v>
      </c>
      <c r="M28" s="13">
        <v>0.02</v>
      </c>
      <c r="N28" s="11">
        <f t="shared" si="1"/>
        <v>428.8</v>
      </c>
      <c r="O28" s="15">
        <f t="shared" si="2"/>
        <v>85.76</v>
      </c>
      <c r="P28" s="15">
        <f t="shared" si="3"/>
        <v>343.04</v>
      </c>
    </row>
    <row r="29" spans="1:1017" x14ac:dyDescent="0.2">
      <c r="A29" s="9" t="s">
        <v>14</v>
      </c>
      <c r="B29" s="18">
        <v>18</v>
      </c>
      <c r="C29" s="9" t="s">
        <v>33</v>
      </c>
      <c r="D29" s="9" t="s">
        <v>34</v>
      </c>
      <c r="E29" s="9" t="s">
        <v>20</v>
      </c>
      <c r="F29" s="10">
        <v>5120</v>
      </c>
      <c r="G29" s="11">
        <v>32.5</v>
      </c>
      <c r="H29" s="12">
        <f t="shared" ref="H29:H60" si="4">F29*G29</f>
        <v>166400</v>
      </c>
      <c r="I29" s="33">
        <v>44943</v>
      </c>
      <c r="J29" s="29"/>
      <c r="K29" s="9" t="s">
        <v>24</v>
      </c>
      <c r="L29" s="33">
        <v>45124</v>
      </c>
      <c r="M29" s="13">
        <v>0.02</v>
      </c>
      <c r="N29" s="11">
        <f t="shared" ref="N29:N60" si="5">M29*H29</f>
        <v>3328</v>
      </c>
      <c r="O29" s="15">
        <f t="shared" ref="O29:O60" si="6">0.2*N29</f>
        <v>665.6</v>
      </c>
      <c r="P29" s="15">
        <f t="shared" ref="P29:P60" si="7">0.8*N29</f>
        <v>2662.4</v>
      </c>
    </row>
    <row r="30" spans="1:1017" x14ac:dyDescent="0.2">
      <c r="A30" s="9" t="s">
        <v>28</v>
      </c>
      <c r="B30" s="18" t="s">
        <v>56</v>
      </c>
      <c r="C30" s="9" t="s">
        <v>30</v>
      </c>
      <c r="D30" s="9" t="s">
        <v>31</v>
      </c>
      <c r="E30" s="9" t="s">
        <v>40</v>
      </c>
      <c r="F30" s="10">
        <v>2800</v>
      </c>
      <c r="G30" s="11">
        <v>20</v>
      </c>
      <c r="H30" s="12">
        <f t="shared" si="4"/>
        <v>56000</v>
      </c>
      <c r="I30" s="33">
        <v>44950</v>
      </c>
      <c r="J30" s="29"/>
      <c r="K30" s="9" t="s">
        <v>27</v>
      </c>
      <c r="L30" s="33">
        <v>45199</v>
      </c>
      <c r="M30" s="13">
        <v>1.4999999999999999E-2</v>
      </c>
      <c r="N30" s="11">
        <f t="shared" si="5"/>
        <v>840</v>
      </c>
      <c r="O30" s="15">
        <f t="shared" si="6"/>
        <v>168</v>
      </c>
      <c r="P30" s="15">
        <f t="shared" si="7"/>
        <v>672</v>
      </c>
    </row>
    <row r="31" spans="1:1017" x14ac:dyDescent="0.2">
      <c r="A31" s="9" t="s">
        <v>14</v>
      </c>
      <c r="B31" s="18">
        <v>19</v>
      </c>
      <c r="C31" s="9" t="s">
        <v>33</v>
      </c>
      <c r="D31" s="9" t="s">
        <v>34</v>
      </c>
      <c r="E31" s="9" t="s">
        <v>20</v>
      </c>
      <c r="F31" s="10">
        <v>1920</v>
      </c>
      <c r="G31" s="11">
        <v>32.5</v>
      </c>
      <c r="H31" s="12">
        <f t="shared" si="4"/>
        <v>62400</v>
      </c>
      <c r="I31" s="33">
        <v>44953</v>
      </c>
      <c r="J31" s="29"/>
      <c r="K31" s="9" t="s">
        <v>24</v>
      </c>
      <c r="L31" s="33">
        <v>45134</v>
      </c>
      <c r="M31" s="13">
        <v>0.02</v>
      </c>
      <c r="N31" s="11">
        <f t="shared" si="5"/>
        <v>1248</v>
      </c>
      <c r="O31" s="15">
        <f t="shared" si="6"/>
        <v>249.60000000000002</v>
      </c>
      <c r="P31" s="15">
        <f t="shared" si="7"/>
        <v>998.40000000000009</v>
      </c>
    </row>
    <row r="32" spans="1:1017" x14ac:dyDescent="0.2">
      <c r="A32" s="9" t="s">
        <v>14</v>
      </c>
      <c r="B32" s="18">
        <v>19</v>
      </c>
      <c r="C32" s="9" t="s">
        <v>33</v>
      </c>
      <c r="D32" s="9" t="s">
        <v>34</v>
      </c>
      <c r="E32" s="9" t="s">
        <v>21</v>
      </c>
      <c r="F32" s="10">
        <v>1800</v>
      </c>
      <c r="G32" s="11">
        <v>32.5</v>
      </c>
      <c r="H32" s="12">
        <f t="shared" si="4"/>
        <v>58500</v>
      </c>
      <c r="I32" s="33">
        <v>44953</v>
      </c>
      <c r="J32" s="29"/>
      <c r="K32" s="9" t="s">
        <v>24</v>
      </c>
      <c r="L32" s="33">
        <v>45134</v>
      </c>
      <c r="M32" s="13">
        <v>0.02</v>
      </c>
      <c r="N32" s="11">
        <f t="shared" si="5"/>
        <v>1170</v>
      </c>
      <c r="O32" s="15">
        <f t="shared" si="6"/>
        <v>234</v>
      </c>
      <c r="P32" s="15">
        <f t="shared" si="7"/>
        <v>936</v>
      </c>
    </row>
    <row r="33" spans="1:16" x14ac:dyDescent="0.2">
      <c r="A33" s="9" t="s">
        <v>14</v>
      </c>
      <c r="B33" s="18">
        <v>20</v>
      </c>
      <c r="C33" s="9" t="s">
        <v>57</v>
      </c>
      <c r="D33" s="9" t="s">
        <v>58</v>
      </c>
      <c r="E33" s="9" t="s">
        <v>44</v>
      </c>
      <c r="F33" s="10">
        <v>1400</v>
      </c>
      <c r="G33" s="11">
        <v>24</v>
      </c>
      <c r="H33" s="12">
        <f t="shared" si="4"/>
        <v>33600</v>
      </c>
      <c r="I33" s="33">
        <v>44956</v>
      </c>
      <c r="J33" s="29"/>
      <c r="K33" s="9" t="s">
        <v>27</v>
      </c>
      <c r="L33" s="33">
        <v>45189</v>
      </c>
      <c r="M33" s="13">
        <v>1.4999999999999999E-2</v>
      </c>
      <c r="N33" s="11">
        <f t="shared" si="5"/>
        <v>504</v>
      </c>
      <c r="O33" s="15">
        <f t="shared" si="6"/>
        <v>100.80000000000001</v>
      </c>
      <c r="P33" s="15">
        <f t="shared" si="7"/>
        <v>403.20000000000005</v>
      </c>
    </row>
    <row r="34" spans="1:16" x14ac:dyDescent="0.2">
      <c r="A34" s="9" t="s">
        <v>14</v>
      </c>
      <c r="B34" s="18">
        <v>21</v>
      </c>
      <c r="C34" s="9" t="s">
        <v>59</v>
      </c>
      <c r="D34" s="9" t="s">
        <v>60</v>
      </c>
      <c r="E34" s="9" t="s">
        <v>20</v>
      </c>
      <c r="F34" s="10">
        <v>2560</v>
      </c>
      <c r="G34" s="11">
        <v>32</v>
      </c>
      <c r="H34" s="12">
        <f t="shared" si="4"/>
        <v>81920</v>
      </c>
      <c r="I34" s="33">
        <v>44964</v>
      </c>
      <c r="J34" s="29"/>
      <c r="K34" s="9" t="s">
        <v>27</v>
      </c>
      <c r="L34" s="33">
        <v>45199</v>
      </c>
      <c r="M34" s="13">
        <v>0.02</v>
      </c>
      <c r="N34" s="11">
        <f t="shared" si="5"/>
        <v>1638.4</v>
      </c>
      <c r="O34" s="15">
        <f t="shared" si="6"/>
        <v>327.68000000000006</v>
      </c>
      <c r="P34" s="15">
        <f t="shared" si="7"/>
        <v>1310.7200000000003</v>
      </c>
    </row>
    <row r="35" spans="1:16" x14ac:dyDescent="0.2">
      <c r="A35" s="9" t="s">
        <v>14</v>
      </c>
      <c r="B35" s="18">
        <v>21</v>
      </c>
      <c r="C35" s="9" t="s">
        <v>59</v>
      </c>
      <c r="D35" s="9" t="s">
        <v>60</v>
      </c>
      <c r="E35" s="9" t="s">
        <v>20</v>
      </c>
      <c r="F35" s="10">
        <v>1280</v>
      </c>
      <c r="G35" s="11">
        <v>32</v>
      </c>
      <c r="H35" s="12">
        <f t="shared" si="4"/>
        <v>40960</v>
      </c>
      <c r="I35" s="33">
        <v>44964</v>
      </c>
      <c r="J35" s="29"/>
      <c r="K35" s="9" t="s">
        <v>27</v>
      </c>
      <c r="L35" s="33">
        <v>45199</v>
      </c>
      <c r="M35" s="13">
        <v>0.02</v>
      </c>
      <c r="N35" s="11">
        <f t="shared" si="5"/>
        <v>819.2</v>
      </c>
      <c r="O35" s="15">
        <f t="shared" si="6"/>
        <v>163.84000000000003</v>
      </c>
      <c r="P35" s="15">
        <f t="shared" si="7"/>
        <v>655.36000000000013</v>
      </c>
    </row>
    <row r="36" spans="1:16" x14ac:dyDescent="0.2">
      <c r="A36" s="9" t="s">
        <v>14</v>
      </c>
      <c r="B36" s="18">
        <v>21</v>
      </c>
      <c r="C36" s="9" t="s">
        <v>59</v>
      </c>
      <c r="D36" s="9" t="s">
        <v>60</v>
      </c>
      <c r="E36" s="9" t="s">
        <v>21</v>
      </c>
      <c r="F36" s="10">
        <v>720</v>
      </c>
      <c r="G36" s="11">
        <v>32.5</v>
      </c>
      <c r="H36" s="12">
        <f t="shared" si="4"/>
        <v>23400</v>
      </c>
      <c r="I36" s="33">
        <v>44964</v>
      </c>
      <c r="J36" s="29"/>
      <c r="K36" s="9" t="s">
        <v>27</v>
      </c>
      <c r="L36" s="33">
        <v>45199</v>
      </c>
      <c r="M36" s="13">
        <v>0.02</v>
      </c>
      <c r="N36" s="11">
        <f t="shared" si="5"/>
        <v>468</v>
      </c>
      <c r="O36" s="15">
        <f t="shared" si="6"/>
        <v>93.600000000000009</v>
      </c>
      <c r="P36" s="15">
        <f t="shared" si="7"/>
        <v>374.40000000000003</v>
      </c>
    </row>
    <row r="37" spans="1:16" x14ac:dyDescent="0.2">
      <c r="A37" s="9" t="s">
        <v>14</v>
      </c>
      <c r="B37" s="18">
        <v>21</v>
      </c>
      <c r="C37" s="9" t="s">
        <v>59</v>
      </c>
      <c r="D37" s="9" t="s">
        <v>60</v>
      </c>
      <c r="E37" s="9" t="s">
        <v>44</v>
      </c>
      <c r="F37" s="10">
        <v>2100</v>
      </c>
      <c r="G37" s="11">
        <v>21</v>
      </c>
      <c r="H37" s="12">
        <f t="shared" si="4"/>
        <v>44100</v>
      </c>
      <c r="I37" s="33">
        <v>44964</v>
      </c>
      <c r="J37" s="29"/>
      <c r="K37" s="9" t="s">
        <v>27</v>
      </c>
      <c r="L37" s="33">
        <v>45199</v>
      </c>
      <c r="M37" s="13">
        <v>1.4999999999999999E-2</v>
      </c>
      <c r="N37" s="11">
        <f t="shared" si="5"/>
        <v>661.5</v>
      </c>
      <c r="O37" s="15">
        <f t="shared" si="6"/>
        <v>132.30000000000001</v>
      </c>
      <c r="P37" s="15">
        <f t="shared" si="7"/>
        <v>529.20000000000005</v>
      </c>
    </row>
    <row r="38" spans="1:16" x14ac:dyDescent="0.2">
      <c r="A38" s="9" t="s">
        <v>28</v>
      </c>
      <c r="B38" s="18" t="s">
        <v>61</v>
      </c>
      <c r="C38" s="9" t="s">
        <v>30</v>
      </c>
      <c r="D38" s="9" t="s">
        <v>31</v>
      </c>
      <c r="E38" s="9" t="s">
        <v>40</v>
      </c>
      <c r="F38" s="10">
        <v>3500</v>
      </c>
      <c r="G38" s="11">
        <v>20</v>
      </c>
      <c r="H38" s="12">
        <f t="shared" si="4"/>
        <v>70000</v>
      </c>
      <c r="I38" s="33">
        <v>44971</v>
      </c>
      <c r="J38" s="29"/>
      <c r="K38" s="9" t="s">
        <v>27</v>
      </c>
      <c r="L38" s="33">
        <v>45199</v>
      </c>
      <c r="M38" s="13">
        <v>1.4999999999999999E-2</v>
      </c>
      <c r="N38" s="11">
        <f t="shared" si="5"/>
        <v>1050</v>
      </c>
      <c r="O38" s="15">
        <f t="shared" si="6"/>
        <v>210</v>
      </c>
      <c r="P38" s="15">
        <f t="shared" si="7"/>
        <v>840</v>
      </c>
    </row>
    <row r="39" spans="1:16" x14ac:dyDescent="0.2">
      <c r="A39" s="9" t="s">
        <v>28</v>
      </c>
      <c r="B39" s="18" t="s">
        <v>62</v>
      </c>
      <c r="C39" s="9" t="s">
        <v>22</v>
      </c>
      <c r="D39" s="9" t="s">
        <v>23</v>
      </c>
      <c r="E39" s="9" t="s">
        <v>40</v>
      </c>
      <c r="F39" s="10">
        <v>700</v>
      </c>
      <c r="G39" s="11">
        <v>20</v>
      </c>
      <c r="H39" s="12">
        <f t="shared" si="4"/>
        <v>14000</v>
      </c>
      <c r="I39" s="33">
        <v>44972</v>
      </c>
      <c r="J39" s="29"/>
      <c r="K39" s="9" t="s">
        <v>27</v>
      </c>
      <c r="L39" s="33">
        <v>45199</v>
      </c>
      <c r="M39" s="13">
        <v>1.4999999999999999E-2</v>
      </c>
      <c r="N39" s="11">
        <f t="shared" si="5"/>
        <v>210</v>
      </c>
      <c r="O39" s="15">
        <f t="shared" si="6"/>
        <v>42</v>
      </c>
      <c r="P39" s="15">
        <f t="shared" si="7"/>
        <v>168</v>
      </c>
    </row>
    <row r="40" spans="1:16" x14ac:dyDescent="0.2">
      <c r="A40" s="9" t="s">
        <v>28</v>
      </c>
      <c r="B40" s="18" t="s">
        <v>62</v>
      </c>
      <c r="C40" s="9" t="s">
        <v>22</v>
      </c>
      <c r="D40" s="9" t="s">
        <v>23</v>
      </c>
      <c r="E40" s="9" t="s">
        <v>20</v>
      </c>
      <c r="F40" s="10">
        <v>640</v>
      </c>
      <c r="G40" s="11">
        <v>34</v>
      </c>
      <c r="H40" s="12">
        <f t="shared" si="4"/>
        <v>21760</v>
      </c>
      <c r="I40" s="33">
        <v>44972</v>
      </c>
      <c r="J40" s="29"/>
      <c r="K40" s="9" t="s">
        <v>27</v>
      </c>
      <c r="L40" s="33">
        <v>45199</v>
      </c>
      <c r="M40" s="13">
        <v>0.02</v>
      </c>
      <c r="N40" s="11">
        <f t="shared" si="5"/>
        <v>435.2</v>
      </c>
      <c r="O40" s="15">
        <f t="shared" si="6"/>
        <v>87.04</v>
      </c>
      <c r="P40" s="15">
        <f t="shared" si="7"/>
        <v>348.16</v>
      </c>
    </row>
    <row r="41" spans="1:16" x14ac:dyDescent="0.2">
      <c r="A41" s="9" t="s">
        <v>14</v>
      </c>
      <c r="B41" s="18">
        <v>22</v>
      </c>
      <c r="C41" s="9" t="s">
        <v>41</v>
      </c>
      <c r="D41" s="9" t="s">
        <v>63</v>
      </c>
      <c r="E41" s="9" t="s">
        <v>40</v>
      </c>
      <c r="F41" s="10">
        <v>6300</v>
      </c>
      <c r="G41" s="11">
        <v>19</v>
      </c>
      <c r="H41" s="12">
        <f t="shared" si="4"/>
        <v>119700</v>
      </c>
      <c r="I41" s="33">
        <v>44980</v>
      </c>
      <c r="J41" s="29"/>
      <c r="K41" s="9" t="s">
        <v>27</v>
      </c>
      <c r="L41" s="33">
        <v>45229</v>
      </c>
      <c r="M41" s="13">
        <v>1.4999999999999999E-2</v>
      </c>
      <c r="N41" s="11">
        <f t="shared" si="5"/>
        <v>1795.5</v>
      </c>
      <c r="O41" s="15">
        <f t="shared" si="6"/>
        <v>359.1</v>
      </c>
      <c r="P41" s="15">
        <f t="shared" si="7"/>
        <v>1436.4</v>
      </c>
    </row>
    <row r="42" spans="1:16" x14ac:dyDescent="0.2">
      <c r="A42" s="9" t="s">
        <v>14</v>
      </c>
      <c r="B42" s="18">
        <v>23</v>
      </c>
      <c r="C42" s="9" t="s">
        <v>41</v>
      </c>
      <c r="D42" s="9" t="s">
        <v>23</v>
      </c>
      <c r="E42" s="9" t="s">
        <v>44</v>
      </c>
      <c r="F42" s="10">
        <v>1975</v>
      </c>
      <c r="G42" s="11">
        <v>22.5</v>
      </c>
      <c r="H42" s="12">
        <f t="shared" si="4"/>
        <v>44437.5</v>
      </c>
      <c r="I42" s="33">
        <v>44984</v>
      </c>
      <c r="J42" s="29"/>
      <c r="K42" s="9" t="s">
        <v>27</v>
      </c>
      <c r="L42" s="33">
        <v>45229</v>
      </c>
      <c r="M42" s="13">
        <v>1.4999999999999999E-2</v>
      </c>
      <c r="N42" s="11">
        <f t="shared" si="5"/>
        <v>666.5625</v>
      </c>
      <c r="O42" s="15">
        <f t="shared" si="6"/>
        <v>133.3125</v>
      </c>
      <c r="P42" s="15">
        <f t="shared" si="7"/>
        <v>533.25</v>
      </c>
    </row>
    <row r="43" spans="1:16" x14ac:dyDescent="0.2">
      <c r="A43" s="9" t="s">
        <v>14</v>
      </c>
      <c r="B43" s="18">
        <v>24</v>
      </c>
      <c r="C43" s="9" t="s">
        <v>41</v>
      </c>
      <c r="D43" s="9" t="s">
        <v>64</v>
      </c>
      <c r="E43" s="9" t="s">
        <v>40</v>
      </c>
      <c r="F43" s="10">
        <v>2100</v>
      </c>
      <c r="G43" s="11">
        <v>19</v>
      </c>
      <c r="H43" s="12">
        <f t="shared" si="4"/>
        <v>39900</v>
      </c>
      <c r="I43" s="33">
        <v>44984</v>
      </c>
      <c r="J43" s="29"/>
      <c r="K43" s="9" t="s">
        <v>27</v>
      </c>
      <c r="L43" s="33">
        <v>45229</v>
      </c>
      <c r="M43" s="13">
        <v>1.4999999999999999E-2</v>
      </c>
      <c r="N43" s="11">
        <f t="shared" si="5"/>
        <v>598.5</v>
      </c>
      <c r="O43" s="15">
        <f t="shared" si="6"/>
        <v>119.7</v>
      </c>
      <c r="P43" s="15">
        <f t="shared" si="7"/>
        <v>478.8</v>
      </c>
    </row>
    <row r="44" spans="1:16" x14ac:dyDescent="0.2">
      <c r="A44" s="9" t="s">
        <v>14</v>
      </c>
      <c r="B44" s="18">
        <v>25</v>
      </c>
      <c r="C44" s="9" t="s">
        <v>41</v>
      </c>
      <c r="D44" s="9" t="s">
        <v>65</v>
      </c>
      <c r="E44" s="9" t="s">
        <v>40</v>
      </c>
      <c r="F44" s="10">
        <v>3500</v>
      </c>
      <c r="G44" s="11">
        <v>19</v>
      </c>
      <c r="H44" s="12">
        <f t="shared" si="4"/>
        <v>66500</v>
      </c>
      <c r="I44" s="33">
        <v>44980</v>
      </c>
      <c r="J44" s="29"/>
      <c r="K44" s="9" t="s">
        <v>27</v>
      </c>
      <c r="L44" s="33">
        <v>45229</v>
      </c>
      <c r="M44" s="13">
        <v>1.4999999999999999E-2</v>
      </c>
      <c r="N44" s="11">
        <f t="shared" si="5"/>
        <v>997.5</v>
      </c>
      <c r="O44" s="15">
        <f t="shared" si="6"/>
        <v>199.5</v>
      </c>
      <c r="P44" s="15">
        <f t="shared" si="7"/>
        <v>798</v>
      </c>
    </row>
    <row r="45" spans="1:16" x14ac:dyDescent="0.2">
      <c r="A45" s="9" t="s">
        <v>14</v>
      </c>
      <c r="B45" s="18">
        <v>26</v>
      </c>
      <c r="C45" s="9" t="s">
        <v>41</v>
      </c>
      <c r="D45" s="9" t="s">
        <v>19</v>
      </c>
      <c r="E45" s="9" t="s">
        <v>40</v>
      </c>
      <c r="F45" s="10">
        <v>2100</v>
      </c>
      <c r="G45" s="11">
        <v>19</v>
      </c>
      <c r="H45" s="12">
        <f t="shared" si="4"/>
        <v>39900</v>
      </c>
      <c r="I45" s="33">
        <v>44980</v>
      </c>
      <c r="J45" s="29"/>
      <c r="K45" s="9" t="s">
        <v>27</v>
      </c>
      <c r="L45" s="33">
        <v>45229</v>
      </c>
      <c r="M45" s="13">
        <v>1.4999999999999999E-2</v>
      </c>
      <c r="N45" s="11">
        <f t="shared" si="5"/>
        <v>598.5</v>
      </c>
      <c r="O45" s="15">
        <f t="shared" si="6"/>
        <v>119.7</v>
      </c>
      <c r="P45" s="15">
        <f t="shared" si="7"/>
        <v>478.8</v>
      </c>
    </row>
    <row r="46" spans="1:16" x14ac:dyDescent="0.2">
      <c r="A46" s="9" t="s">
        <v>14</v>
      </c>
      <c r="B46" s="18">
        <v>28</v>
      </c>
      <c r="C46" s="9" t="s">
        <v>66</v>
      </c>
      <c r="D46" s="16" t="s">
        <v>67</v>
      </c>
      <c r="E46" s="9" t="s">
        <v>40</v>
      </c>
      <c r="F46" s="10">
        <v>10500</v>
      </c>
      <c r="G46" s="11">
        <v>19</v>
      </c>
      <c r="H46" s="12">
        <f t="shared" si="4"/>
        <v>199500</v>
      </c>
      <c r="I46" s="33">
        <v>44981</v>
      </c>
      <c r="J46" s="29"/>
      <c r="K46" s="9" t="s">
        <v>27</v>
      </c>
      <c r="L46" s="33">
        <v>45229</v>
      </c>
      <c r="M46" s="13">
        <v>1.4999999999999999E-2</v>
      </c>
      <c r="N46" s="11">
        <f t="shared" si="5"/>
        <v>2992.5</v>
      </c>
      <c r="O46" s="15">
        <f t="shared" si="6"/>
        <v>598.5</v>
      </c>
      <c r="P46" s="15">
        <f t="shared" si="7"/>
        <v>2394</v>
      </c>
    </row>
    <row r="47" spans="1:16" x14ac:dyDescent="0.2">
      <c r="A47" s="9" t="s">
        <v>14</v>
      </c>
      <c r="B47" s="18">
        <v>29</v>
      </c>
      <c r="C47" s="9" t="s">
        <v>59</v>
      </c>
      <c r="D47" s="9" t="s">
        <v>60</v>
      </c>
      <c r="E47" s="9" t="s">
        <v>40</v>
      </c>
      <c r="F47" s="10">
        <v>3500</v>
      </c>
      <c r="G47" s="11">
        <v>19</v>
      </c>
      <c r="H47" s="12">
        <f t="shared" si="4"/>
        <v>66500</v>
      </c>
      <c r="I47" s="33">
        <v>44981</v>
      </c>
      <c r="J47" s="29"/>
      <c r="K47" s="9" t="s">
        <v>27</v>
      </c>
      <c r="L47" s="33">
        <v>45229</v>
      </c>
      <c r="M47" s="13">
        <v>1.4999999999999999E-2</v>
      </c>
      <c r="N47" s="11">
        <f t="shared" si="5"/>
        <v>997.5</v>
      </c>
      <c r="O47" s="15">
        <f t="shared" si="6"/>
        <v>199.5</v>
      </c>
      <c r="P47" s="15">
        <f t="shared" si="7"/>
        <v>798</v>
      </c>
    </row>
    <row r="48" spans="1:16" x14ac:dyDescent="0.2">
      <c r="A48" s="9" t="s">
        <v>14</v>
      </c>
      <c r="B48" s="18">
        <v>30</v>
      </c>
      <c r="C48" s="9" t="s">
        <v>68</v>
      </c>
      <c r="D48" s="9" t="s">
        <v>69</v>
      </c>
      <c r="E48" s="9" t="s">
        <v>40</v>
      </c>
      <c r="F48" s="10">
        <v>3500</v>
      </c>
      <c r="G48" s="11">
        <v>19</v>
      </c>
      <c r="H48" s="12">
        <f t="shared" si="4"/>
        <v>66500</v>
      </c>
      <c r="I48" s="33">
        <v>44981</v>
      </c>
      <c r="J48" s="29"/>
      <c r="K48" s="9" t="s">
        <v>27</v>
      </c>
      <c r="L48" s="33">
        <v>45229</v>
      </c>
      <c r="M48" s="13">
        <v>1.4999999999999999E-2</v>
      </c>
      <c r="N48" s="11">
        <f t="shared" si="5"/>
        <v>997.5</v>
      </c>
      <c r="O48" s="15">
        <f t="shared" si="6"/>
        <v>199.5</v>
      </c>
      <c r="P48" s="15">
        <f t="shared" si="7"/>
        <v>798</v>
      </c>
    </row>
    <row r="49" spans="1:16" x14ac:dyDescent="0.2">
      <c r="A49" s="9" t="s">
        <v>14</v>
      </c>
      <c r="B49" s="18">
        <v>35</v>
      </c>
      <c r="C49" s="9" t="s">
        <v>59</v>
      </c>
      <c r="D49" s="9" t="s">
        <v>60</v>
      </c>
      <c r="E49" s="9" t="s">
        <v>40</v>
      </c>
      <c r="F49" s="10">
        <v>5600</v>
      </c>
      <c r="G49" s="11">
        <v>18</v>
      </c>
      <c r="H49" s="12">
        <f t="shared" si="4"/>
        <v>100800</v>
      </c>
      <c r="I49" s="33">
        <v>44998</v>
      </c>
      <c r="J49" s="29"/>
      <c r="K49" s="9" t="s">
        <v>27</v>
      </c>
      <c r="L49" s="33">
        <v>45229</v>
      </c>
      <c r="M49" s="13">
        <v>1.4999999999999999E-2</v>
      </c>
      <c r="N49" s="11">
        <f t="shared" si="5"/>
        <v>1512</v>
      </c>
      <c r="O49" s="15">
        <f t="shared" si="6"/>
        <v>302.40000000000003</v>
      </c>
      <c r="P49" s="15">
        <f t="shared" si="7"/>
        <v>1209.6000000000001</v>
      </c>
    </row>
    <row r="50" spans="1:16" x14ac:dyDescent="0.2">
      <c r="A50" s="9" t="s">
        <v>28</v>
      </c>
      <c r="B50" s="18" t="s">
        <v>70</v>
      </c>
      <c r="C50" s="9" t="s">
        <v>71</v>
      </c>
      <c r="D50" s="9" t="s">
        <v>31</v>
      </c>
      <c r="E50" s="9" t="s">
        <v>40</v>
      </c>
      <c r="F50" s="10">
        <v>4200</v>
      </c>
      <c r="G50" s="11">
        <v>19</v>
      </c>
      <c r="H50" s="12">
        <f t="shared" si="4"/>
        <v>79800</v>
      </c>
      <c r="I50" s="33">
        <v>45002</v>
      </c>
      <c r="J50" s="29"/>
      <c r="K50" s="9" t="s">
        <v>27</v>
      </c>
      <c r="L50" s="33">
        <v>45199</v>
      </c>
      <c r="M50" s="13">
        <v>1.4999999999999999E-2</v>
      </c>
      <c r="N50" s="11">
        <f t="shared" si="5"/>
        <v>1197</v>
      </c>
      <c r="O50" s="15">
        <f t="shared" si="6"/>
        <v>239.4</v>
      </c>
      <c r="P50" s="15">
        <f t="shared" si="7"/>
        <v>957.6</v>
      </c>
    </row>
    <row r="51" spans="1:16" x14ac:dyDescent="0.2">
      <c r="A51" s="9" t="s">
        <v>28</v>
      </c>
      <c r="B51" s="18" t="s">
        <v>72</v>
      </c>
      <c r="C51" s="9" t="s">
        <v>71</v>
      </c>
      <c r="D51" s="9" t="s">
        <v>31</v>
      </c>
      <c r="E51" s="9" t="s">
        <v>40</v>
      </c>
      <c r="F51" s="10">
        <v>3500</v>
      </c>
      <c r="G51" s="11">
        <v>19</v>
      </c>
      <c r="H51" s="12">
        <f t="shared" si="4"/>
        <v>66500</v>
      </c>
      <c r="I51" s="33">
        <v>45002</v>
      </c>
      <c r="J51" s="29"/>
      <c r="K51" s="9" t="s">
        <v>27</v>
      </c>
      <c r="L51" s="33">
        <v>45199</v>
      </c>
      <c r="M51" s="13">
        <v>1.4999999999999999E-2</v>
      </c>
      <c r="N51" s="11">
        <f t="shared" si="5"/>
        <v>997.5</v>
      </c>
      <c r="O51" s="15">
        <f t="shared" si="6"/>
        <v>199.5</v>
      </c>
      <c r="P51" s="15">
        <f t="shared" si="7"/>
        <v>798</v>
      </c>
    </row>
    <row r="52" spans="1:16" ht="12" customHeight="1" x14ac:dyDescent="0.2">
      <c r="A52" s="9" t="s">
        <v>14</v>
      </c>
      <c r="B52" s="18">
        <v>36</v>
      </c>
      <c r="C52" s="9" t="s">
        <v>59</v>
      </c>
      <c r="D52" s="9" t="s">
        <v>60</v>
      </c>
      <c r="E52" s="9" t="s">
        <v>40</v>
      </c>
      <c r="F52" s="10">
        <v>4900</v>
      </c>
      <c r="G52" s="11">
        <v>18</v>
      </c>
      <c r="H52" s="12">
        <f t="shared" si="4"/>
        <v>88200</v>
      </c>
      <c r="I52" s="33">
        <v>45005</v>
      </c>
      <c r="J52" s="29"/>
      <c r="K52" s="9" t="s">
        <v>27</v>
      </c>
      <c r="L52" s="33">
        <v>45229</v>
      </c>
      <c r="M52" s="13">
        <v>1.4999999999999999E-2</v>
      </c>
      <c r="N52" s="11">
        <f t="shared" si="5"/>
        <v>1323</v>
      </c>
      <c r="O52" s="15">
        <f t="shared" si="6"/>
        <v>264.60000000000002</v>
      </c>
      <c r="P52" s="15">
        <f t="shared" si="7"/>
        <v>1058.4000000000001</v>
      </c>
    </row>
    <row r="53" spans="1:16" x14ac:dyDescent="0.2">
      <c r="A53" s="9" t="s">
        <v>14</v>
      </c>
      <c r="B53" s="18">
        <v>37</v>
      </c>
      <c r="C53" s="9" t="s">
        <v>59</v>
      </c>
      <c r="D53" s="9" t="s">
        <v>60</v>
      </c>
      <c r="E53" s="9" t="s">
        <v>20</v>
      </c>
      <c r="F53" s="10">
        <v>10240</v>
      </c>
      <c r="G53" s="11">
        <v>32</v>
      </c>
      <c r="H53" s="12">
        <f t="shared" si="4"/>
        <v>327680</v>
      </c>
      <c r="I53" s="33">
        <v>45008</v>
      </c>
      <c r="J53" s="29"/>
      <c r="K53" s="9" t="s">
        <v>24</v>
      </c>
      <c r="L53" s="33">
        <v>45192</v>
      </c>
      <c r="M53" s="13">
        <v>0.02</v>
      </c>
      <c r="N53" s="11">
        <f t="shared" si="5"/>
        <v>6553.6</v>
      </c>
      <c r="O53" s="15">
        <f t="shared" si="6"/>
        <v>1310.7200000000003</v>
      </c>
      <c r="P53" s="15">
        <f t="shared" si="7"/>
        <v>5242.880000000001</v>
      </c>
    </row>
    <row r="54" spans="1:16" x14ac:dyDescent="0.2">
      <c r="A54" s="9" t="s">
        <v>14</v>
      </c>
      <c r="B54" s="18">
        <v>38</v>
      </c>
      <c r="C54" s="9" t="s">
        <v>33</v>
      </c>
      <c r="D54" s="9" t="s">
        <v>34</v>
      </c>
      <c r="E54" s="9" t="s">
        <v>20</v>
      </c>
      <c r="F54" s="10">
        <v>4480</v>
      </c>
      <c r="G54" s="11">
        <v>33</v>
      </c>
      <c r="H54" s="12">
        <f t="shared" si="4"/>
        <v>147840</v>
      </c>
      <c r="I54" s="33">
        <v>45012</v>
      </c>
      <c r="J54" s="29"/>
      <c r="K54" s="9" t="s">
        <v>24</v>
      </c>
      <c r="L54" s="33">
        <v>45196</v>
      </c>
      <c r="M54" s="13">
        <v>0.02</v>
      </c>
      <c r="N54" s="11">
        <f t="shared" si="5"/>
        <v>2956.8</v>
      </c>
      <c r="O54" s="15">
        <f t="shared" si="6"/>
        <v>591.36</v>
      </c>
      <c r="P54" s="15">
        <f t="shared" si="7"/>
        <v>2365.44</v>
      </c>
    </row>
    <row r="55" spans="1:16" x14ac:dyDescent="0.2">
      <c r="A55" s="9" t="s">
        <v>28</v>
      </c>
      <c r="B55" s="18" t="s">
        <v>73</v>
      </c>
      <c r="C55" s="9" t="s">
        <v>71</v>
      </c>
      <c r="D55" s="9" t="s">
        <v>31</v>
      </c>
      <c r="E55" s="9" t="s">
        <v>40</v>
      </c>
      <c r="F55" s="10">
        <v>2100</v>
      </c>
      <c r="G55" s="11">
        <v>19</v>
      </c>
      <c r="H55" s="12">
        <f t="shared" si="4"/>
        <v>39900</v>
      </c>
      <c r="I55" s="33">
        <v>45014</v>
      </c>
      <c r="J55" s="29"/>
      <c r="K55" s="9" t="s">
        <v>27</v>
      </c>
      <c r="L55" s="33">
        <v>45199</v>
      </c>
      <c r="M55" s="13">
        <v>1.4999999999999999E-2</v>
      </c>
      <c r="N55" s="11">
        <f t="shared" si="5"/>
        <v>598.5</v>
      </c>
      <c r="O55" s="15">
        <f t="shared" si="6"/>
        <v>119.7</v>
      </c>
      <c r="P55" s="15">
        <f t="shared" si="7"/>
        <v>478.8</v>
      </c>
    </row>
    <row r="56" spans="1:16" x14ac:dyDescent="0.2">
      <c r="A56" s="9" t="s">
        <v>28</v>
      </c>
      <c r="B56" s="18" t="s">
        <v>74</v>
      </c>
      <c r="C56" s="9" t="s">
        <v>71</v>
      </c>
      <c r="D56" s="9" t="s">
        <v>75</v>
      </c>
      <c r="E56" s="9" t="s">
        <v>40</v>
      </c>
      <c r="F56" s="10">
        <v>2100</v>
      </c>
      <c r="G56" s="11">
        <v>18</v>
      </c>
      <c r="H56" s="12">
        <f t="shared" si="4"/>
        <v>37800</v>
      </c>
      <c r="I56" s="33">
        <v>45027</v>
      </c>
      <c r="J56" s="29"/>
      <c r="K56" s="9" t="s">
        <v>27</v>
      </c>
      <c r="L56" s="33">
        <v>45033</v>
      </c>
      <c r="M56" s="13">
        <v>1.4999999999999999E-2</v>
      </c>
      <c r="N56" s="11">
        <f t="shared" si="5"/>
        <v>567</v>
      </c>
      <c r="O56" s="15">
        <f t="shared" si="6"/>
        <v>113.4</v>
      </c>
      <c r="P56" s="15">
        <f t="shared" si="7"/>
        <v>453.6</v>
      </c>
    </row>
    <row r="57" spans="1:16" ht="13.5" customHeight="1" x14ac:dyDescent="0.2">
      <c r="A57" s="9" t="s">
        <v>28</v>
      </c>
      <c r="B57" s="18" t="s">
        <v>76</v>
      </c>
      <c r="C57" s="9" t="s">
        <v>71</v>
      </c>
      <c r="D57" s="9" t="s">
        <v>23</v>
      </c>
      <c r="E57" s="9" t="s">
        <v>40</v>
      </c>
      <c r="F57" s="10">
        <v>1400</v>
      </c>
      <c r="G57" s="11">
        <v>18</v>
      </c>
      <c r="H57" s="12">
        <f t="shared" si="4"/>
        <v>25200</v>
      </c>
      <c r="I57" s="33">
        <v>45028</v>
      </c>
      <c r="J57" s="29"/>
      <c r="K57" s="9" t="s">
        <v>27</v>
      </c>
      <c r="L57" s="33">
        <v>45033</v>
      </c>
      <c r="M57" s="13">
        <v>1.4999999999999999E-2</v>
      </c>
      <c r="N57" s="11">
        <f t="shared" si="5"/>
        <v>378</v>
      </c>
      <c r="O57" s="15">
        <f t="shared" si="6"/>
        <v>75.600000000000009</v>
      </c>
      <c r="P57" s="15">
        <f t="shared" si="7"/>
        <v>302.40000000000003</v>
      </c>
    </row>
    <row r="58" spans="1:16" x14ac:dyDescent="0.2">
      <c r="A58" s="9" t="s">
        <v>14</v>
      </c>
      <c r="B58" s="18">
        <v>39</v>
      </c>
      <c r="C58" s="9" t="s">
        <v>33</v>
      </c>
      <c r="D58" s="16" t="s">
        <v>34</v>
      </c>
      <c r="E58" s="9" t="s">
        <v>40</v>
      </c>
      <c r="F58" s="10">
        <v>2100</v>
      </c>
      <c r="G58" s="11">
        <v>19</v>
      </c>
      <c r="H58" s="12">
        <f t="shared" si="4"/>
        <v>39900</v>
      </c>
      <c r="I58" s="33">
        <v>45026</v>
      </c>
      <c r="J58" s="29"/>
      <c r="K58" s="9" t="s">
        <v>27</v>
      </c>
      <c r="L58" s="33">
        <v>45229</v>
      </c>
      <c r="M58" s="13">
        <v>1.4999999999999999E-2</v>
      </c>
      <c r="N58" s="11">
        <f t="shared" si="5"/>
        <v>598.5</v>
      </c>
      <c r="O58" s="15">
        <f t="shared" si="6"/>
        <v>119.7</v>
      </c>
      <c r="P58" s="15">
        <f t="shared" si="7"/>
        <v>478.8</v>
      </c>
    </row>
    <row r="59" spans="1:16" x14ac:dyDescent="0.2">
      <c r="A59" s="9" t="s">
        <v>28</v>
      </c>
      <c r="B59" s="18" t="s">
        <v>77</v>
      </c>
      <c r="C59" s="9" t="s">
        <v>22</v>
      </c>
      <c r="D59" s="9" t="s">
        <v>23</v>
      </c>
      <c r="E59" s="9" t="s">
        <v>40</v>
      </c>
      <c r="F59" s="10">
        <v>1400</v>
      </c>
      <c r="G59" s="11">
        <v>19.600000000000001</v>
      </c>
      <c r="H59" s="12">
        <f t="shared" si="4"/>
        <v>27440.000000000004</v>
      </c>
      <c r="I59" s="33">
        <v>45041</v>
      </c>
      <c r="J59" s="29"/>
      <c r="K59" s="9" t="s">
        <v>27</v>
      </c>
      <c r="L59" s="33">
        <v>45260</v>
      </c>
      <c r="M59" s="13">
        <v>1.4999999999999999E-2</v>
      </c>
      <c r="N59" s="11">
        <f t="shared" si="5"/>
        <v>411.6</v>
      </c>
      <c r="O59" s="15">
        <f t="shared" si="6"/>
        <v>82.320000000000007</v>
      </c>
      <c r="P59" s="15">
        <f t="shared" si="7"/>
        <v>329.28000000000003</v>
      </c>
    </row>
    <row r="60" spans="1:16" x14ac:dyDescent="0.2">
      <c r="A60" s="9" t="s">
        <v>14</v>
      </c>
      <c r="B60" s="18">
        <v>40</v>
      </c>
      <c r="C60" s="9" t="s">
        <v>33</v>
      </c>
      <c r="D60" s="9" t="s">
        <v>34</v>
      </c>
      <c r="E60" s="9" t="s">
        <v>20</v>
      </c>
      <c r="F60" s="10">
        <v>5120</v>
      </c>
      <c r="G60" s="11">
        <v>33</v>
      </c>
      <c r="H60" s="12">
        <f t="shared" si="4"/>
        <v>168960</v>
      </c>
      <c r="I60" s="33">
        <v>45042</v>
      </c>
      <c r="J60" s="29"/>
      <c r="K60" s="9" t="s">
        <v>78</v>
      </c>
      <c r="L60" s="33">
        <v>45195</v>
      </c>
      <c r="M60" s="13">
        <v>0.02</v>
      </c>
      <c r="N60" s="11">
        <f t="shared" si="5"/>
        <v>3379.2000000000003</v>
      </c>
      <c r="O60" s="15">
        <f t="shared" si="6"/>
        <v>675.84000000000015</v>
      </c>
      <c r="P60" s="15">
        <f t="shared" si="7"/>
        <v>2703.3600000000006</v>
      </c>
    </row>
    <row r="61" spans="1:16" x14ac:dyDescent="0.2">
      <c r="A61" s="9" t="s">
        <v>14</v>
      </c>
      <c r="B61" s="18">
        <v>41</v>
      </c>
      <c r="C61" s="9" t="s">
        <v>33</v>
      </c>
      <c r="D61" s="9" t="s">
        <v>34</v>
      </c>
      <c r="E61" s="9" t="s">
        <v>40</v>
      </c>
      <c r="F61" s="10">
        <v>1400</v>
      </c>
      <c r="G61" s="11">
        <v>19</v>
      </c>
      <c r="H61" s="12">
        <f t="shared" ref="H61:H92" si="8">F61*G61</f>
        <v>26600</v>
      </c>
      <c r="I61" s="33">
        <v>45043</v>
      </c>
      <c r="J61" s="29"/>
      <c r="K61" s="9" t="s">
        <v>27</v>
      </c>
      <c r="L61" s="33">
        <v>45260</v>
      </c>
      <c r="M61" s="13">
        <v>1.4999999999999999E-2</v>
      </c>
      <c r="N61" s="11">
        <f t="shared" ref="N61:N92" si="9">M61*H61</f>
        <v>399</v>
      </c>
      <c r="O61" s="15">
        <f t="shared" ref="O61:O92" si="10">0.2*N61</f>
        <v>79.800000000000011</v>
      </c>
      <c r="P61" s="15">
        <f t="shared" ref="P61:P92" si="11">0.8*N61</f>
        <v>319.20000000000005</v>
      </c>
    </row>
    <row r="62" spans="1:16" x14ac:dyDescent="0.2">
      <c r="A62" s="9" t="s">
        <v>14</v>
      </c>
      <c r="B62" s="18">
        <v>43</v>
      </c>
      <c r="C62" s="9" t="s">
        <v>79</v>
      </c>
      <c r="D62" s="9" t="s">
        <v>80</v>
      </c>
      <c r="E62" s="9" t="s">
        <v>40</v>
      </c>
      <c r="F62" s="10">
        <v>1400</v>
      </c>
      <c r="G62" s="11">
        <v>19</v>
      </c>
      <c r="H62" s="12">
        <f t="shared" si="8"/>
        <v>26600</v>
      </c>
      <c r="I62" s="33">
        <v>45057</v>
      </c>
      <c r="J62" s="29"/>
      <c r="K62" s="9" t="s">
        <v>81</v>
      </c>
      <c r="L62" s="33">
        <v>45180</v>
      </c>
      <c r="M62" s="13">
        <v>1.4999999999999999E-2</v>
      </c>
      <c r="N62" s="11">
        <f t="shared" si="9"/>
        <v>399</v>
      </c>
      <c r="O62" s="15">
        <f t="shared" si="10"/>
        <v>79.800000000000011</v>
      </c>
      <c r="P62" s="15">
        <f t="shared" si="11"/>
        <v>319.20000000000005</v>
      </c>
    </row>
    <row r="63" spans="1:16" x14ac:dyDescent="0.2">
      <c r="A63" s="9" t="s">
        <v>14</v>
      </c>
      <c r="B63" s="18">
        <v>44</v>
      </c>
      <c r="C63" s="9" t="s">
        <v>82</v>
      </c>
      <c r="D63" s="9" t="s">
        <v>83</v>
      </c>
      <c r="E63" s="9" t="s">
        <v>20</v>
      </c>
      <c r="F63" s="10">
        <v>1920</v>
      </c>
      <c r="G63" s="11">
        <v>35.5</v>
      </c>
      <c r="H63" s="12">
        <f t="shared" si="8"/>
        <v>68160</v>
      </c>
      <c r="I63" s="33">
        <v>45057</v>
      </c>
      <c r="J63" s="29"/>
      <c r="K63" s="9" t="s">
        <v>78</v>
      </c>
      <c r="L63" s="33">
        <v>45221</v>
      </c>
      <c r="M63" s="13">
        <v>0.02</v>
      </c>
      <c r="N63" s="11">
        <f t="shared" si="9"/>
        <v>1363.2</v>
      </c>
      <c r="O63" s="15">
        <f t="shared" si="10"/>
        <v>272.64000000000004</v>
      </c>
      <c r="P63" s="15">
        <f t="shared" si="11"/>
        <v>1090.5600000000002</v>
      </c>
    </row>
    <row r="64" spans="1:16" x14ac:dyDescent="0.2">
      <c r="A64" s="9" t="s">
        <v>14</v>
      </c>
      <c r="B64" s="18">
        <v>45</v>
      </c>
      <c r="C64" s="9" t="s">
        <v>82</v>
      </c>
      <c r="D64" s="9" t="s">
        <v>64</v>
      </c>
      <c r="E64" s="9" t="s">
        <v>20</v>
      </c>
      <c r="F64" s="10">
        <v>1280</v>
      </c>
      <c r="G64" s="11">
        <v>35.5</v>
      </c>
      <c r="H64" s="12">
        <f t="shared" si="8"/>
        <v>45440</v>
      </c>
      <c r="I64" s="33">
        <v>45057</v>
      </c>
      <c r="J64" s="29"/>
      <c r="K64" s="9" t="s">
        <v>78</v>
      </c>
      <c r="L64" s="33">
        <v>45221</v>
      </c>
      <c r="M64" s="13">
        <v>0.02</v>
      </c>
      <c r="N64" s="11">
        <f t="shared" si="9"/>
        <v>908.80000000000007</v>
      </c>
      <c r="O64" s="15">
        <f t="shared" si="10"/>
        <v>181.76000000000002</v>
      </c>
      <c r="P64" s="15">
        <f t="shared" si="11"/>
        <v>727.04000000000008</v>
      </c>
    </row>
    <row r="65" spans="1:16" x14ac:dyDescent="0.2">
      <c r="A65" s="9" t="s">
        <v>14</v>
      </c>
      <c r="B65" s="18">
        <v>46</v>
      </c>
      <c r="C65" s="9" t="s">
        <v>52</v>
      </c>
      <c r="D65" s="9" t="s">
        <v>53</v>
      </c>
      <c r="E65" s="9" t="s">
        <v>20</v>
      </c>
      <c r="F65" s="10">
        <v>1280</v>
      </c>
      <c r="G65" s="11">
        <v>35.5</v>
      </c>
      <c r="H65" s="12">
        <f t="shared" si="8"/>
        <v>45440</v>
      </c>
      <c r="I65" s="33">
        <v>45057</v>
      </c>
      <c r="J65" s="29"/>
      <c r="K65" s="9" t="s">
        <v>78</v>
      </c>
      <c r="L65" s="33">
        <v>45221</v>
      </c>
      <c r="M65" s="13">
        <v>0.02</v>
      </c>
      <c r="N65" s="11">
        <f t="shared" si="9"/>
        <v>908.80000000000007</v>
      </c>
      <c r="O65" s="15">
        <f t="shared" si="10"/>
        <v>181.76000000000002</v>
      </c>
      <c r="P65" s="15">
        <f t="shared" si="11"/>
        <v>727.04000000000008</v>
      </c>
    </row>
    <row r="66" spans="1:16" x14ac:dyDescent="0.2">
      <c r="A66" s="9" t="s">
        <v>14</v>
      </c>
      <c r="B66" s="18">
        <v>47</v>
      </c>
      <c r="C66" s="9" t="s">
        <v>82</v>
      </c>
      <c r="D66" s="9" t="s">
        <v>19</v>
      </c>
      <c r="E66" s="9" t="s">
        <v>20</v>
      </c>
      <c r="F66" s="10">
        <v>1920</v>
      </c>
      <c r="G66" s="11">
        <v>35.5</v>
      </c>
      <c r="H66" s="12">
        <f t="shared" si="8"/>
        <v>68160</v>
      </c>
      <c r="I66" s="33">
        <v>45057</v>
      </c>
      <c r="J66" s="29"/>
      <c r="K66" s="9" t="s">
        <v>78</v>
      </c>
      <c r="L66" s="33">
        <v>45221</v>
      </c>
      <c r="M66" s="13">
        <v>0.02</v>
      </c>
      <c r="N66" s="11">
        <f t="shared" si="9"/>
        <v>1363.2</v>
      </c>
      <c r="O66" s="15">
        <f t="shared" si="10"/>
        <v>272.64000000000004</v>
      </c>
      <c r="P66" s="15">
        <f t="shared" si="11"/>
        <v>1090.5600000000002</v>
      </c>
    </row>
    <row r="67" spans="1:16" x14ac:dyDescent="0.2">
      <c r="A67" s="9" t="s">
        <v>14</v>
      </c>
      <c r="B67" s="18">
        <v>48</v>
      </c>
      <c r="C67" s="9" t="s">
        <v>82</v>
      </c>
      <c r="D67" s="9" t="s">
        <v>84</v>
      </c>
      <c r="E67" s="9" t="s">
        <v>20</v>
      </c>
      <c r="F67" s="10">
        <v>1280</v>
      </c>
      <c r="G67" s="11">
        <v>35.5</v>
      </c>
      <c r="H67" s="12">
        <f t="shared" si="8"/>
        <v>45440</v>
      </c>
      <c r="I67" s="33">
        <v>45057</v>
      </c>
      <c r="J67" s="29"/>
      <c r="K67" s="9" t="s">
        <v>85</v>
      </c>
      <c r="L67" s="33">
        <v>45221</v>
      </c>
      <c r="M67" s="13">
        <v>0.02</v>
      </c>
      <c r="N67" s="11">
        <f t="shared" si="9"/>
        <v>908.80000000000007</v>
      </c>
      <c r="O67" s="15">
        <f t="shared" si="10"/>
        <v>181.76000000000002</v>
      </c>
      <c r="P67" s="15">
        <f t="shared" si="11"/>
        <v>727.04000000000008</v>
      </c>
    </row>
    <row r="68" spans="1:16" x14ac:dyDescent="0.2">
      <c r="A68" s="9" t="s">
        <v>14</v>
      </c>
      <c r="B68" s="18">
        <v>49</v>
      </c>
      <c r="C68" s="9" t="s">
        <v>33</v>
      </c>
      <c r="D68" s="9" t="s">
        <v>34</v>
      </c>
      <c r="E68" s="9" t="s">
        <v>40</v>
      </c>
      <c r="F68" s="10">
        <v>2100</v>
      </c>
      <c r="G68" s="11">
        <v>19</v>
      </c>
      <c r="H68" s="12">
        <f t="shared" si="8"/>
        <v>39900</v>
      </c>
      <c r="I68" s="33">
        <v>45069</v>
      </c>
      <c r="J68" s="29"/>
      <c r="K68" s="9" t="s">
        <v>78</v>
      </c>
      <c r="L68" s="33">
        <v>45223</v>
      </c>
      <c r="M68" s="13">
        <v>1.4999999999999999E-2</v>
      </c>
      <c r="N68" s="11">
        <f t="shared" si="9"/>
        <v>598.5</v>
      </c>
      <c r="O68" s="15">
        <f t="shared" si="10"/>
        <v>119.7</v>
      </c>
      <c r="P68" s="15">
        <f t="shared" si="11"/>
        <v>478.8</v>
      </c>
    </row>
    <row r="69" spans="1:16" x14ac:dyDescent="0.2">
      <c r="A69" s="9" t="s">
        <v>14</v>
      </c>
      <c r="B69" s="18">
        <v>50</v>
      </c>
      <c r="C69" s="9" t="s">
        <v>86</v>
      </c>
      <c r="D69" s="9" t="s">
        <v>15</v>
      </c>
      <c r="E69" s="9" t="s">
        <v>16</v>
      </c>
      <c r="F69" s="10">
        <v>1280</v>
      </c>
      <c r="G69" s="11">
        <v>35.5</v>
      </c>
      <c r="H69" s="12">
        <f t="shared" si="8"/>
        <v>45440</v>
      </c>
      <c r="I69" s="33">
        <v>45069</v>
      </c>
      <c r="J69" s="29"/>
      <c r="K69" s="9" t="s">
        <v>78</v>
      </c>
      <c r="L69" s="33">
        <v>45223</v>
      </c>
      <c r="M69" s="13">
        <v>0.02</v>
      </c>
      <c r="N69" s="11">
        <f t="shared" si="9"/>
        <v>908.80000000000007</v>
      </c>
      <c r="O69" s="15">
        <f t="shared" si="10"/>
        <v>181.76000000000002</v>
      </c>
      <c r="P69" s="15">
        <f t="shared" si="11"/>
        <v>727.04000000000008</v>
      </c>
    </row>
    <row r="70" spans="1:16" x14ac:dyDescent="0.2">
      <c r="A70" s="9" t="s">
        <v>14</v>
      </c>
      <c r="B70" s="18">
        <v>51</v>
      </c>
      <c r="C70" s="9" t="s">
        <v>33</v>
      </c>
      <c r="D70" s="9" t="s">
        <v>34</v>
      </c>
      <c r="E70" s="9" t="s">
        <v>16</v>
      </c>
      <c r="F70" s="10">
        <v>3840</v>
      </c>
      <c r="G70" s="11">
        <v>33</v>
      </c>
      <c r="H70" s="12">
        <f t="shared" si="8"/>
        <v>126720</v>
      </c>
      <c r="I70" s="33">
        <v>45069</v>
      </c>
      <c r="J70" s="29"/>
      <c r="K70" s="9" t="s">
        <v>24</v>
      </c>
      <c r="L70" s="33">
        <v>45254</v>
      </c>
      <c r="M70" s="13">
        <v>2.5000000000000001E-2</v>
      </c>
      <c r="N70" s="11">
        <f t="shared" si="9"/>
        <v>3168</v>
      </c>
      <c r="O70" s="15">
        <f t="shared" si="10"/>
        <v>633.6</v>
      </c>
      <c r="P70" s="15">
        <f t="shared" si="11"/>
        <v>2534.4</v>
      </c>
    </row>
    <row r="71" spans="1:16" x14ac:dyDescent="0.2">
      <c r="A71" s="9" t="s">
        <v>14</v>
      </c>
      <c r="B71" s="18">
        <v>51</v>
      </c>
      <c r="C71" s="9" t="s">
        <v>33</v>
      </c>
      <c r="D71" s="9" t="s">
        <v>34</v>
      </c>
      <c r="E71" s="9" t="s">
        <v>20</v>
      </c>
      <c r="F71" s="10">
        <v>640</v>
      </c>
      <c r="G71" s="11">
        <v>33</v>
      </c>
      <c r="H71" s="12">
        <f t="shared" si="8"/>
        <v>21120</v>
      </c>
      <c r="I71" s="33">
        <v>45069</v>
      </c>
      <c r="J71" s="29"/>
      <c r="K71" s="9" t="s">
        <v>24</v>
      </c>
      <c r="L71" s="33">
        <v>45254</v>
      </c>
      <c r="M71" s="13">
        <v>0.02</v>
      </c>
      <c r="N71" s="11">
        <f t="shared" si="9"/>
        <v>422.40000000000003</v>
      </c>
      <c r="O71" s="15">
        <f t="shared" si="10"/>
        <v>84.480000000000018</v>
      </c>
      <c r="P71" s="15">
        <f t="shared" si="11"/>
        <v>337.92000000000007</v>
      </c>
    </row>
    <row r="72" spans="1:16" x14ac:dyDescent="0.2">
      <c r="A72" s="9" t="s">
        <v>14</v>
      </c>
      <c r="B72" s="18">
        <v>52</v>
      </c>
      <c r="C72" s="9" t="s">
        <v>68</v>
      </c>
      <c r="D72" s="9" t="s">
        <v>69</v>
      </c>
      <c r="E72" s="9" t="s">
        <v>40</v>
      </c>
      <c r="F72" s="10">
        <v>1400</v>
      </c>
      <c r="G72" s="11">
        <v>20.9</v>
      </c>
      <c r="H72" s="12">
        <f t="shared" si="8"/>
        <v>29259.999999999996</v>
      </c>
      <c r="I72" s="33">
        <v>45112</v>
      </c>
      <c r="J72" s="29"/>
      <c r="K72" s="9"/>
      <c r="L72" s="33">
        <v>45412</v>
      </c>
      <c r="M72" s="13">
        <v>1.4999999999999999E-2</v>
      </c>
      <c r="N72" s="11">
        <f t="shared" si="9"/>
        <v>438.89999999999992</v>
      </c>
      <c r="O72" s="19">
        <f t="shared" si="10"/>
        <v>87.779999999999987</v>
      </c>
      <c r="P72" s="19">
        <f t="shared" si="11"/>
        <v>351.11999999999995</v>
      </c>
    </row>
    <row r="73" spans="1:16" hidden="1" x14ac:dyDescent="0.2">
      <c r="A73" s="20" t="s">
        <v>14</v>
      </c>
      <c r="B73" s="21">
        <v>53</v>
      </c>
      <c r="C73" s="20" t="s">
        <v>68</v>
      </c>
      <c r="D73" s="20" t="s">
        <v>69</v>
      </c>
      <c r="E73" s="20" t="s">
        <v>40</v>
      </c>
      <c r="F73" s="22">
        <v>1400</v>
      </c>
      <c r="G73" s="14">
        <v>20.9</v>
      </c>
      <c r="H73" s="23">
        <f t="shared" si="8"/>
        <v>29259.999999999996</v>
      </c>
      <c r="I73" s="34">
        <v>45118</v>
      </c>
      <c r="J73" s="30"/>
      <c r="K73" s="20"/>
      <c r="L73" s="34">
        <v>45412</v>
      </c>
      <c r="M73" s="24">
        <v>1.4999999999999999E-2</v>
      </c>
      <c r="N73" s="14">
        <f t="shared" si="9"/>
        <v>438.89999999999992</v>
      </c>
      <c r="O73" s="14">
        <f t="shared" si="10"/>
        <v>87.779999999999987</v>
      </c>
      <c r="P73" s="14">
        <f t="shared" si="11"/>
        <v>351.11999999999995</v>
      </c>
    </row>
    <row r="74" spans="1:16" x14ac:dyDescent="0.2">
      <c r="A74" s="9" t="s">
        <v>14</v>
      </c>
      <c r="B74" s="18">
        <v>54</v>
      </c>
      <c r="C74" s="9" t="s">
        <v>49</v>
      </c>
      <c r="D74" s="9" t="s">
        <v>83</v>
      </c>
      <c r="E74" s="9" t="s">
        <v>16</v>
      </c>
      <c r="F74" s="10">
        <v>2560</v>
      </c>
      <c r="G74" s="11">
        <v>32.6</v>
      </c>
      <c r="H74" s="12">
        <f t="shared" si="8"/>
        <v>83456</v>
      </c>
      <c r="I74" s="33">
        <v>45124</v>
      </c>
      <c r="J74" s="29"/>
      <c r="K74" s="9"/>
      <c r="L74" s="33">
        <v>45155</v>
      </c>
      <c r="M74" s="13">
        <v>2.5000000000000001E-2</v>
      </c>
      <c r="N74" s="11">
        <f t="shared" si="9"/>
        <v>2086.4</v>
      </c>
      <c r="O74" s="19">
        <f t="shared" si="10"/>
        <v>417.28000000000003</v>
      </c>
      <c r="P74" s="19">
        <f t="shared" si="11"/>
        <v>1669.1200000000001</v>
      </c>
    </row>
    <row r="75" spans="1:16" x14ac:dyDescent="0.2">
      <c r="A75" s="9" t="s">
        <v>14</v>
      </c>
      <c r="B75" s="18">
        <v>55</v>
      </c>
      <c r="C75" s="9" t="s">
        <v>87</v>
      </c>
      <c r="D75" s="9" t="s">
        <v>88</v>
      </c>
      <c r="E75" s="9" t="s">
        <v>20</v>
      </c>
      <c r="F75" s="10">
        <v>1280</v>
      </c>
      <c r="G75" s="11">
        <v>36.4</v>
      </c>
      <c r="H75" s="12">
        <f t="shared" si="8"/>
        <v>46592</v>
      </c>
      <c r="I75" s="33">
        <v>45131</v>
      </c>
      <c r="J75" s="29"/>
      <c r="K75" s="9"/>
      <c r="L75" s="33">
        <v>45254</v>
      </c>
      <c r="M75" s="13">
        <v>0.02</v>
      </c>
      <c r="N75" s="11">
        <f t="shared" si="9"/>
        <v>931.84</v>
      </c>
      <c r="O75" s="19">
        <f t="shared" si="10"/>
        <v>186.36800000000002</v>
      </c>
      <c r="P75" s="19">
        <f t="shared" si="11"/>
        <v>745.47200000000009</v>
      </c>
    </row>
    <row r="76" spans="1:16" x14ac:dyDescent="0.2">
      <c r="A76" s="9" t="s">
        <v>14</v>
      </c>
      <c r="B76" s="18">
        <v>55</v>
      </c>
      <c r="C76" s="9" t="s">
        <v>87</v>
      </c>
      <c r="D76" s="9" t="s">
        <v>88</v>
      </c>
      <c r="E76" s="9" t="s">
        <v>21</v>
      </c>
      <c r="F76" s="10">
        <v>720</v>
      </c>
      <c r="G76" s="11">
        <v>38.799999999999997</v>
      </c>
      <c r="H76" s="12">
        <f t="shared" si="8"/>
        <v>27935.999999999996</v>
      </c>
      <c r="I76" s="33">
        <v>45131</v>
      </c>
      <c r="J76" s="29"/>
      <c r="K76" s="9"/>
      <c r="L76" s="33">
        <v>45254</v>
      </c>
      <c r="M76" s="13">
        <v>0.02</v>
      </c>
      <c r="N76" s="11">
        <f t="shared" si="9"/>
        <v>558.71999999999991</v>
      </c>
      <c r="O76" s="19">
        <f t="shared" si="10"/>
        <v>111.74399999999999</v>
      </c>
      <c r="P76" s="19">
        <f t="shared" si="11"/>
        <v>446.97599999999994</v>
      </c>
    </row>
    <row r="77" spans="1:16" x14ac:dyDescent="0.2">
      <c r="A77" s="9" t="s">
        <v>14</v>
      </c>
      <c r="B77" s="18">
        <v>57</v>
      </c>
      <c r="C77" s="9" t="s">
        <v>47</v>
      </c>
      <c r="D77" s="9" t="s">
        <v>48</v>
      </c>
      <c r="E77" s="9" t="s">
        <v>21</v>
      </c>
      <c r="F77" s="10">
        <v>1440</v>
      </c>
      <c r="G77" s="11">
        <v>39.799999999999997</v>
      </c>
      <c r="H77" s="12">
        <f t="shared" si="8"/>
        <v>57311.999999999993</v>
      </c>
      <c r="I77" s="33">
        <v>45149</v>
      </c>
      <c r="J77" s="29"/>
      <c r="K77" s="9"/>
      <c r="L77" s="33">
        <v>45286</v>
      </c>
      <c r="M77" s="13">
        <v>2.5000000000000001E-2</v>
      </c>
      <c r="N77" s="11">
        <f t="shared" si="9"/>
        <v>1432.8</v>
      </c>
      <c r="O77" s="19">
        <f t="shared" si="10"/>
        <v>286.56</v>
      </c>
      <c r="P77" s="19">
        <f t="shared" si="11"/>
        <v>1146.24</v>
      </c>
    </row>
    <row r="78" spans="1:16" x14ac:dyDescent="0.2">
      <c r="A78" s="9" t="s">
        <v>14</v>
      </c>
      <c r="B78" s="18">
        <v>57</v>
      </c>
      <c r="C78" s="9" t="s">
        <v>47</v>
      </c>
      <c r="D78" s="9" t="s">
        <v>48</v>
      </c>
      <c r="E78" s="9" t="s">
        <v>20</v>
      </c>
      <c r="F78" s="10">
        <v>640</v>
      </c>
      <c r="G78" s="11">
        <v>36.4</v>
      </c>
      <c r="H78" s="12">
        <f t="shared" si="8"/>
        <v>23296</v>
      </c>
      <c r="I78" s="33">
        <v>45149</v>
      </c>
      <c r="J78" s="29"/>
      <c r="K78" s="9"/>
      <c r="L78" s="33">
        <v>45286</v>
      </c>
      <c r="M78" s="13">
        <v>0.02</v>
      </c>
      <c r="N78" s="11">
        <f t="shared" si="9"/>
        <v>465.92</v>
      </c>
      <c r="O78" s="19">
        <f t="shared" si="10"/>
        <v>93.184000000000012</v>
      </c>
      <c r="P78" s="19">
        <f t="shared" si="11"/>
        <v>372.73600000000005</v>
      </c>
    </row>
    <row r="79" spans="1:16" x14ac:dyDescent="0.2">
      <c r="A79" s="9" t="s">
        <v>14</v>
      </c>
      <c r="B79" s="18">
        <v>57</v>
      </c>
      <c r="C79" s="9" t="s">
        <v>47</v>
      </c>
      <c r="D79" s="9" t="s">
        <v>48</v>
      </c>
      <c r="E79" s="9" t="s">
        <v>89</v>
      </c>
      <c r="F79" s="10">
        <v>600</v>
      </c>
      <c r="G79" s="11">
        <v>38.1</v>
      </c>
      <c r="H79" s="12">
        <f t="shared" si="8"/>
        <v>22860</v>
      </c>
      <c r="I79" s="33">
        <v>45149</v>
      </c>
      <c r="J79" s="29"/>
      <c r="K79" s="9"/>
      <c r="L79" s="33">
        <v>45286</v>
      </c>
      <c r="M79" s="13">
        <v>0.02</v>
      </c>
      <c r="N79" s="11">
        <f t="shared" si="9"/>
        <v>457.2</v>
      </c>
      <c r="O79" s="19">
        <f t="shared" si="10"/>
        <v>91.44</v>
      </c>
      <c r="P79" s="19">
        <f t="shared" si="11"/>
        <v>365.76</v>
      </c>
    </row>
    <row r="80" spans="1:16" x14ac:dyDescent="0.2">
      <c r="A80" s="9" t="s">
        <v>14</v>
      </c>
      <c r="B80" s="18">
        <v>58</v>
      </c>
      <c r="C80" s="9" t="s">
        <v>59</v>
      </c>
      <c r="D80" s="9" t="s">
        <v>60</v>
      </c>
      <c r="E80" s="9" t="s">
        <v>20</v>
      </c>
      <c r="F80" s="10">
        <v>1920</v>
      </c>
      <c r="G80" s="11">
        <v>32</v>
      </c>
      <c r="H80" s="12">
        <f t="shared" si="8"/>
        <v>61440</v>
      </c>
      <c r="I80" s="33">
        <v>45133</v>
      </c>
      <c r="J80" s="29"/>
      <c r="K80" s="9"/>
      <c r="L80" s="33">
        <v>45164</v>
      </c>
      <c r="M80" s="13">
        <v>0.02</v>
      </c>
      <c r="N80" s="11">
        <f t="shared" si="9"/>
        <v>1228.8</v>
      </c>
      <c r="O80" s="19">
        <f t="shared" si="10"/>
        <v>245.76</v>
      </c>
      <c r="P80" s="19">
        <f t="shared" si="11"/>
        <v>983.04</v>
      </c>
    </row>
    <row r="81" spans="1:16" ht="12.75" customHeight="1" x14ac:dyDescent="0.2">
      <c r="A81" s="9" t="s">
        <v>14</v>
      </c>
      <c r="B81" s="18">
        <v>59</v>
      </c>
      <c r="C81" s="9" t="s">
        <v>33</v>
      </c>
      <c r="D81" s="9" t="s">
        <v>34</v>
      </c>
      <c r="E81" s="9" t="s">
        <v>21</v>
      </c>
      <c r="F81" s="10">
        <v>5040</v>
      </c>
      <c r="G81" s="11">
        <v>36</v>
      </c>
      <c r="H81" s="12">
        <f t="shared" si="8"/>
        <v>181440</v>
      </c>
      <c r="I81" s="33">
        <v>45139</v>
      </c>
      <c r="J81" s="29"/>
      <c r="K81" s="9"/>
      <c r="L81" s="33"/>
      <c r="M81" s="13">
        <v>2.5000000000000001E-2</v>
      </c>
      <c r="N81" s="11">
        <f t="shared" si="9"/>
        <v>4536</v>
      </c>
      <c r="O81" s="19">
        <f t="shared" si="10"/>
        <v>907.2</v>
      </c>
      <c r="P81" s="19">
        <f t="shared" si="11"/>
        <v>3628.8</v>
      </c>
    </row>
    <row r="82" spans="1:16" x14ac:dyDescent="0.2">
      <c r="A82" s="9" t="s">
        <v>14</v>
      </c>
      <c r="B82" s="18">
        <v>59</v>
      </c>
      <c r="C82" s="9" t="s">
        <v>33</v>
      </c>
      <c r="D82" s="9" t="s">
        <v>34</v>
      </c>
      <c r="E82" s="9" t="s">
        <v>20</v>
      </c>
      <c r="F82" s="10">
        <v>10240</v>
      </c>
      <c r="G82" s="11">
        <v>33.5</v>
      </c>
      <c r="H82" s="12">
        <f t="shared" si="8"/>
        <v>343040</v>
      </c>
      <c r="I82" s="33">
        <v>45139</v>
      </c>
      <c r="J82" s="29"/>
      <c r="K82" s="9"/>
      <c r="L82" s="33"/>
      <c r="M82" s="13">
        <v>2.5000000000000001E-2</v>
      </c>
      <c r="N82" s="11">
        <f t="shared" si="9"/>
        <v>8576</v>
      </c>
      <c r="O82" s="19">
        <f t="shared" si="10"/>
        <v>1715.2</v>
      </c>
      <c r="P82" s="19">
        <f t="shared" si="11"/>
        <v>6860.8</v>
      </c>
    </row>
    <row r="83" spans="1:16" x14ac:dyDescent="0.2">
      <c r="A83" s="9" t="s">
        <v>14</v>
      </c>
      <c r="B83" s="18">
        <v>59</v>
      </c>
      <c r="C83" s="9" t="s">
        <v>33</v>
      </c>
      <c r="D83" s="9" t="s">
        <v>34</v>
      </c>
      <c r="E83" s="9" t="s">
        <v>16</v>
      </c>
      <c r="F83" s="10">
        <v>15360</v>
      </c>
      <c r="G83" s="11">
        <v>32.5</v>
      </c>
      <c r="H83" s="12">
        <f t="shared" si="8"/>
        <v>499200</v>
      </c>
      <c r="I83" s="33">
        <v>45139</v>
      </c>
      <c r="J83" s="29"/>
      <c r="K83" s="9"/>
      <c r="L83" s="33"/>
      <c r="M83" s="13">
        <v>2.5000000000000001E-2</v>
      </c>
      <c r="N83" s="11">
        <f t="shared" si="9"/>
        <v>12480</v>
      </c>
      <c r="O83" s="19">
        <f t="shared" si="10"/>
        <v>2496</v>
      </c>
      <c r="P83" s="19">
        <f t="shared" si="11"/>
        <v>9984</v>
      </c>
    </row>
    <row r="84" spans="1:16" x14ac:dyDescent="0.2">
      <c r="A84" s="9" t="s">
        <v>14</v>
      </c>
      <c r="B84" s="18">
        <v>60</v>
      </c>
      <c r="C84" s="9" t="s">
        <v>52</v>
      </c>
      <c r="D84" s="9" t="s">
        <v>53</v>
      </c>
      <c r="E84" s="9" t="s">
        <v>21</v>
      </c>
      <c r="F84" s="10">
        <v>1080</v>
      </c>
      <c r="G84" s="11">
        <v>37</v>
      </c>
      <c r="H84" s="12">
        <f t="shared" si="8"/>
        <v>39960</v>
      </c>
      <c r="I84" s="33">
        <v>45505</v>
      </c>
      <c r="J84" s="29"/>
      <c r="K84" s="9"/>
      <c r="L84" s="33">
        <v>45229</v>
      </c>
      <c r="M84" s="13">
        <v>0.02</v>
      </c>
      <c r="N84" s="11">
        <f t="shared" si="9"/>
        <v>799.2</v>
      </c>
      <c r="O84" s="19">
        <f t="shared" si="10"/>
        <v>159.84000000000003</v>
      </c>
      <c r="P84" s="19">
        <f t="shared" si="11"/>
        <v>639.36000000000013</v>
      </c>
    </row>
    <row r="85" spans="1:16" x14ac:dyDescent="0.2">
      <c r="A85" s="9" t="s">
        <v>14</v>
      </c>
      <c r="B85" s="18">
        <v>60</v>
      </c>
      <c r="C85" s="9" t="s">
        <v>52</v>
      </c>
      <c r="D85" s="9" t="s">
        <v>53</v>
      </c>
      <c r="E85" s="9" t="s">
        <v>20</v>
      </c>
      <c r="F85" s="10">
        <v>1280</v>
      </c>
      <c r="G85" s="11">
        <v>33.799999999999997</v>
      </c>
      <c r="H85" s="12">
        <f t="shared" si="8"/>
        <v>43264</v>
      </c>
      <c r="I85" s="33">
        <v>45505</v>
      </c>
      <c r="J85" s="29"/>
      <c r="K85" s="9"/>
      <c r="L85" s="33">
        <v>45229</v>
      </c>
      <c r="M85" s="13">
        <v>0.02</v>
      </c>
      <c r="N85" s="11">
        <f t="shared" si="9"/>
        <v>865.28</v>
      </c>
      <c r="O85" s="19">
        <f t="shared" si="10"/>
        <v>173.05600000000001</v>
      </c>
      <c r="P85" s="19">
        <f t="shared" si="11"/>
        <v>692.22400000000005</v>
      </c>
    </row>
    <row r="86" spans="1:16" x14ac:dyDescent="0.2">
      <c r="A86" s="9" t="s">
        <v>14</v>
      </c>
      <c r="B86" s="18">
        <v>61</v>
      </c>
      <c r="C86" s="9" t="s">
        <v>33</v>
      </c>
      <c r="D86" s="9" t="s">
        <v>34</v>
      </c>
      <c r="E86" s="9" t="s">
        <v>40</v>
      </c>
      <c r="F86" s="10">
        <v>6300</v>
      </c>
      <c r="G86" s="11">
        <v>20.9</v>
      </c>
      <c r="H86" s="12">
        <f t="shared" si="8"/>
        <v>131670</v>
      </c>
      <c r="I86" s="33">
        <v>45139</v>
      </c>
      <c r="J86" s="29"/>
      <c r="K86" s="9"/>
      <c r="L86" s="33">
        <v>45229</v>
      </c>
      <c r="M86" s="13">
        <v>1.4999999999999999E-2</v>
      </c>
      <c r="N86" s="11">
        <f t="shared" si="9"/>
        <v>1975.05</v>
      </c>
      <c r="O86" s="19">
        <f t="shared" si="10"/>
        <v>395.01</v>
      </c>
      <c r="P86" s="19">
        <f t="shared" si="11"/>
        <v>1580.04</v>
      </c>
    </row>
    <row r="87" spans="1:16" x14ac:dyDescent="0.2">
      <c r="A87" s="9" t="s">
        <v>14</v>
      </c>
      <c r="B87" s="18">
        <v>62</v>
      </c>
      <c r="C87" s="9" t="s">
        <v>54</v>
      </c>
      <c r="D87" s="9" t="s">
        <v>55</v>
      </c>
      <c r="E87" s="9" t="s">
        <v>40</v>
      </c>
      <c r="F87" s="10">
        <v>2100</v>
      </c>
      <c r="G87" s="11">
        <v>20.9</v>
      </c>
      <c r="H87" s="12">
        <f t="shared" si="8"/>
        <v>43890</v>
      </c>
      <c r="I87" s="33">
        <v>45148</v>
      </c>
      <c r="J87" s="29"/>
      <c r="K87" s="9"/>
      <c r="L87" s="33">
        <v>45432</v>
      </c>
      <c r="M87" s="13">
        <v>1.4999999999999999E-2</v>
      </c>
      <c r="N87" s="11">
        <f t="shared" si="9"/>
        <v>658.35</v>
      </c>
      <c r="O87" s="19">
        <f t="shared" si="10"/>
        <v>131.67000000000002</v>
      </c>
      <c r="P87" s="19">
        <f t="shared" si="11"/>
        <v>526.68000000000006</v>
      </c>
    </row>
    <row r="88" spans="1:16" x14ac:dyDescent="0.2">
      <c r="A88" s="9" t="s">
        <v>14</v>
      </c>
      <c r="B88" s="18">
        <v>63</v>
      </c>
      <c r="C88" s="9" t="s">
        <v>41</v>
      </c>
      <c r="D88" s="9" t="s">
        <v>19</v>
      </c>
      <c r="E88" s="9" t="s">
        <v>20</v>
      </c>
      <c r="F88" s="10">
        <v>640</v>
      </c>
      <c r="G88" s="11">
        <v>33.200000000000003</v>
      </c>
      <c r="H88" s="12">
        <f t="shared" si="8"/>
        <v>21248</v>
      </c>
      <c r="I88" s="33">
        <v>45148</v>
      </c>
      <c r="J88" s="29"/>
      <c r="K88" s="9"/>
      <c r="L88" s="33">
        <v>45199</v>
      </c>
      <c r="M88" s="13">
        <v>0.02</v>
      </c>
      <c r="N88" s="11">
        <f t="shared" si="9"/>
        <v>424.96000000000004</v>
      </c>
      <c r="O88" s="19">
        <f t="shared" si="10"/>
        <v>84.992000000000019</v>
      </c>
      <c r="P88" s="19">
        <f t="shared" si="11"/>
        <v>339.96800000000007</v>
      </c>
    </row>
    <row r="89" spans="1:16" x14ac:dyDescent="0.2">
      <c r="A89" s="9" t="s">
        <v>14</v>
      </c>
      <c r="B89" s="18">
        <v>63</v>
      </c>
      <c r="C89" s="9" t="s">
        <v>41</v>
      </c>
      <c r="D89" s="9" t="s">
        <v>19</v>
      </c>
      <c r="E89" s="9" t="s">
        <v>21</v>
      </c>
      <c r="F89" s="10">
        <v>1080</v>
      </c>
      <c r="G89" s="11">
        <v>36</v>
      </c>
      <c r="H89" s="12">
        <f t="shared" si="8"/>
        <v>38880</v>
      </c>
      <c r="I89" s="33">
        <v>45148</v>
      </c>
      <c r="J89" s="29"/>
      <c r="K89" s="9"/>
      <c r="L89" s="33">
        <v>45199</v>
      </c>
      <c r="M89" s="13">
        <v>0.02</v>
      </c>
      <c r="N89" s="11">
        <f t="shared" si="9"/>
        <v>777.6</v>
      </c>
      <c r="O89" s="19">
        <f t="shared" si="10"/>
        <v>155.52000000000001</v>
      </c>
      <c r="P89" s="19">
        <f t="shared" si="11"/>
        <v>622.08000000000004</v>
      </c>
    </row>
    <row r="90" spans="1:16" x14ac:dyDescent="0.2">
      <c r="A90" s="9" t="s">
        <v>14</v>
      </c>
      <c r="B90" s="18">
        <v>64</v>
      </c>
      <c r="C90" s="9" t="s">
        <v>68</v>
      </c>
      <c r="D90" s="9" t="s">
        <v>69</v>
      </c>
      <c r="E90" s="9" t="s">
        <v>40</v>
      </c>
      <c r="F90" s="10">
        <v>1400</v>
      </c>
      <c r="G90" s="11">
        <v>20.9</v>
      </c>
      <c r="H90" s="12">
        <f t="shared" si="8"/>
        <v>29259.999999999996</v>
      </c>
      <c r="I90" s="33">
        <v>45148</v>
      </c>
      <c r="J90" s="29"/>
      <c r="K90" s="9"/>
      <c r="L90" s="33">
        <v>45412</v>
      </c>
      <c r="M90" s="25">
        <v>1.4999999999999999E-2</v>
      </c>
      <c r="N90" s="11">
        <f t="shared" si="9"/>
        <v>438.89999999999992</v>
      </c>
      <c r="O90" s="19">
        <f t="shared" si="10"/>
        <v>87.779999999999987</v>
      </c>
      <c r="P90" s="19">
        <f t="shared" si="11"/>
        <v>351.11999999999995</v>
      </c>
    </row>
    <row r="91" spans="1:16" x14ac:dyDescent="0.2">
      <c r="A91" s="9" t="s">
        <v>14</v>
      </c>
      <c r="B91" s="18">
        <v>65</v>
      </c>
      <c r="C91" s="9" t="s">
        <v>90</v>
      </c>
      <c r="D91" s="9" t="s">
        <v>91</v>
      </c>
      <c r="E91" s="9" t="s">
        <v>20</v>
      </c>
      <c r="F91" s="10">
        <v>2560</v>
      </c>
      <c r="G91" s="11">
        <v>31.5</v>
      </c>
      <c r="H91" s="12">
        <f t="shared" si="8"/>
        <v>80640</v>
      </c>
      <c r="I91" s="33">
        <v>45162</v>
      </c>
      <c r="J91" s="29"/>
      <c r="K91" s="9"/>
      <c r="L91" s="33">
        <v>45162</v>
      </c>
      <c r="M91" s="13">
        <v>0.02</v>
      </c>
      <c r="N91" s="11">
        <f t="shared" si="9"/>
        <v>1612.8</v>
      </c>
      <c r="O91" s="19">
        <f t="shared" si="10"/>
        <v>322.56</v>
      </c>
      <c r="P91" s="19">
        <f t="shared" si="11"/>
        <v>1290.24</v>
      </c>
    </row>
    <row r="92" spans="1:16" x14ac:dyDescent="0.2">
      <c r="A92" s="9" t="s">
        <v>14</v>
      </c>
      <c r="B92" s="18">
        <v>66</v>
      </c>
      <c r="C92" s="9" t="s">
        <v>68</v>
      </c>
      <c r="D92" s="9" t="s">
        <v>69</v>
      </c>
      <c r="E92" s="9" t="s">
        <v>40</v>
      </c>
      <c r="F92" s="10">
        <v>1400</v>
      </c>
      <c r="G92" s="11">
        <v>22.7</v>
      </c>
      <c r="H92" s="12">
        <f t="shared" si="8"/>
        <v>31780</v>
      </c>
      <c r="I92" s="33">
        <v>45202</v>
      </c>
      <c r="J92" s="29"/>
      <c r="K92" s="9" t="s">
        <v>18</v>
      </c>
      <c r="L92" s="33">
        <v>45412</v>
      </c>
      <c r="M92" s="13">
        <v>1.4999999999999999E-2</v>
      </c>
      <c r="N92" s="11">
        <f t="shared" si="9"/>
        <v>476.7</v>
      </c>
      <c r="O92" s="19">
        <f t="shared" si="10"/>
        <v>95.34</v>
      </c>
      <c r="P92" s="19">
        <f t="shared" si="11"/>
        <v>381.36</v>
      </c>
    </row>
    <row r="93" spans="1:16" x14ac:dyDescent="0.2">
      <c r="A93" s="9" t="s">
        <v>14</v>
      </c>
      <c r="B93" s="18">
        <v>67</v>
      </c>
      <c r="C93" s="9" t="s">
        <v>87</v>
      </c>
      <c r="D93" s="9" t="s">
        <v>88</v>
      </c>
      <c r="E93" s="9" t="s">
        <v>89</v>
      </c>
      <c r="F93" s="10">
        <v>1710</v>
      </c>
      <c r="G93" s="11">
        <v>36.5</v>
      </c>
      <c r="H93" s="12">
        <f t="shared" ref="H93:H124" si="12">F93*G93</f>
        <v>62415</v>
      </c>
      <c r="I93" s="33">
        <v>45216</v>
      </c>
      <c r="J93" s="29"/>
      <c r="K93" s="9" t="s">
        <v>78</v>
      </c>
      <c r="L93" s="33">
        <v>45368</v>
      </c>
      <c r="M93" s="13">
        <v>0.02</v>
      </c>
      <c r="N93" s="11">
        <f t="shared" ref="N93:N124" si="13">M93*H93</f>
        <v>1248.3</v>
      </c>
      <c r="O93" s="19">
        <f t="shared" ref="O93:O124" si="14">0.2*N93</f>
        <v>249.66</v>
      </c>
      <c r="P93" s="19">
        <f t="shared" ref="P93:P124" si="15">0.8*N93</f>
        <v>998.64</v>
      </c>
    </row>
    <row r="94" spans="1:16" x14ac:dyDescent="0.2">
      <c r="A94" s="9" t="s">
        <v>14</v>
      </c>
      <c r="B94" s="18">
        <v>68</v>
      </c>
      <c r="C94" s="9" t="s">
        <v>47</v>
      </c>
      <c r="D94" s="9" t="s">
        <v>48</v>
      </c>
      <c r="E94" s="9" t="s">
        <v>89</v>
      </c>
      <c r="F94" s="10">
        <v>1710</v>
      </c>
      <c r="G94" s="11">
        <v>37</v>
      </c>
      <c r="H94" s="12">
        <f t="shared" si="12"/>
        <v>63270</v>
      </c>
      <c r="I94" s="33">
        <v>45216</v>
      </c>
      <c r="J94" s="29"/>
      <c r="K94" s="9" t="s">
        <v>78</v>
      </c>
      <c r="L94" s="33">
        <v>45368</v>
      </c>
      <c r="M94" s="13">
        <v>0.02</v>
      </c>
      <c r="N94" s="11">
        <f t="shared" si="13"/>
        <v>1265.4000000000001</v>
      </c>
      <c r="O94" s="19">
        <f t="shared" si="14"/>
        <v>253.08000000000004</v>
      </c>
      <c r="P94" s="19">
        <f t="shared" si="15"/>
        <v>1012.3200000000002</v>
      </c>
    </row>
    <row r="95" spans="1:16" x14ac:dyDescent="0.2">
      <c r="A95" s="9" t="s">
        <v>14</v>
      </c>
      <c r="B95" s="18">
        <v>69</v>
      </c>
      <c r="C95" s="9" t="s">
        <v>57</v>
      </c>
      <c r="D95" s="9" t="s">
        <v>58</v>
      </c>
      <c r="E95" s="9" t="s">
        <v>44</v>
      </c>
      <c r="F95" s="10">
        <v>1400</v>
      </c>
      <c r="G95" s="11">
        <v>24.7</v>
      </c>
      <c r="H95" s="12">
        <f t="shared" si="12"/>
        <v>34580</v>
      </c>
      <c r="I95" s="33">
        <v>45224</v>
      </c>
      <c r="J95" s="29"/>
      <c r="K95" s="9"/>
      <c r="L95" s="33">
        <v>45412</v>
      </c>
      <c r="M95" s="13">
        <v>1.4999999999999999E-2</v>
      </c>
      <c r="N95" s="11">
        <f t="shared" si="13"/>
        <v>518.69999999999993</v>
      </c>
      <c r="O95" s="19">
        <f t="shared" si="14"/>
        <v>103.74</v>
      </c>
      <c r="P95" s="19">
        <f t="shared" si="15"/>
        <v>414.96</v>
      </c>
    </row>
    <row r="96" spans="1:16" x14ac:dyDescent="0.2">
      <c r="A96" s="9" t="s">
        <v>14</v>
      </c>
      <c r="B96" s="18">
        <v>70</v>
      </c>
      <c r="C96" s="9" t="s">
        <v>87</v>
      </c>
      <c r="D96" s="9" t="s">
        <v>88</v>
      </c>
      <c r="E96" s="9" t="s">
        <v>20</v>
      </c>
      <c r="F96" s="10">
        <v>1280</v>
      </c>
      <c r="G96" s="11">
        <v>36.5</v>
      </c>
      <c r="H96" s="12">
        <f t="shared" si="12"/>
        <v>46720</v>
      </c>
      <c r="I96" s="33">
        <v>45266</v>
      </c>
      <c r="J96" s="29"/>
      <c r="K96" s="9" t="s">
        <v>78</v>
      </c>
      <c r="L96" s="33">
        <v>45387</v>
      </c>
      <c r="M96" s="13">
        <v>0.02</v>
      </c>
      <c r="N96" s="11">
        <f t="shared" si="13"/>
        <v>934.4</v>
      </c>
      <c r="O96" s="19">
        <f t="shared" si="14"/>
        <v>186.88</v>
      </c>
      <c r="P96" s="19">
        <f t="shared" si="15"/>
        <v>747.52</v>
      </c>
    </row>
    <row r="97" spans="1:16" x14ac:dyDescent="0.2">
      <c r="A97" s="9" t="s">
        <v>14</v>
      </c>
      <c r="B97" s="18">
        <v>71</v>
      </c>
      <c r="C97" s="9" t="s">
        <v>47</v>
      </c>
      <c r="D97" s="9" t="s">
        <v>48</v>
      </c>
      <c r="E97" s="9" t="s">
        <v>20</v>
      </c>
      <c r="F97" s="10">
        <v>640</v>
      </c>
      <c r="G97" s="11">
        <v>35.5</v>
      </c>
      <c r="H97" s="12">
        <f t="shared" si="12"/>
        <v>22720</v>
      </c>
      <c r="I97" s="33">
        <v>45299</v>
      </c>
      <c r="J97" s="29">
        <v>45308</v>
      </c>
      <c r="K97" s="9" t="s">
        <v>78</v>
      </c>
      <c r="L97" s="33">
        <v>45451</v>
      </c>
      <c r="M97" s="13">
        <v>0.02</v>
      </c>
      <c r="N97" s="11">
        <f t="shared" si="13"/>
        <v>454.40000000000003</v>
      </c>
      <c r="O97" s="19">
        <f t="shared" si="14"/>
        <v>90.88000000000001</v>
      </c>
      <c r="P97" s="19">
        <f t="shared" si="15"/>
        <v>363.52000000000004</v>
      </c>
    </row>
    <row r="98" spans="1:16" x14ac:dyDescent="0.2">
      <c r="A98" s="9" t="s">
        <v>14</v>
      </c>
      <c r="B98" s="18">
        <v>71</v>
      </c>
      <c r="C98" s="9" t="s">
        <v>47</v>
      </c>
      <c r="D98" s="9" t="s">
        <v>48</v>
      </c>
      <c r="E98" s="9" t="s">
        <v>21</v>
      </c>
      <c r="F98" s="10">
        <v>360</v>
      </c>
      <c r="G98" s="11">
        <v>38.700000000000003</v>
      </c>
      <c r="H98" s="12">
        <f t="shared" si="12"/>
        <v>13932.000000000002</v>
      </c>
      <c r="I98" s="33">
        <v>45299</v>
      </c>
      <c r="J98" s="29">
        <v>45308</v>
      </c>
      <c r="K98" s="9" t="s">
        <v>78</v>
      </c>
      <c r="L98" s="33">
        <v>45451</v>
      </c>
      <c r="M98" s="13">
        <v>0.02</v>
      </c>
      <c r="N98" s="11">
        <f t="shared" si="13"/>
        <v>278.64000000000004</v>
      </c>
      <c r="O98" s="19">
        <f t="shared" si="14"/>
        <v>55.728000000000009</v>
      </c>
      <c r="P98" s="19">
        <f t="shared" si="15"/>
        <v>222.91200000000003</v>
      </c>
    </row>
    <row r="99" spans="1:16" x14ac:dyDescent="0.2">
      <c r="A99" s="9" t="s">
        <v>14</v>
      </c>
      <c r="B99" s="18">
        <v>72</v>
      </c>
      <c r="C99" s="9" t="s">
        <v>79</v>
      </c>
      <c r="D99" s="9" t="s">
        <v>92</v>
      </c>
      <c r="E99" s="9" t="s">
        <v>40</v>
      </c>
      <c r="F99" s="10">
        <v>2100</v>
      </c>
      <c r="G99" s="11">
        <v>19.05</v>
      </c>
      <c r="H99" s="12">
        <f t="shared" si="12"/>
        <v>40005</v>
      </c>
      <c r="I99" s="33">
        <v>45299</v>
      </c>
      <c r="J99" s="29">
        <v>45308</v>
      </c>
      <c r="K99" s="9" t="s">
        <v>36</v>
      </c>
      <c r="L99" s="33">
        <v>45359</v>
      </c>
      <c r="M99" s="13">
        <v>1.4999999999999999E-2</v>
      </c>
      <c r="N99" s="11">
        <f t="shared" si="13"/>
        <v>600.07499999999993</v>
      </c>
      <c r="O99" s="19">
        <f t="shared" si="14"/>
        <v>120.01499999999999</v>
      </c>
      <c r="P99" s="19">
        <f t="shared" si="15"/>
        <v>480.05999999999995</v>
      </c>
    </row>
    <row r="100" spans="1:16" x14ac:dyDescent="0.2">
      <c r="A100" s="9" t="s">
        <v>14</v>
      </c>
      <c r="B100" s="18">
        <v>73</v>
      </c>
      <c r="C100" s="9" t="s">
        <v>41</v>
      </c>
      <c r="D100" s="9" t="s">
        <v>19</v>
      </c>
      <c r="E100" s="9" t="s">
        <v>20</v>
      </c>
      <c r="F100" s="10">
        <v>720</v>
      </c>
      <c r="G100" s="11">
        <v>36</v>
      </c>
      <c r="H100" s="12">
        <f t="shared" si="12"/>
        <v>25920</v>
      </c>
      <c r="I100" s="33">
        <v>45307</v>
      </c>
      <c r="J100" s="29">
        <v>45310</v>
      </c>
      <c r="K100" s="9" t="s">
        <v>18</v>
      </c>
      <c r="L100" s="33">
        <v>45407</v>
      </c>
      <c r="M100" s="13">
        <v>0.02</v>
      </c>
      <c r="N100" s="11">
        <f t="shared" si="13"/>
        <v>518.4</v>
      </c>
      <c r="O100" s="19">
        <f t="shared" si="14"/>
        <v>103.68</v>
      </c>
      <c r="P100" s="19">
        <f t="shared" si="15"/>
        <v>414.72</v>
      </c>
    </row>
    <row r="101" spans="1:16" x14ac:dyDescent="0.2">
      <c r="A101" s="9" t="s">
        <v>14</v>
      </c>
      <c r="B101" s="18">
        <v>73</v>
      </c>
      <c r="C101" s="9" t="s">
        <v>41</v>
      </c>
      <c r="D101" s="9" t="s">
        <v>19</v>
      </c>
      <c r="E101" s="9" t="s">
        <v>21</v>
      </c>
      <c r="F101" s="10">
        <v>640</v>
      </c>
      <c r="G101" s="11">
        <v>34.5</v>
      </c>
      <c r="H101" s="12">
        <f t="shared" si="12"/>
        <v>22080</v>
      </c>
      <c r="I101" s="33">
        <v>45307</v>
      </c>
      <c r="J101" s="29">
        <v>45310</v>
      </c>
      <c r="K101" s="9" t="s">
        <v>18</v>
      </c>
      <c r="L101" s="33">
        <v>45407</v>
      </c>
      <c r="M101" s="13">
        <v>0.02</v>
      </c>
      <c r="N101" s="11">
        <f t="shared" si="13"/>
        <v>441.6</v>
      </c>
      <c r="O101" s="19">
        <f t="shared" si="14"/>
        <v>88.320000000000007</v>
      </c>
      <c r="P101" s="19">
        <f t="shared" si="15"/>
        <v>353.28000000000003</v>
      </c>
    </row>
    <row r="102" spans="1:16" x14ac:dyDescent="0.2">
      <c r="A102" s="9" t="s">
        <v>28</v>
      </c>
      <c r="B102" s="18">
        <v>32</v>
      </c>
      <c r="C102" s="9" t="s">
        <v>30</v>
      </c>
      <c r="D102" s="9" t="s">
        <v>31</v>
      </c>
      <c r="E102" s="9" t="s">
        <v>40</v>
      </c>
      <c r="F102" s="10">
        <v>12600</v>
      </c>
      <c r="G102" s="11">
        <v>18.7</v>
      </c>
      <c r="H102" s="12">
        <f t="shared" si="12"/>
        <v>235620</v>
      </c>
      <c r="I102" s="33">
        <v>45302</v>
      </c>
      <c r="J102" s="29"/>
      <c r="K102" s="9" t="s">
        <v>93</v>
      </c>
      <c r="L102" s="33">
        <v>45353</v>
      </c>
      <c r="M102" s="13">
        <v>1.4999999999999999E-2</v>
      </c>
      <c r="N102" s="11">
        <f t="shared" si="13"/>
        <v>3534.2999999999997</v>
      </c>
      <c r="O102" s="19">
        <f t="shared" si="14"/>
        <v>706.86</v>
      </c>
      <c r="P102" s="19">
        <f t="shared" si="15"/>
        <v>2827.44</v>
      </c>
    </row>
    <row r="103" spans="1:16" x14ac:dyDescent="0.2">
      <c r="A103" s="9" t="s">
        <v>14</v>
      </c>
      <c r="B103" s="18">
        <v>74</v>
      </c>
      <c r="C103" s="9" t="s">
        <v>68</v>
      </c>
      <c r="D103" s="9" t="s">
        <v>69</v>
      </c>
      <c r="E103" s="9" t="s">
        <v>40</v>
      </c>
      <c r="F103" s="10">
        <v>2800</v>
      </c>
      <c r="G103" s="11">
        <v>20.440000000000001</v>
      </c>
      <c r="H103" s="12">
        <f t="shared" si="12"/>
        <v>57232</v>
      </c>
      <c r="I103" s="33">
        <v>45329</v>
      </c>
      <c r="J103" s="29">
        <v>45329</v>
      </c>
      <c r="K103" s="9" t="s">
        <v>18</v>
      </c>
      <c r="L103" s="33">
        <v>45565</v>
      </c>
      <c r="M103" s="13">
        <v>1.4999999999999999E-2</v>
      </c>
      <c r="N103" s="11">
        <f t="shared" si="13"/>
        <v>858.48</v>
      </c>
      <c r="O103" s="19">
        <f t="shared" si="14"/>
        <v>171.69600000000003</v>
      </c>
      <c r="P103" s="27">
        <f t="shared" si="15"/>
        <v>686.78400000000011</v>
      </c>
    </row>
    <row r="104" spans="1:16" x14ac:dyDescent="0.2">
      <c r="A104" s="9" t="s">
        <v>14</v>
      </c>
      <c r="B104" s="18">
        <v>75</v>
      </c>
      <c r="C104" s="9" t="s">
        <v>86</v>
      </c>
      <c r="D104" s="9" t="s">
        <v>15</v>
      </c>
      <c r="E104" s="9" t="s">
        <v>40</v>
      </c>
      <c r="F104" s="10">
        <v>1400</v>
      </c>
      <c r="G104" s="11">
        <v>19.25</v>
      </c>
      <c r="H104" s="12">
        <f t="shared" si="12"/>
        <v>26950</v>
      </c>
      <c r="I104" s="33">
        <v>45324</v>
      </c>
      <c r="J104" s="29">
        <v>45324</v>
      </c>
      <c r="K104" s="9" t="s">
        <v>51</v>
      </c>
      <c r="L104" s="33">
        <v>45353</v>
      </c>
      <c r="M104" s="13">
        <v>1.4999999999999999E-2</v>
      </c>
      <c r="N104" s="11">
        <f t="shared" si="13"/>
        <v>404.25</v>
      </c>
      <c r="O104" s="19">
        <f t="shared" si="14"/>
        <v>80.850000000000009</v>
      </c>
      <c r="P104" s="19">
        <f t="shared" si="15"/>
        <v>323.40000000000003</v>
      </c>
    </row>
    <row r="105" spans="1:16" x14ac:dyDescent="0.2">
      <c r="A105" s="9" t="s">
        <v>14</v>
      </c>
      <c r="B105" s="18">
        <v>75</v>
      </c>
      <c r="C105" s="9" t="s">
        <v>86</v>
      </c>
      <c r="D105" s="9" t="s">
        <v>15</v>
      </c>
      <c r="E105" s="9" t="s">
        <v>20</v>
      </c>
      <c r="F105" s="10">
        <v>1280</v>
      </c>
      <c r="G105" s="11">
        <v>33.1</v>
      </c>
      <c r="H105" s="12">
        <f t="shared" si="12"/>
        <v>42368</v>
      </c>
      <c r="I105" s="33">
        <v>45324</v>
      </c>
      <c r="J105" s="29">
        <v>45324</v>
      </c>
      <c r="K105" s="9" t="s">
        <v>51</v>
      </c>
      <c r="L105" s="33">
        <v>45353</v>
      </c>
      <c r="M105" s="13">
        <v>0.02</v>
      </c>
      <c r="N105" s="11">
        <f t="shared" si="13"/>
        <v>847.36</v>
      </c>
      <c r="O105" s="19">
        <f t="shared" si="14"/>
        <v>169.47200000000001</v>
      </c>
      <c r="P105" s="19">
        <f t="shared" si="15"/>
        <v>677.88800000000003</v>
      </c>
    </row>
    <row r="106" spans="1:16" x14ac:dyDescent="0.2">
      <c r="A106" s="9" t="s">
        <v>14</v>
      </c>
      <c r="B106" s="18">
        <v>76</v>
      </c>
      <c r="C106" s="9" t="s">
        <v>41</v>
      </c>
      <c r="D106" s="9" t="s">
        <v>19</v>
      </c>
      <c r="E106" s="9" t="s">
        <v>20</v>
      </c>
      <c r="F106" s="10">
        <v>1280</v>
      </c>
      <c r="G106" s="11">
        <v>34.5</v>
      </c>
      <c r="H106" s="12">
        <f t="shared" si="12"/>
        <v>44160</v>
      </c>
      <c r="I106" s="33">
        <v>45337</v>
      </c>
      <c r="J106" s="29">
        <v>45337</v>
      </c>
      <c r="K106" s="9" t="s">
        <v>46</v>
      </c>
      <c r="L106" s="33">
        <v>45427</v>
      </c>
      <c r="M106" s="13">
        <v>0.02</v>
      </c>
      <c r="N106" s="11">
        <f t="shared" si="13"/>
        <v>883.2</v>
      </c>
      <c r="O106" s="19">
        <f t="shared" si="14"/>
        <v>176.64000000000001</v>
      </c>
      <c r="P106" s="19">
        <f t="shared" si="15"/>
        <v>706.56000000000006</v>
      </c>
    </row>
    <row r="107" spans="1:16" x14ac:dyDescent="0.2">
      <c r="A107" s="9" t="s">
        <v>14</v>
      </c>
      <c r="B107" s="18">
        <v>76</v>
      </c>
      <c r="C107" s="9" t="s">
        <v>41</v>
      </c>
      <c r="D107" s="9" t="s">
        <v>19</v>
      </c>
      <c r="E107" s="9" t="s">
        <v>21</v>
      </c>
      <c r="F107" s="10">
        <v>720</v>
      </c>
      <c r="G107" s="11">
        <v>36</v>
      </c>
      <c r="H107" s="12">
        <f t="shared" si="12"/>
        <v>25920</v>
      </c>
      <c r="I107" s="33">
        <v>45337</v>
      </c>
      <c r="J107" s="29">
        <v>45337</v>
      </c>
      <c r="K107" s="9" t="s">
        <v>46</v>
      </c>
      <c r="L107" s="33">
        <v>45427</v>
      </c>
      <c r="M107" s="13">
        <v>0.02</v>
      </c>
      <c r="N107" s="11">
        <f t="shared" si="13"/>
        <v>518.4</v>
      </c>
      <c r="O107" s="19">
        <f t="shared" si="14"/>
        <v>103.68</v>
      </c>
      <c r="P107" s="19">
        <f t="shared" si="15"/>
        <v>414.72</v>
      </c>
    </row>
    <row r="108" spans="1:16" x14ac:dyDescent="0.2">
      <c r="A108" s="9" t="s">
        <v>14</v>
      </c>
      <c r="B108" s="18">
        <v>77</v>
      </c>
      <c r="C108" s="9" t="s">
        <v>66</v>
      </c>
      <c r="D108" s="16" t="s">
        <v>67</v>
      </c>
      <c r="E108" s="9" t="s">
        <v>40</v>
      </c>
      <c r="F108" s="10">
        <v>2100</v>
      </c>
      <c r="G108" s="11">
        <v>20.95</v>
      </c>
      <c r="H108" s="12">
        <f t="shared" si="12"/>
        <v>43995</v>
      </c>
      <c r="I108" s="33">
        <v>45353</v>
      </c>
      <c r="J108" s="29">
        <v>45352</v>
      </c>
      <c r="K108" s="9"/>
      <c r="L108" s="33">
        <v>45534</v>
      </c>
      <c r="M108" s="13">
        <v>1.4999999999999999E-2</v>
      </c>
      <c r="N108" s="11">
        <f t="shared" si="13"/>
        <v>659.92499999999995</v>
      </c>
      <c r="O108" s="19">
        <f t="shared" si="14"/>
        <v>131.98499999999999</v>
      </c>
      <c r="P108" s="19">
        <f t="shared" si="15"/>
        <v>527.93999999999994</v>
      </c>
    </row>
    <row r="109" spans="1:16" x14ac:dyDescent="0.2">
      <c r="A109" s="9" t="s">
        <v>14</v>
      </c>
      <c r="B109" s="18">
        <v>78</v>
      </c>
      <c r="C109" s="9" t="s">
        <v>41</v>
      </c>
      <c r="D109" s="9" t="s">
        <v>65</v>
      </c>
      <c r="E109" s="9" t="s">
        <v>21</v>
      </c>
      <c r="F109" s="10">
        <v>720</v>
      </c>
      <c r="G109" s="11">
        <v>36</v>
      </c>
      <c r="H109" s="12">
        <f t="shared" si="12"/>
        <v>25920</v>
      </c>
      <c r="I109" s="33">
        <v>45341</v>
      </c>
      <c r="J109" s="29">
        <v>45344</v>
      </c>
      <c r="K109" s="9" t="s">
        <v>46</v>
      </c>
      <c r="L109" s="33">
        <v>45431</v>
      </c>
      <c r="M109" s="13">
        <v>0.02</v>
      </c>
      <c r="N109" s="11">
        <f t="shared" si="13"/>
        <v>518.4</v>
      </c>
      <c r="O109" s="19">
        <f t="shared" si="14"/>
        <v>103.68</v>
      </c>
      <c r="P109" s="19">
        <f t="shared" si="15"/>
        <v>414.72</v>
      </c>
    </row>
    <row r="110" spans="1:16" x14ac:dyDescent="0.2">
      <c r="A110" s="9" t="s">
        <v>14</v>
      </c>
      <c r="B110" s="18">
        <v>79</v>
      </c>
      <c r="C110" s="9" t="s">
        <v>87</v>
      </c>
      <c r="D110" s="9" t="s">
        <v>88</v>
      </c>
      <c r="E110" s="9" t="s">
        <v>21</v>
      </c>
      <c r="F110" s="10">
        <v>720</v>
      </c>
      <c r="G110" s="11">
        <v>38.9</v>
      </c>
      <c r="H110" s="12">
        <f t="shared" si="12"/>
        <v>28008</v>
      </c>
      <c r="I110" s="33">
        <v>45345</v>
      </c>
      <c r="J110" s="29">
        <v>45352</v>
      </c>
      <c r="K110" s="9" t="s">
        <v>78</v>
      </c>
      <c r="L110" s="33">
        <v>45496</v>
      </c>
      <c r="M110" s="13">
        <v>0.02</v>
      </c>
      <c r="N110" s="11">
        <f t="shared" si="13"/>
        <v>560.16</v>
      </c>
      <c r="O110" s="19">
        <f t="shared" si="14"/>
        <v>112.032</v>
      </c>
      <c r="P110" s="19">
        <f t="shared" si="15"/>
        <v>448.12799999999999</v>
      </c>
    </row>
    <row r="111" spans="1:16" x14ac:dyDescent="0.2">
      <c r="A111" s="9" t="s">
        <v>14</v>
      </c>
      <c r="B111" s="18">
        <v>80</v>
      </c>
      <c r="C111" s="9" t="s">
        <v>86</v>
      </c>
      <c r="D111" s="9" t="s">
        <v>15</v>
      </c>
      <c r="E111" s="9" t="s">
        <v>89</v>
      </c>
      <c r="F111" s="10">
        <v>1200</v>
      </c>
      <c r="G111" s="11">
        <v>34.9</v>
      </c>
      <c r="H111" s="12">
        <f t="shared" si="12"/>
        <v>41880</v>
      </c>
      <c r="I111" s="33">
        <v>45359</v>
      </c>
      <c r="J111" s="29">
        <v>45359</v>
      </c>
      <c r="K111" s="9" t="s">
        <v>51</v>
      </c>
      <c r="L111" s="33">
        <v>45390</v>
      </c>
      <c r="M111" s="13">
        <v>0.02</v>
      </c>
      <c r="N111" s="11">
        <f t="shared" si="13"/>
        <v>837.6</v>
      </c>
      <c r="O111" s="19">
        <f t="shared" si="14"/>
        <v>167.52</v>
      </c>
      <c r="P111" s="19">
        <f t="shared" si="15"/>
        <v>670.08</v>
      </c>
    </row>
    <row r="112" spans="1:16" x14ac:dyDescent="0.2">
      <c r="A112" s="9" t="s">
        <v>14</v>
      </c>
      <c r="B112" s="18">
        <v>81</v>
      </c>
      <c r="C112" s="9" t="s">
        <v>87</v>
      </c>
      <c r="D112" s="9" t="s">
        <v>88</v>
      </c>
      <c r="E112" s="9" t="s">
        <v>40</v>
      </c>
      <c r="F112" s="10">
        <v>1400</v>
      </c>
      <c r="G112" s="11">
        <v>19.600000000000001</v>
      </c>
      <c r="H112" s="12">
        <f t="shared" si="12"/>
        <v>27440.000000000004</v>
      </c>
      <c r="I112" s="33">
        <v>45359</v>
      </c>
      <c r="J112" s="29">
        <v>45359</v>
      </c>
      <c r="K112" s="9" t="s">
        <v>51</v>
      </c>
      <c r="L112" s="33">
        <v>45390</v>
      </c>
      <c r="M112" s="13">
        <v>1.4999999999999999E-2</v>
      </c>
      <c r="N112" s="11">
        <f t="shared" si="13"/>
        <v>411.6</v>
      </c>
      <c r="O112" s="19">
        <f t="shared" si="14"/>
        <v>82.320000000000007</v>
      </c>
      <c r="P112" s="19">
        <f t="shared" si="15"/>
        <v>329.28000000000003</v>
      </c>
    </row>
    <row r="113" spans="1:16" x14ac:dyDescent="0.2">
      <c r="A113" s="9" t="s">
        <v>14</v>
      </c>
      <c r="B113" s="18">
        <v>82</v>
      </c>
      <c r="C113" s="9" t="s">
        <v>86</v>
      </c>
      <c r="D113" s="9" t="s">
        <v>15</v>
      </c>
      <c r="E113" s="9" t="s">
        <v>89</v>
      </c>
      <c r="F113" s="10">
        <v>3000</v>
      </c>
      <c r="G113" s="11">
        <v>34.9</v>
      </c>
      <c r="H113" s="12">
        <f t="shared" si="12"/>
        <v>104700</v>
      </c>
      <c r="I113" s="33">
        <v>45359</v>
      </c>
      <c r="J113" s="29">
        <v>45359</v>
      </c>
      <c r="K113" s="9" t="s">
        <v>51</v>
      </c>
      <c r="L113" s="33">
        <v>45390</v>
      </c>
      <c r="M113" s="13">
        <v>0.02</v>
      </c>
      <c r="N113" s="11">
        <f t="shared" si="13"/>
        <v>2094</v>
      </c>
      <c r="O113" s="19">
        <f t="shared" si="14"/>
        <v>418.8</v>
      </c>
      <c r="P113" s="19">
        <f t="shared" si="15"/>
        <v>1675.2</v>
      </c>
    </row>
    <row r="114" spans="1:16" x14ac:dyDescent="0.2">
      <c r="A114" s="9" t="s">
        <v>14</v>
      </c>
      <c r="B114" s="18">
        <v>83</v>
      </c>
      <c r="C114" s="9" t="s">
        <v>47</v>
      </c>
      <c r="D114" s="9" t="s">
        <v>48</v>
      </c>
      <c r="E114" s="9" t="s">
        <v>89</v>
      </c>
      <c r="F114" s="10">
        <v>1200</v>
      </c>
      <c r="G114" s="11">
        <v>38.5</v>
      </c>
      <c r="H114" s="12">
        <f t="shared" si="12"/>
        <v>46200</v>
      </c>
      <c r="I114" s="33">
        <v>45364</v>
      </c>
      <c r="J114" s="29">
        <v>45364</v>
      </c>
      <c r="K114" s="9" t="s">
        <v>78</v>
      </c>
      <c r="L114" s="33">
        <v>45517</v>
      </c>
      <c r="M114" s="13">
        <v>0.02</v>
      </c>
      <c r="N114" s="11">
        <f t="shared" si="13"/>
        <v>924</v>
      </c>
      <c r="O114" s="19">
        <f t="shared" si="14"/>
        <v>184.8</v>
      </c>
      <c r="P114" s="19">
        <f t="shared" si="15"/>
        <v>739.2</v>
      </c>
    </row>
    <row r="115" spans="1:16" x14ac:dyDescent="0.2">
      <c r="A115" s="9" t="s">
        <v>14</v>
      </c>
      <c r="B115" s="18">
        <v>84</v>
      </c>
      <c r="C115" s="9" t="s">
        <v>86</v>
      </c>
      <c r="D115" s="9" t="s">
        <v>15</v>
      </c>
      <c r="E115" s="9" t="s">
        <v>40</v>
      </c>
      <c r="F115" s="10">
        <v>2100</v>
      </c>
      <c r="G115" s="11">
        <v>19.600000000000001</v>
      </c>
      <c r="H115" s="12">
        <f t="shared" si="12"/>
        <v>41160</v>
      </c>
      <c r="I115" s="33">
        <v>45364</v>
      </c>
      <c r="J115" s="29">
        <v>45364</v>
      </c>
      <c r="K115" s="9" t="s">
        <v>51</v>
      </c>
      <c r="L115" s="33">
        <v>45395</v>
      </c>
      <c r="M115" s="13">
        <v>1.4999999999999999E-2</v>
      </c>
      <c r="N115" s="11">
        <f t="shared" si="13"/>
        <v>617.4</v>
      </c>
      <c r="O115" s="19">
        <f t="shared" si="14"/>
        <v>123.48</v>
      </c>
      <c r="P115" s="19">
        <f t="shared" si="15"/>
        <v>493.92</v>
      </c>
    </row>
    <row r="116" spans="1:16" x14ac:dyDescent="0.2">
      <c r="A116" s="9" t="s">
        <v>14</v>
      </c>
      <c r="B116" s="18">
        <v>85</v>
      </c>
      <c r="C116" s="9" t="s">
        <v>47</v>
      </c>
      <c r="D116" s="9" t="s">
        <v>48</v>
      </c>
      <c r="E116" s="9" t="s">
        <v>21</v>
      </c>
      <c r="F116" s="10">
        <v>720</v>
      </c>
      <c r="G116" s="11">
        <v>39.25</v>
      </c>
      <c r="H116" s="12">
        <f t="shared" si="12"/>
        <v>28260</v>
      </c>
      <c r="I116" s="33">
        <v>45364</v>
      </c>
      <c r="J116" s="29">
        <v>45364</v>
      </c>
      <c r="K116" s="9" t="s">
        <v>78</v>
      </c>
      <c r="L116" s="33">
        <v>45517</v>
      </c>
      <c r="M116" s="13">
        <v>0.02</v>
      </c>
      <c r="N116" s="11">
        <f t="shared" si="13"/>
        <v>565.20000000000005</v>
      </c>
      <c r="O116" s="19">
        <f t="shared" si="14"/>
        <v>113.04000000000002</v>
      </c>
      <c r="P116" s="19">
        <f t="shared" si="15"/>
        <v>452.16000000000008</v>
      </c>
    </row>
    <row r="117" spans="1:16" x14ac:dyDescent="0.2">
      <c r="A117" s="9" t="s">
        <v>14</v>
      </c>
      <c r="B117" s="18">
        <v>85</v>
      </c>
      <c r="C117" s="9" t="s">
        <v>47</v>
      </c>
      <c r="D117" s="9" t="s">
        <v>48</v>
      </c>
      <c r="E117" s="9" t="s">
        <v>21</v>
      </c>
      <c r="F117" s="10">
        <v>360</v>
      </c>
      <c r="G117" s="11">
        <v>39.25</v>
      </c>
      <c r="H117" s="12">
        <f t="shared" si="12"/>
        <v>14130</v>
      </c>
      <c r="I117" s="33">
        <v>45364</v>
      </c>
      <c r="J117" s="29">
        <v>45435</v>
      </c>
      <c r="K117" s="9" t="s">
        <v>78</v>
      </c>
      <c r="L117" s="33">
        <v>45578</v>
      </c>
      <c r="M117" s="13">
        <v>0.02</v>
      </c>
      <c r="N117" s="11">
        <f t="shared" si="13"/>
        <v>282.60000000000002</v>
      </c>
      <c r="O117" s="19">
        <f t="shared" si="14"/>
        <v>56.52000000000001</v>
      </c>
      <c r="P117" s="27">
        <f t="shared" si="15"/>
        <v>226.08000000000004</v>
      </c>
    </row>
    <row r="118" spans="1:16" x14ac:dyDescent="0.2">
      <c r="A118" s="9" t="s">
        <v>14</v>
      </c>
      <c r="B118" s="18">
        <v>86</v>
      </c>
      <c r="C118" s="9" t="s">
        <v>94</v>
      </c>
      <c r="D118" s="9" t="s">
        <v>64</v>
      </c>
      <c r="E118" s="9" t="s">
        <v>40</v>
      </c>
      <c r="F118" s="10">
        <v>1400</v>
      </c>
      <c r="G118" s="11">
        <v>21</v>
      </c>
      <c r="H118" s="12">
        <f t="shared" si="12"/>
        <v>29400</v>
      </c>
      <c r="I118" s="33">
        <v>45384</v>
      </c>
      <c r="J118" s="29">
        <v>45384</v>
      </c>
      <c r="K118" s="9" t="s">
        <v>18</v>
      </c>
      <c r="L118" s="33">
        <v>45534</v>
      </c>
      <c r="M118" s="13">
        <v>1.4999999999999999E-2</v>
      </c>
      <c r="N118" s="11">
        <f t="shared" si="13"/>
        <v>441</v>
      </c>
      <c r="O118" s="19">
        <f t="shared" si="14"/>
        <v>88.2</v>
      </c>
      <c r="P118" s="19">
        <f t="shared" si="15"/>
        <v>352.8</v>
      </c>
    </row>
    <row r="119" spans="1:16" x14ac:dyDescent="0.2">
      <c r="A119" s="9" t="s">
        <v>14</v>
      </c>
      <c r="B119" s="18">
        <v>87</v>
      </c>
      <c r="C119" s="9" t="s">
        <v>90</v>
      </c>
      <c r="D119" s="9" t="s">
        <v>91</v>
      </c>
      <c r="E119" s="9" t="s">
        <v>95</v>
      </c>
      <c r="F119" s="10">
        <v>720</v>
      </c>
      <c r="G119" s="11">
        <v>24.7</v>
      </c>
      <c r="H119" s="12">
        <f t="shared" si="12"/>
        <v>17784</v>
      </c>
      <c r="I119" s="33">
        <v>45371</v>
      </c>
      <c r="J119" s="29">
        <v>45384</v>
      </c>
      <c r="K119" s="9" t="s">
        <v>78</v>
      </c>
      <c r="L119" s="33">
        <v>45524</v>
      </c>
      <c r="M119" s="13">
        <v>1.4999999999999999E-2</v>
      </c>
      <c r="N119" s="11">
        <f t="shared" si="13"/>
        <v>266.76</v>
      </c>
      <c r="O119" s="19">
        <f t="shared" si="14"/>
        <v>53.352000000000004</v>
      </c>
      <c r="P119" s="19">
        <f t="shared" si="15"/>
        <v>213.40800000000002</v>
      </c>
    </row>
    <row r="120" spans="1:16" x14ac:dyDescent="0.2">
      <c r="A120" s="9" t="s">
        <v>14</v>
      </c>
      <c r="B120" s="18">
        <v>87</v>
      </c>
      <c r="C120" s="9" t="s">
        <v>90</v>
      </c>
      <c r="D120" s="9" t="s">
        <v>91</v>
      </c>
      <c r="E120" s="9" t="s">
        <v>20</v>
      </c>
      <c r="F120" s="10">
        <v>640</v>
      </c>
      <c r="G120" s="11">
        <v>36</v>
      </c>
      <c r="H120" s="12">
        <f t="shared" si="12"/>
        <v>23040</v>
      </c>
      <c r="I120" s="33">
        <v>45393</v>
      </c>
      <c r="J120" s="29">
        <v>45393</v>
      </c>
      <c r="K120" s="9" t="s">
        <v>78</v>
      </c>
      <c r="L120" s="33">
        <v>45546</v>
      </c>
      <c r="M120" s="13">
        <v>0.02</v>
      </c>
      <c r="N120" s="11">
        <f t="shared" si="13"/>
        <v>460.8</v>
      </c>
      <c r="O120" s="19">
        <f t="shared" si="14"/>
        <v>92.160000000000011</v>
      </c>
      <c r="P120" s="27">
        <f t="shared" si="15"/>
        <v>368.64000000000004</v>
      </c>
    </row>
    <row r="121" spans="1:16" x14ac:dyDescent="0.2">
      <c r="A121" s="9" t="s">
        <v>28</v>
      </c>
      <c r="B121" s="18">
        <v>33</v>
      </c>
      <c r="C121" s="9" t="s">
        <v>22</v>
      </c>
      <c r="D121" s="9" t="s">
        <v>23</v>
      </c>
      <c r="E121" s="9" t="s">
        <v>95</v>
      </c>
      <c r="F121" s="10">
        <v>1800</v>
      </c>
      <c r="G121" s="11">
        <v>24.7</v>
      </c>
      <c r="H121" s="12">
        <f t="shared" si="12"/>
        <v>44460</v>
      </c>
      <c r="I121" s="33">
        <v>45370</v>
      </c>
      <c r="J121" s="29">
        <v>45370</v>
      </c>
      <c r="K121" s="9" t="s">
        <v>78</v>
      </c>
      <c r="L121" s="33">
        <v>45523</v>
      </c>
      <c r="M121" s="13">
        <v>1.4999999999999999E-2</v>
      </c>
      <c r="N121" s="11">
        <f t="shared" si="13"/>
        <v>666.9</v>
      </c>
      <c r="O121" s="19">
        <f t="shared" si="14"/>
        <v>133.38</v>
      </c>
      <c r="P121" s="19">
        <f t="shared" si="15"/>
        <v>533.52</v>
      </c>
    </row>
    <row r="122" spans="1:16" x14ac:dyDescent="0.2">
      <c r="A122" s="9" t="s">
        <v>14</v>
      </c>
      <c r="B122" s="18">
        <v>88</v>
      </c>
      <c r="C122" s="9" t="s">
        <v>68</v>
      </c>
      <c r="D122" s="9" t="s">
        <v>69</v>
      </c>
      <c r="E122" s="9" t="s">
        <v>40</v>
      </c>
      <c r="F122" s="10">
        <v>4900</v>
      </c>
      <c r="G122" s="11">
        <v>21</v>
      </c>
      <c r="H122" s="12">
        <f t="shared" si="12"/>
        <v>102900</v>
      </c>
      <c r="I122" s="33">
        <v>45371</v>
      </c>
      <c r="J122" s="29">
        <v>45371</v>
      </c>
      <c r="K122" s="9" t="s">
        <v>18</v>
      </c>
      <c r="L122" s="33">
        <v>45565</v>
      </c>
      <c r="M122" s="13">
        <v>1.4999999999999999E-2</v>
      </c>
      <c r="N122" s="11">
        <f t="shared" si="13"/>
        <v>1543.5</v>
      </c>
      <c r="O122" s="19">
        <f t="shared" si="14"/>
        <v>308.70000000000005</v>
      </c>
      <c r="P122" s="27">
        <f t="shared" si="15"/>
        <v>1234.8000000000002</v>
      </c>
    </row>
    <row r="123" spans="1:16" x14ac:dyDescent="0.2">
      <c r="A123" s="9" t="s">
        <v>14</v>
      </c>
      <c r="B123" s="18">
        <v>89</v>
      </c>
      <c r="C123" s="9" t="s">
        <v>87</v>
      </c>
      <c r="D123" s="9" t="s">
        <v>88</v>
      </c>
      <c r="E123" s="9" t="s">
        <v>95</v>
      </c>
      <c r="F123" s="10">
        <v>720</v>
      </c>
      <c r="G123" s="11">
        <v>23</v>
      </c>
      <c r="H123" s="12">
        <f t="shared" si="12"/>
        <v>16560</v>
      </c>
      <c r="I123" s="33">
        <v>45371</v>
      </c>
      <c r="J123" s="29">
        <v>45371</v>
      </c>
      <c r="K123" s="9" t="s">
        <v>51</v>
      </c>
      <c r="L123" s="33">
        <v>45402</v>
      </c>
      <c r="M123" s="13">
        <v>1.4999999999999999E-2</v>
      </c>
      <c r="N123" s="11">
        <f t="shared" si="13"/>
        <v>248.39999999999998</v>
      </c>
      <c r="O123" s="19">
        <f t="shared" si="14"/>
        <v>49.68</v>
      </c>
      <c r="P123" s="19">
        <f t="shared" si="15"/>
        <v>198.72</v>
      </c>
    </row>
    <row r="124" spans="1:16" x14ac:dyDescent="0.2">
      <c r="A124" s="9" t="s">
        <v>14</v>
      </c>
      <c r="B124" s="18">
        <v>90</v>
      </c>
      <c r="C124" s="9" t="s">
        <v>66</v>
      </c>
      <c r="D124" s="9" t="s">
        <v>67</v>
      </c>
      <c r="E124" s="9" t="s">
        <v>40</v>
      </c>
      <c r="F124" s="10">
        <v>4900</v>
      </c>
      <c r="G124" s="11">
        <v>21</v>
      </c>
      <c r="H124" s="12">
        <f t="shared" si="12"/>
        <v>102900</v>
      </c>
      <c r="I124" s="33">
        <v>45371</v>
      </c>
      <c r="J124" s="29">
        <v>45371</v>
      </c>
      <c r="K124" s="9" t="s">
        <v>18</v>
      </c>
      <c r="L124" s="33">
        <v>45534</v>
      </c>
      <c r="M124" s="13">
        <v>1.4999999999999999E-2</v>
      </c>
      <c r="N124" s="11">
        <f t="shared" si="13"/>
        <v>1543.5</v>
      </c>
      <c r="O124" s="19">
        <f t="shared" si="14"/>
        <v>308.70000000000005</v>
      </c>
      <c r="P124" s="19">
        <f t="shared" si="15"/>
        <v>1234.8000000000002</v>
      </c>
    </row>
    <row r="125" spans="1:16" x14ac:dyDescent="0.2">
      <c r="A125" s="9" t="s">
        <v>14</v>
      </c>
      <c r="B125" s="18">
        <v>91</v>
      </c>
      <c r="C125" s="9" t="s">
        <v>54</v>
      </c>
      <c r="D125" s="9" t="s">
        <v>55</v>
      </c>
      <c r="E125" s="9" t="s">
        <v>40</v>
      </c>
      <c r="F125" s="10">
        <v>1400</v>
      </c>
      <c r="G125" s="11">
        <v>21</v>
      </c>
      <c r="H125" s="12">
        <f t="shared" ref="H125:H158" si="16">F125*G125</f>
        <v>29400</v>
      </c>
      <c r="I125" s="33">
        <v>45384</v>
      </c>
      <c r="J125" s="29">
        <v>45384</v>
      </c>
      <c r="K125" s="9" t="s">
        <v>18</v>
      </c>
      <c r="L125" s="33">
        <v>45534</v>
      </c>
      <c r="M125" s="13">
        <v>1.4999999999999999E-2</v>
      </c>
      <c r="N125" s="11">
        <f t="shared" ref="N125:N158" si="17">M125*H125</f>
        <v>441</v>
      </c>
      <c r="O125" s="19">
        <f t="shared" ref="O125:O158" si="18">0.2*N125</f>
        <v>88.2</v>
      </c>
      <c r="P125" s="19">
        <f t="shared" ref="P125:P158" si="19">0.8*N125</f>
        <v>352.8</v>
      </c>
    </row>
    <row r="126" spans="1:16" x14ac:dyDescent="0.2">
      <c r="A126" s="9" t="s">
        <v>14</v>
      </c>
      <c r="B126" s="18">
        <v>92</v>
      </c>
      <c r="C126" s="9" t="s">
        <v>41</v>
      </c>
      <c r="D126" s="9" t="s">
        <v>19</v>
      </c>
      <c r="E126" s="9" t="s">
        <v>95</v>
      </c>
      <c r="F126" s="10">
        <v>720</v>
      </c>
      <c r="G126" s="11">
        <v>23</v>
      </c>
      <c r="H126" s="12">
        <f t="shared" si="16"/>
        <v>16560</v>
      </c>
      <c r="I126" s="33">
        <v>45377</v>
      </c>
      <c r="J126" s="29">
        <v>45485</v>
      </c>
      <c r="K126" s="9" t="s">
        <v>51</v>
      </c>
      <c r="L126" s="33">
        <v>45516</v>
      </c>
      <c r="M126" s="13">
        <v>1.4999999999999999E-2</v>
      </c>
      <c r="N126" s="11">
        <f t="shared" si="17"/>
        <v>248.39999999999998</v>
      </c>
      <c r="O126" s="19">
        <f t="shared" si="18"/>
        <v>49.68</v>
      </c>
      <c r="P126" s="19">
        <f t="shared" si="19"/>
        <v>198.72</v>
      </c>
    </row>
    <row r="127" spans="1:16" x14ac:dyDescent="0.2">
      <c r="A127" s="9" t="s">
        <v>14</v>
      </c>
      <c r="B127" s="18">
        <v>93</v>
      </c>
      <c r="C127" s="9" t="s">
        <v>41</v>
      </c>
      <c r="D127" s="9" t="s">
        <v>96</v>
      </c>
      <c r="E127" s="9" t="s">
        <v>95</v>
      </c>
      <c r="F127" s="10">
        <v>1080</v>
      </c>
      <c r="G127" s="11">
        <v>23</v>
      </c>
      <c r="H127" s="12">
        <f t="shared" si="16"/>
        <v>24840</v>
      </c>
      <c r="I127" s="33">
        <v>45377</v>
      </c>
      <c r="J127" s="29">
        <v>45495</v>
      </c>
      <c r="K127" s="9" t="s">
        <v>51</v>
      </c>
      <c r="L127" s="33">
        <v>45526</v>
      </c>
      <c r="M127" s="13">
        <v>1.4999999999999999E-2</v>
      </c>
      <c r="N127" s="11">
        <f t="shared" si="17"/>
        <v>372.59999999999997</v>
      </c>
      <c r="O127" s="19">
        <f t="shared" si="18"/>
        <v>74.52</v>
      </c>
      <c r="P127" s="19">
        <f t="shared" si="19"/>
        <v>298.08</v>
      </c>
    </row>
    <row r="128" spans="1:16" x14ac:dyDescent="0.2">
      <c r="A128" s="9" t="s">
        <v>14</v>
      </c>
      <c r="B128" s="18">
        <v>94</v>
      </c>
      <c r="C128" s="9" t="s">
        <v>97</v>
      </c>
      <c r="D128" s="9" t="s">
        <v>98</v>
      </c>
      <c r="E128" s="9" t="s">
        <v>40</v>
      </c>
      <c r="F128" s="10">
        <v>1400</v>
      </c>
      <c r="G128" s="11">
        <v>19.600000000000001</v>
      </c>
      <c r="H128" s="12">
        <f t="shared" si="16"/>
        <v>27440.000000000004</v>
      </c>
      <c r="I128" s="33">
        <v>45384</v>
      </c>
      <c r="J128" s="29">
        <v>45384</v>
      </c>
      <c r="K128" s="9" t="s">
        <v>51</v>
      </c>
      <c r="L128" s="33">
        <v>45414</v>
      </c>
      <c r="M128" s="13">
        <v>1.4999999999999999E-2</v>
      </c>
      <c r="N128" s="11">
        <f t="shared" si="17"/>
        <v>411.6</v>
      </c>
      <c r="O128" s="19">
        <f t="shared" si="18"/>
        <v>82.320000000000007</v>
      </c>
      <c r="P128" s="19">
        <f t="shared" si="19"/>
        <v>329.28000000000003</v>
      </c>
    </row>
    <row r="129" spans="1:16" x14ac:dyDescent="0.2">
      <c r="A129" s="9" t="s">
        <v>14</v>
      </c>
      <c r="B129" s="18">
        <v>94</v>
      </c>
      <c r="C129" s="9" t="s">
        <v>97</v>
      </c>
      <c r="D129" s="9" t="s">
        <v>98</v>
      </c>
      <c r="E129" s="9" t="s">
        <v>95</v>
      </c>
      <c r="F129" s="10">
        <v>1080</v>
      </c>
      <c r="G129" s="11">
        <v>23</v>
      </c>
      <c r="H129" s="12">
        <f t="shared" si="16"/>
        <v>24840</v>
      </c>
      <c r="I129" s="33">
        <v>45384</v>
      </c>
      <c r="J129" s="29">
        <v>45384</v>
      </c>
      <c r="K129" s="9" t="s">
        <v>51</v>
      </c>
      <c r="L129" s="33">
        <v>45414</v>
      </c>
      <c r="M129" s="13">
        <v>1.4999999999999999E-2</v>
      </c>
      <c r="N129" s="11">
        <f t="shared" si="17"/>
        <v>372.59999999999997</v>
      </c>
      <c r="O129" s="19">
        <f t="shared" si="18"/>
        <v>74.52</v>
      </c>
      <c r="P129" s="19">
        <f t="shared" si="19"/>
        <v>298.08</v>
      </c>
    </row>
    <row r="130" spans="1:16" x14ac:dyDescent="0.2">
      <c r="A130" s="9" t="s">
        <v>14</v>
      </c>
      <c r="B130" s="18">
        <v>95</v>
      </c>
      <c r="C130" s="9" t="s">
        <v>41</v>
      </c>
      <c r="D130" s="9" t="s">
        <v>99</v>
      </c>
      <c r="E130" s="9" t="s">
        <v>95</v>
      </c>
      <c r="F130" s="10">
        <v>1800</v>
      </c>
      <c r="G130" s="11">
        <v>23</v>
      </c>
      <c r="H130" s="12">
        <f t="shared" si="16"/>
        <v>41400</v>
      </c>
      <c r="I130" s="33">
        <v>45377</v>
      </c>
      <c r="J130" s="29">
        <v>45495</v>
      </c>
      <c r="K130" s="9" t="s">
        <v>51</v>
      </c>
      <c r="L130" s="33">
        <v>45526</v>
      </c>
      <c r="M130" s="13">
        <v>1.4999999999999999E-2</v>
      </c>
      <c r="N130" s="11">
        <f t="shared" si="17"/>
        <v>621</v>
      </c>
      <c r="O130" s="19">
        <f t="shared" si="18"/>
        <v>124.2</v>
      </c>
      <c r="P130" s="19">
        <f t="shared" si="19"/>
        <v>496.8</v>
      </c>
    </row>
    <row r="131" spans="1:16" x14ac:dyDescent="0.2">
      <c r="A131" s="9" t="s">
        <v>14</v>
      </c>
      <c r="B131" s="18">
        <v>96</v>
      </c>
      <c r="C131" s="9" t="s">
        <v>41</v>
      </c>
      <c r="D131" s="9" t="s">
        <v>19</v>
      </c>
      <c r="E131" s="9" t="s">
        <v>40</v>
      </c>
      <c r="F131" s="10">
        <v>2100</v>
      </c>
      <c r="G131" s="11">
        <v>19.600000000000001</v>
      </c>
      <c r="H131" s="12">
        <f t="shared" si="16"/>
        <v>41160</v>
      </c>
      <c r="I131" s="33">
        <v>45394</v>
      </c>
      <c r="J131" s="29">
        <v>45406</v>
      </c>
      <c r="K131" s="9" t="s">
        <v>51</v>
      </c>
      <c r="L131" s="33">
        <v>45436</v>
      </c>
      <c r="M131" s="13">
        <v>1.4999999999999999E-2</v>
      </c>
      <c r="N131" s="11">
        <f t="shared" si="17"/>
        <v>617.4</v>
      </c>
      <c r="O131" s="19">
        <f t="shared" si="18"/>
        <v>123.48</v>
      </c>
      <c r="P131" s="19">
        <f t="shared" si="19"/>
        <v>493.92</v>
      </c>
    </row>
    <row r="132" spans="1:16" x14ac:dyDescent="0.2">
      <c r="A132" s="9" t="s">
        <v>14</v>
      </c>
      <c r="B132" s="18">
        <v>97</v>
      </c>
      <c r="C132" s="9" t="s">
        <v>41</v>
      </c>
      <c r="D132" s="9" t="s">
        <v>100</v>
      </c>
      <c r="E132" s="9" t="s">
        <v>95</v>
      </c>
      <c r="F132" s="10">
        <v>720</v>
      </c>
      <c r="G132" s="11">
        <v>23</v>
      </c>
      <c r="H132" s="12">
        <f t="shared" si="16"/>
        <v>16560</v>
      </c>
      <c r="I132" s="33">
        <v>45398</v>
      </c>
      <c r="J132" s="29">
        <v>45485</v>
      </c>
      <c r="K132" s="9" t="s">
        <v>51</v>
      </c>
      <c r="L132" s="33">
        <v>45516</v>
      </c>
      <c r="M132" s="13">
        <v>1.4999999999999999E-2</v>
      </c>
      <c r="N132" s="11">
        <f t="shared" si="17"/>
        <v>248.39999999999998</v>
      </c>
      <c r="O132" s="19">
        <f t="shared" si="18"/>
        <v>49.68</v>
      </c>
      <c r="P132" s="19">
        <f t="shared" si="19"/>
        <v>198.72</v>
      </c>
    </row>
    <row r="133" spans="1:16" x14ac:dyDescent="0.2">
      <c r="A133" s="9" t="s">
        <v>14</v>
      </c>
      <c r="B133" s="18">
        <v>98</v>
      </c>
      <c r="C133" s="9" t="s">
        <v>66</v>
      </c>
      <c r="D133" s="9" t="s">
        <v>67</v>
      </c>
      <c r="E133" s="9" t="s">
        <v>40</v>
      </c>
      <c r="F133" s="10">
        <v>4200</v>
      </c>
      <c r="G133" s="11">
        <v>20.32</v>
      </c>
      <c r="H133" s="12">
        <f t="shared" si="16"/>
        <v>85344</v>
      </c>
      <c r="I133" s="33">
        <v>45407</v>
      </c>
      <c r="J133" s="29">
        <v>45421</v>
      </c>
      <c r="K133" s="9" t="s">
        <v>78</v>
      </c>
      <c r="L133" s="33">
        <v>45574</v>
      </c>
      <c r="M133" s="13">
        <v>1.4999999999999999E-2</v>
      </c>
      <c r="N133" s="11">
        <f t="shared" si="17"/>
        <v>1280.1599999999999</v>
      </c>
      <c r="O133" s="19">
        <f t="shared" si="18"/>
        <v>256.03199999999998</v>
      </c>
      <c r="P133" s="27">
        <f t="shared" si="19"/>
        <v>1024.1279999999999</v>
      </c>
    </row>
    <row r="134" spans="1:16" x14ac:dyDescent="0.2">
      <c r="A134" s="9" t="s">
        <v>14</v>
      </c>
      <c r="B134" s="18">
        <v>99</v>
      </c>
      <c r="C134" s="9" t="s">
        <v>86</v>
      </c>
      <c r="D134" s="9" t="s">
        <v>15</v>
      </c>
      <c r="E134" s="9" t="s">
        <v>40</v>
      </c>
      <c r="F134" s="10">
        <v>3500</v>
      </c>
      <c r="G134" s="11">
        <v>18.899999999999999</v>
      </c>
      <c r="H134" s="12">
        <f t="shared" si="16"/>
        <v>66150</v>
      </c>
      <c r="I134" s="33">
        <v>45420</v>
      </c>
      <c r="J134" s="29">
        <v>45426</v>
      </c>
      <c r="K134" s="9" t="s">
        <v>51</v>
      </c>
      <c r="L134" s="33">
        <v>45457</v>
      </c>
      <c r="M134" s="13">
        <v>1.4999999999999999E-2</v>
      </c>
      <c r="N134" s="11">
        <f t="shared" si="17"/>
        <v>992.25</v>
      </c>
      <c r="O134" s="19">
        <f t="shared" si="18"/>
        <v>198.45000000000002</v>
      </c>
      <c r="P134" s="19">
        <f t="shared" si="19"/>
        <v>793.80000000000007</v>
      </c>
    </row>
    <row r="135" spans="1:16" x14ac:dyDescent="0.2">
      <c r="A135" s="9" t="s">
        <v>14</v>
      </c>
      <c r="B135" s="18">
        <v>99</v>
      </c>
      <c r="C135" s="9" t="s">
        <v>86</v>
      </c>
      <c r="D135" s="9" t="s">
        <v>15</v>
      </c>
      <c r="E135" s="9" t="s">
        <v>20</v>
      </c>
      <c r="F135" s="10">
        <v>1920</v>
      </c>
      <c r="G135" s="11">
        <v>33.700000000000003</v>
      </c>
      <c r="H135" s="12">
        <f t="shared" si="16"/>
        <v>64704.000000000007</v>
      </c>
      <c r="I135" s="33">
        <v>45420</v>
      </c>
      <c r="J135" s="29">
        <v>45426</v>
      </c>
      <c r="K135" s="9" t="s">
        <v>51</v>
      </c>
      <c r="L135" s="33">
        <v>45457</v>
      </c>
      <c r="M135" s="13">
        <v>0.02</v>
      </c>
      <c r="N135" s="11">
        <f t="shared" si="17"/>
        <v>1294.0800000000002</v>
      </c>
      <c r="O135" s="19">
        <f t="shared" si="18"/>
        <v>258.81600000000003</v>
      </c>
      <c r="P135" s="19">
        <f t="shared" si="19"/>
        <v>1035.2640000000001</v>
      </c>
    </row>
    <row r="136" spans="1:16" x14ac:dyDescent="0.2">
      <c r="A136" s="9" t="s">
        <v>14</v>
      </c>
      <c r="B136" s="18">
        <v>100</v>
      </c>
      <c r="C136" s="9" t="s">
        <v>41</v>
      </c>
      <c r="D136" s="9" t="s">
        <v>99</v>
      </c>
      <c r="E136" s="9" t="s">
        <v>40</v>
      </c>
      <c r="F136" s="10">
        <v>3500</v>
      </c>
      <c r="G136" s="11">
        <v>18.899999999999999</v>
      </c>
      <c r="H136" s="12">
        <f t="shared" si="16"/>
        <v>66150</v>
      </c>
      <c r="I136" s="33">
        <v>45421</v>
      </c>
      <c r="J136" s="29">
        <v>45426</v>
      </c>
      <c r="K136" s="9" t="s">
        <v>51</v>
      </c>
      <c r="L136" s="33">
        <v>45457</v>
      </c>
      <c r="M136" s="13">
        <v>1.4999999999999999E-2</v>
      </c>
      <c r="N136" s="11">
        <f t="shared" si="17"/>
        <v>992.25</v>
      </c>
      <c r="O136" s="19">
        <f t="shared" si="18"/>
        <v>198.45000000000002</v>
      </c>
      <c r="P136" s="19">
        <f t="shared" si="19"/>
        <v>793.80000000000007</v>
      </c>
    </row>
    <row r="137" spans="1:16" x14ac:dyDescent="0.2">
      <c r="A137" s="9" t="s">
        <v>14</v>
      </c>
      <c r="B137" s="18">
        <v>101</v>
      </c>
      <c r="C137" s="9" t="s">
        <v>41</v>
      </c>
      <c r="D137" s="9" t="s">
        <v>96</v>
      </c>
      <c r="E137" s="9" t="s">
        <v>40</v>
      </c>
      <c r="F137" s="10">
        <v>2100</v>
      </c>
      <c r="G137" s="11">
        <v>18.899999999999999</v>
      </c>
      <c r="H137" s="12">
        <f t="shared" si="16"/>
        <v>39690</v>
      </c>
      <c r="I137" s="33">
        <v>45421</v>
      </c>
      <c r="J137" s="29">
        <v>45426</v>
      </c>
      <c r="K137" s="9" t="s">
        <v>51</v>
      </c>
      <c r="L137" s="33">
        <v>45457</v>
      </c>
      <c r="M137" s="13">
        <v>1.4999999999999999E-2</v>
      </c>
      <c r="N137" s="11">
        <f t="shared" si="17"/>
        <v>595.35</v>
      </c>
      <c r="O137" s="19">
        <f t="shared" si="18"/>
        <v>119.07000000000001</v>
      </c>
      <c r="P137" s="19">
        <f t="shared" si="19"/>
        <v>476.28000000000003</v>
      </c>
    </row>
    <row r="138" spans="1:16" x14ac:dyDescent="0.2">
      <c r="A138" s="9" t="s">
        <v>14</v>
      </c>
      <c r="B138" s="18">
        <v>102</v>
      </c>
      <c r="C138" s="9" t="s">
        <v>25</v>
      </c>
      <c r="D138" s="9" t="s">
        <v>26</v>
      </c>
      <c r="E138" s="9" t="s">
        <v>95</v>
      </c>
      <c r="F138" s="10">
        <v>720</v>
      </c>
      <c r="G138" s="11">
        <v>25.21</v>
      </c>
      <c r="H138" s="12">
        <f t="shared" si="16"/>
        <v>18151.2</v>
      </c>
      <c r="I138" s="33">
        <v>45427</v>
      </c>
      <c r="J138" s="29">
        <v>45485</v>
      </c>
      <c r="K138" s="9" t="s">
        <v>78</v>
      </c>
      <c r="L138" s="33">
        <v>45638</v>
      </c>
      <c r="M138" s="13">
        <v>1.4999999999999999E-2</v>
      </c>
      <c r="N138" s="11">
        <f t="shared" si="17"/>
        <v>272.26800000000003</v>
      </c>
      <c r="O138" s="19">
        <f t="shared" si="18"/>
        <v>54.453600000000009</v>
      </c>
      <c r="P138" s="27">
        <f t="shared" si="19"/>
        <v>217.81440000000003</v>
      </c>
    </row>
    <row r="139" spans="1:16" x14ac:dyDescent="0.2">
      <c r="A139" s="9" t="s">
        <v>14</v>
      </c>
      <c r="B139" s="18">
        <v>105</v>
      </c>
      <c r="C139" s="9" t="s">
        <v>41</v>
      </c>
      <c r="D139" s="9" t="s">
        <v>19</v>
      </c>
      <c r="E139" s="9" t="s">
        <v>40</v>
      </c>
      <c r="F139" s="10">
        <v>1400</v>
      </c>
      <c r="G139" s="11">
        <v>18.899999999999999</v>
      </c>
      <c r="H139" s="12">
        <f t="shared" si="16"/>
        <v>26459.999999999996</v>
      </c>
      <c r="I139" s="33">
        <v>45440</v>
      </c>
      <c r="J139" s="29">
        <v>45463</v>
      </c>
      <c r="K139" s="9" t="s">
        <v>51</v>
      </c>
      <c r="L139" s="33">
        <v>45493</v>
      </c>
      <c r="M139" s="13">
        <v>1.4999999999999999E-2</v>
      </c>
      <c r="N139" s="11">
        <f t="shared" si="17"/>
        <v>396.89999999999992</v>
      </c>
      <c r="O139" s="19">
        <f t="shared" si="18"/>
        <v>79.38</v>
      </c>
      <c r="P139" s="19">
        <f t="shared" si="19"/>
        <v>317.52</v>
      </c>
    </row>
    <row r="140" spans="1:16" x14ac:dyDescent="0.2">
      <c r="A140" s="9" t="s">
        <v>14</v>
      </c>
      <c r="B140" s="18">
        <v>106</v>
      </c>
      <c r="C140" s="9" t="s">
        <v>101</v>
      </c>
      <c r="D140" s="9" t="s">
        <v>102</v>
      </c>
      <c r="E140" s="9" t="s">
        <v>40</v>
      </c>
      <c r="F140" s="10">
        <v>700</v>
      </c>
      <c r="G140" s="11">
        <v>18.62</v>
      </c>
      <c r="H140" s="12">
        <f t="shared" si="16"/>
        <v>13034</v>
      </c>
      <c r="I140" s="33">
        <v>45428</v>
      </c>
      <c r="J140" s="29">
        <v>45449</v>
      </c>
      <c r="K140" s="9" t="s">
        <v>103</v>
      </c>
      <c r="L140" s="33">
        <v>45449</v>
      </c>
      <c r="M140" s="13">
        <v>1.4999999999999999E-2</v>
      </c>
      <c r="N140" s="11">
        <f t="shared" si="17"/>
        <v>195.51</v>
      </c>
      <c r="O140" s="19">
        <f t="shared" si="18"/>
        <v>39.102000000000004</v>
      </c>
      <c r="P140" s="19">
        <f t="shared" si="19"/>
        <v>156.40800000000002</v>
      </c>
    </row>
    <row r="141" spans="1:16" x14ac:dyDescent="0.2">
      <c r="A141" s="9" t="s">
        <v>14</v>
      </c>
      <c r="B141" s="18">
        <v>107</v>
      </c>
      <c r="C141" s="9" t="s">
        <v>101</v>
      </c>
      <c r="D141" s="9" t="s">
        <v>102</v>
      </c>
      <c r="E141" s="9" t="s">
        <v>20</v>
      </c>
      <c r="F141" s="10">
        <v>2560</v>
      </c>
      <c r="G141" s="11">
        <v>34.72</v>
      </c>
      <c r="H141" s="12">
        <f t="shared" si="16"/>
        <v>88883.199999999997</v>
      </c>
      <c r="I141" s="33">
        <v>45428</v>
      </c>
      <c r="J141" s="29">
        <v>45449</v>
      </c>
      <c r="K141" s="9" t="s">
        <v>46</v>
      </c>
      <c r="L141" s="33">
        <v>45541</v>
      </c>
      <c r="M141" s="13">
        <v>0.02</v>
      </c>
      <c r="N141" s="11">
        <f t="shared" si="17"/>
        <v>1777.664</v>
      </c>
      <c r="O141" s="19">
        <f t="shared" si="18"/>
        <v>355.53280000000001</v>
      </c>
      <c r="P141" s="19">
        <f t="shared" si="19"/>
        <v>1422.1312</v>
      </c>
    </row>
    <row r="142" spans="1:16" x14ac:dyDescent="0.2">
      <c r="A142" s="9" t="s">
        <v>14</v>
      </c>
      <c r="B142" s="18">
        <v>104</v>
      </c>
      <c r="C142" s="9" t="s">
        <v>104</v>
      </c>
      <c r="D142" s="9" t="s">
        <v>105</v>
      </c>
      <c r="E142" s="9" t="s">
        <v>20</v>
      </c>
      <c r="F142" s="10">
        <v>640</v>
      </c>
      <c r="G142" s="11">
        <v>36.229999999999997</v>
      </c>
      <c r="H142" s="12">
        <f t="shared" si="16"/>
        <v>23187.199999999997</v>
      </c>
      <c r="I142" s="33">
        <v>45429</v>
      </c>
      <c r="J142" s="29">
        <v>45435</v>
      </c>
      <c r="K142" s="9" t="s">
        <v>78</v>
      </c>
      <c r="L142" s="33">
        <v>45582</v>
      </c>
      <c r="M142" s="13">
        <v>0.02</v>
      </c>
      <c r="N142" s="11">
        <f t="shared" si="17"/>
        <v>463.74399999999997</v>
      </c>
      <c r="O142" s="19">
        <f t="shared" si="18"/>
        <v>92.748800000000003</v>
      </c>
      <c r="P142" s="27">
        <f t="shared" si="19"/>
        <v>370.99520000000001</v>
      </c>
    </row>
    <row r="143" spans="1:16" x14ac:dyDescent="0.2">
      <c r="A143" s="9" t="s">
        <v>14</v>
      </c>
      <c r="B143" s="18">
        <v>108</v>
      </c>
      <c r="C143" s="9" t="s">
        <v>86</v>
      </c>
      <c r="D143" s="9" t="s">
        <v>15</v>
      </c>
      <c r="E143" s="9" t="s">
        <v>40</v>
      </c>
      <c r="F143" s="10">
        <v>1400</v>
      </c>
      <c r="G143" s="11">
        <v>19.05</v>
      </c>
      <c r="H143" s="12">
        <f t="shared" si="16"/>
        <v>26670</v>
      </c>
      <c r="I143" s="33">
        <v>45449</v>
      </c>
      <c r="J143" s="29">
        <v>45454</v>
      </c>
      <c r="K143" s="9" t="s">
        <v>51</v>
      </c>
      <c r="L143" s="33">
        <v>45484</v>
      </c>
      <c r="M143" s="13">
        <v>1.4999999999999999E-2</v>
      </c>
      <c r="N143" s="11">
        <f t="shared" si="17"/>
        <v>400.05</v>
      </c>
      <c r="O143" s="19">
        <f t="shared" si="18"/>
        <v>80.010000000000005</v>
      </c>
      <c r="P143" s="19">
        <f t="shared" si="19"/>
        <v>320.04000000000002</v>
      </c>
    </row>
    <row r="144" spans="1:16" x14ac:dyDescent="0.2">
      <c r="A144" s="9" t="s">
        <v>14</v>
      </c>
      <c r="B144" s="18">
        <v>109</v>
      </c>
      <c r="C144" s="9" t="s">
        <v>90</v>
      </c>
      <c r="D144" s="9" t="s">
        <v>91</v>
      </c>
      <c r="E144" s="9" t="s">
        <v>21</v>
      </c>
      <c r="F144" s="10">
        <v>360</v>
      </c>
      <c r="G144" s="11">
        <v>39.72</v>
      </c>
      <c r="H144" s="12">
        <f t="shared" si="16"/>
        <v>14299.199999999999</v>
      </c>
      <c r="I144" s="33">
        <v>45450</v>
      </c>
      <c r="J144" s="29">
        <v>45615</v>
      </c>
      <c r="K144" s="9" t="s">
        <v>78</v>
      </c>
      <c r="L144" s="33">
        <v>45766</v>
      </c>
      <c r="M144" s="13">
        <v>0.02</v>
      </c>
      <c r="N144" s="11">
        <f t="shared" si="17"/>
        <v>285.98399999999998</v>
      </c>
      <c r="O144" s="27">
        <f t="shared" si="18"/>
        <v>57.196799999999996</v>
      </c>
      <c r="P144" s="27">
        <f t="shared" si="19"/>
        <v>228.78719999999998</v>
      </c>
    </row>
    <row r="145" spans="1:16" x14ac:dyDescent="0.2">
      <c r="A145" s="9" t="s">
        <v>14</v>
      </c>
      <c r="B145" s="18">
        <v>109</v>
      </c>
      <c r="C145" s="9" t="s">
        <v>90</v>
      </c>
      <c r="D145" s="9" t="s">
        <v>91</v>
      </c>
      <c r="E145" s="9" t="s">
        <v>20</v>
      </c>
      <c r="F145" s="10">
        <v>630</v>
      </c>
      <c r="G145" s="11">
        <v>36.229999999999997</v>
      </c>
      <c r="H145" s="12">
        <f t="shared" si="16"/>
        <v>22824.899999999998</v>
      </c>
      <c r="I145" s="33">
        <v>45450</v>
      </c>
      <c r="J145" s="29">
        <v>45615</v>
      </c>
      <c r="K145" s="9" t="s">
        <v>78</v>
      </c>
      <c r="L145" s="33">
        <v>45766</v>
      </c>
      <c r="M145" s="13">
        <v>0.02</v>
      </c>
      <c r="N145" s="11">
        <f t="shared" si="17"/>
        <v>456.49799999999999</v>
      </c>
      <c r="O145" s="27">
        <f t="shared" si="18"/>
        <v>91.299599999999998</v>
      </c>
      <c r="P145" s="27">
        <f t="shared" si="19"/>
        <v>365.19839999999999</v>
      </c>
    </row>
    <row r="146" spans="1:16" x14ac:dyDescent="0.2">
      <c r="A146" s="9" t="s">
        <v>14</v>
      </c>
      <c r="B146" s="18">
        <v>109</v>
      </c>
      <c r="C146" s="9" t="s">
        <v>90</v>
      </c>
      <c r="D146" s="9" t="s">
        <v>91</v>
      </c>
      <c r="E146" s="9" t="s">
        <v>21</v>
      </c>
      <c r="F146" s="10">
        <v>720</v>
      </c>
      <c r="G146" s="11">
        <v>39.72</v>
      </c>
      <c r="H146" s="12">
        <f t="shared" si="16"/>
        <v>28598.399999999998</v>
      </c>
      <c r="I146" s="33">
        <v>45450</v>
      </c>
      <c r="J146" s="29">
        <v>45566</v>
      </c>
      <c r="K146" s="9" t="s">
        <v>78</v>
      </c>
      <c r="L146" s="33">
        <v>45717</v>
      </c>
      <c r="M146" s="13">
        <v>0.02</v>
      </c>
      <c r="N146" s="11">
        <f t="shared" si="17"/>
        <v>571.96799999999996</v>
      </c>
      <c r="O146" s="11">
        <f t="shared" si="18"/>
        <v>114.39359999999999</v>
      </c>
      <c r="P146" s="27">
        <f t="shared" si="19"/>
        <v>457.57439999999997</v>
      </c>
    </row>
    <row r="147" spans="1:16" x14ac:dyDescent="0.2">
      <c r="A147" s="9" t="s">
        <v>14</v>
      </c>
      <c r="B147" s="18">
        <v>109</v>
      </c>
      <c r="C147" s="9" t="s">
        <v>90</v>
      </c>
      <c r="D147" s="9" t="s">
        <v>91</v>
      </c>
      <c r="E147" s="9" t="s">
        <v>20</v>
      </c>
      <c r="F147" s="10">
        <v>640</v>
      </c>
      <c r="G147" s="11">
        <v>36.229999999999997</v>
      </c>
      <c r="H147" s="12">
        <f t="shared" si="16"/>
        <v>23187.199999999997</v>
      </c>
      <c r="I147" s="33">
        <v>45450</v>
      </c>
      <c r="J147" s="29">
        <v>45566</v>
      </c>
      <c r="K147" s="9" t="s">
        <v>78</v>
      </c>
      <c r="L147" s="33">
        <v>45717</v>
      </c>
      <c r="M147" s="13">
        <v>0.02</v>
      </c>
      <c r="N147" s="11">
        <f t="shared" si="17"/>
        <v>463.74399999999997</v>
      </c>
      <c r="O147" s="27">
        <f t="shared" si="18"/>
        <v>92.748800000000003</v>
      </c>
      <c r="P147" s="27">
        <f t="shared" si="19"/>
        <v>370.99520000000001</v>
      </c>
    </row>
    <row r="148" spans="1:16" x14ac:dyDescent="0.2">
      <c r="A148" s="9" t="s">
        <v>14</v>
      </c>
      <c r="B148" s="18">
        <v>109</v>
      </c>
      <c r="C148" s="9" t="s">
        <v>90</v>
      </c>
      <c r="D148" s="9" t="s">
        <v>91</v>
      </c>
      <c r="E148" s="9" t="s">
        <v>21</v>
      </c>
      <c r="F148" s="10">
        <v>360</v>
      </c>
      <c r="G148" s="11">
        <v>39.72</v>
      </c>
      <c r="H148" s="12">
        <f t="shared" si="16"/>
        <v>14299.199999999999</v>
      </c>
      <c r="I148" s="33">
        <v>45450</v>
      </c>
      <c r="J148" s="29">
        <v>45527</v>
      </c>
      <c r="K148" s="9" t="s">
        <v>78</v>
      </c>
      <c r="L148" s="33">
        <v>45680</v>
      </c>
      <c r="M148" s="13">
        <v>0.02</v>
      </c>
      <c r="N148" s="11">
        <f t="shared" si="17"/>
        <v>285.98399999999998</v>
      </c>
      <c r="O148" s="19">
        <f t="shared" si="18"/>
        <v>57.196799999999996</v>
      </c>
      <c r="P148" s="27">
        <f t="shared" si="19"/>
        <v>228.78719999999998</v>
      </c>
    </row>
    <row r="149" spans="1:16" x14ac:dyDescent="0.2">
      <c r="A149" s="9" t="s">
        <v>14</v>
      </c>
      <c r="B149" s="18">
        <v>109</v>
      </c>
      <c r="C149" s="9" t="s">
        <v>90</v>
      </c>
      <c r="D149" s="9" t="s">
        <v>91</v>
      </c>
      <c r="E149" s="9" t="s">
        <v>20</v>
      </c>
      <c r="F149" s="10">
        <v>640</v>
      </c>
      <c r="G149" s="11">
        <v>36.229999999999997</v>
      </c>
      <c r="H149" s="12">
        <f t="shared" si="16"/>
        <v>23187.199999999997</v>
      </c>
      <c r="I149" s="33">
        <v>45450</v>
      </c>
      <c r="J149" s="29">
        <v>45527</v>
      </c>
      <c r="K149" s="9" t="s">
        <v>78</v>
      </c>
      <c r="L149" s="33">
        <v>45680</v>
      </c>
      <c r="M149" s="13">
        <v>0.02</v>
      </c>
      <c r="N149" s="11">
        <f t="shared" si="17"/>
        <v>463.74399999999997</v>
      </c>
      <c r="O149" s="19">
        <f t="shared" si="18"/>
        <v>92.748800000000003</v>
      </c>
      <c r="P149" s="27">
        <f t="shared" si="19"/>
        <v>370.99520000000001</v>
      </c>
    </row>
    <row r="150" spans="1:16" x14ac:dyDescent="0.2">
      <c r="A150" s="9" t="s">
        <v>14</v>
      </c>
      <c r="B150" s="18">
        <v>109</v>
      </c>
      <c r="C150" s="9" t="s">
        <v>90</v>
      </c>
      <c r="D150" s="9" t="s">
        <v>91</v>
      </c>
      <c r="E150" s="9" t="s">
        <v>21</v>
      </c>
      <c r="F150" s="10">
        <v>360</v>
      </c>
      <c r="G150" s="11">
        <v>39.72</v>
      </c>
      <c r="H150" s="12">
        <f t="shared" si="16"/>
        <v>14299.199999999999</v>
      </c>
      <c r="I150" s="33">
        <v>45450</v>
      </c>
      <c r="J150" s="29">
        <v>45559</v>
      </c>
      <c r="K150" s="9" t="s">
        <v>78</v>
      </c>
      <c r="L150" s="33">
        <v>45712</v>
      </c>
      <c r="M150" s="13">
        <v>0.02</v>
      </c>
      <c r="N150" s="11">
        <f t="shared" si="17"/>
        <v>285.98399999999998</v>
      </c>
      <c r="O150" s="27">
        <f t="shared" si="18"/>
        <v>57.196799999999996</v>
      </c>
      <c r="P150" s="27">
        <f t="shared" si="19"/>
        <v>228.78719999999998</v>
      </c>
    </row>
    <row r="151" spans="1:16" x14ac:dyDescent="0.2">
      <c r="A151" s="9" t="s">
        <v>14</v>
      </c>
      <c r="B151" s="18">
        <v>109</v>
      </c>
      <c r="C151" s="9" t="s">
        <v>90</v>
      </c>
      <c r="D151" s="9" t="s">
        <v>91</v>
      </c>
      <c r="E151" s="9" t="s">
        <v>20</v>
      </c>
      <c r="F151" s="10">
        <v>610</v>
      </c>
      <c r="G151" s="11">
        <v>36.229999999999997</v>
      </c>
      <c r="H151" s="12">
        <f t="shared" si="16"/>
        <v>22100.3</v>
      </c>
      <c r="I151" s="33">
        <v>45450</v>
      </c>
      <c r="J151" s="29">
        <v>45559</v>
      </c>
      <c r="K151" s="9" t="s">
        <v>78</v>
      </c>
      <c r="L151" s="33">
        <v>45712</v>
      </c>
      <c r="M151" s="13">
        <v>0.02</v>
      </c>
      <c r="N151" s="11">
        <f t="shared" si="17"/>
        <v>442.00599999999997</v>
      </c>
      <c r="O151" s="27">
        <f t="shared" si="18"/>
        <v>88.401200000000003</v>
      </c>
      <c r="P151" s="27">
        <f t="shared" si="19"/>
        <v>353.60480000000001</v>
      </c>
    </row>
    <row r="152" spans="1:16" x14ac:dyDescent="0.2">
      <c r="A152" s="9" t="s">
        <v>14</v>
      </c>
      <c r="B152" s="18">
        <v>110</v>
      </c>
      <c r="C152" s="9" t="s">
        <v>90</v>
      </c>
      <c r="D152" s="9" t="s">
        <v>91</v>
      </c>
      <c r="E152" s="9" t="s">
        <v>40</v>
      </c>
      <c r="F152" s="10">
        <v>1400</v>
      </c>
      <c r="G152" s="11">
        <v>20.76</v>
      </c>
      <c r="H152" s="12">
        <f t="shared" si="16"/>
        <v>29064.000000000004</v>
      </c>
      <c r="I152" s="33">
        <v>45450</v>
      </c>
      <c r="J152" s="29">
        <v>45527</v>
      </c>
      <c r="K152" s="36" t="s">
        <v>18</v>
      </c>
      <c r="L152" s="33">
        <v>45777</v>
      </c>
      <c r="M152" s="13">
        <v>1.4999999999999999E-2</v>
      </c>
      <c r="N152" s="11">
        <f t="shared" si="17"/>
        <v>435.96000000000004</v>
      </c>
      <c r="O152" s="19">
        <f t="shared" si="18"/>
        <v>87.192000000000007</v>
      </c>
      <c r="P152" s="27">
        <f t="shared" si="19"/>
        <v>348.76800000000003</v>
      </c>
    </row>
    <row r="153" spans="1:16" x14ac:dyDescent="0.2">
      <c r="A153" s="9" t="s">
        <v>14</v>
      </c>
      <c r="B153" s="18">
        <v>110</v>
      </c>
      <c r="C153" s="9" t="s">
        <v>90</v>
      </c>
      <c r="D153" s="9" t="s">
        <v>91</v>
      </c>
      <c r="E153" s="9" t="s">
        <v>44</v>
      </c>
      <c r="F153" s="10">
        <v>700</v>
      </c>
      <c r="G153" s="11">
        <v>24.74</v>
      </c>
      <c r="H153" s="12">
        <f t="shared" si="16"/>
        <v>17318</v>
      </c>
      <c r="I153" s="33">
        <v>45450</v>
      </c>
      <c r="J153" s="29">
        <v>45527</v>
      </c>
      <c r="K153" s="36" t="s">
        <v>18</v>
      </c>
      <c r="L153" s="33">
        <v>45777</v>
      </c>
      <c r="M153" s="13">
        <v>1.4999999999999999E-2</v>
      </c>
      <c r="N153" s="11">
        <f t="shared" si="17"/>
        <v>259.77</v>
      </c>
      <c r="O153" s="19">
        <f t="shared" si="18"/>
        <v>51.954000000000001</v>
      </c>
      <c r="P153" s="27">
        <f t="shared" si="19"/>
        <v>207.816</v>
      </c>
    </row>
    <row r="154" spans="1:16" ht="14.1" customHeight="1" x14ac:dyDescent="0.2">
      <c r="A154" s="9" t="s">
        <v>14</v>
      </c>
      <c r="B154" s="18">
        <v>111</v>
      </c>
      <c r="C154" s="9" t="s">
        <v>87</v>
      </c>
      <c r="D154" s="9" t="s">
        <v>88</v>
      </c>
      <c r="E154" s="9" t="s">
        <v>21</v>
      </c>
      <c r="F154" s="10">
        <v>360</v>
      </c>
      <c r="G154" s="11">
        <v>36.950000000000003</v>
      </c>
      <c r="H154" s="12">
        <f t="shared" si="16"/>
        <v>13302.000000000002</v>
      </c>
      <c r="I154" s="33">
        <v>45453</v>
      </c>
      <c r="J154" s="29">
        <v>45505</v>
      </c>
      <c r="K154" s="9" t="s">
        <v>51</v>
      </c>
      <c r="L154" s="33">
        <v>45536</v>
      </c>
      <c r="M154" s="13">
        <v>0.02</v>
      </c>
      <c r="N154" s="11">
        <f t="shared" si="17"/>
        <v>266.04000000000002</v>
      </c>
      <c r="O154" s="19">
        <f t="shared" si="18"/>
        <v>53.208000000000006</v>
      </c>
      <c r="P154" s="19">
        <f t="shared" si="19"/>
        <v>212.83200000000002</v>
      </c>
    </row>
    <row r="155" spans="1:16" x14ac:dyDescent="0.2">
      <c r="A155" s="9" t="s">
        <v>14</v>
      </c>
      <c r="B155" s="18">
        <v>111</v>
      </c>
      <c r="C155" s="9" t="s">
        <v>87</v>
      </c>
      <c r="D155" s="9" t="s">
        <v>88</v>
      </c>
      <c r="E155" s="9" t="s">
        <v>20</v>
      </c>
      <c r="F155" s="10">
        <v>640</v>
      </c>
      <c r="G155" s="11">
        <v>33.700000000000003</v>
      </c>
      <c r="H155" s="12">
        <f t="shared" si="16"/>
        <v>21568</v>
      </c>
      <c r="I155" s="33">
        <v>45453</v>
      </c>
      <c r="J155" s="29">
        <v>45463</v>
      </c>
      <c r="K155" s="9" t="s">
        <v>51</v>
      </c>
      <c r="L155" s="33">
        <v>45493</v>
      </c>
      <c r="M155" s="13">
        <v>0.02</v>
      </c>
      <c r="N155" s="11">
        <f t="shared" si="17"/>
        <v>431.36</v>
      </c>
      <c r="O155" s="19">
        <f t="shared" si="18"/>
        <v>86.272000000000006</v>
      </c>
      <c r="P155" s="19">
        <f t="shared" si="19"/>
        <v>345.08800000000002</v>
      </c>
    </row>
    <row r="156" spans="1:16" x14ac:dyDescent="0.2">
      <c r="A156" s="9" t="s">
        <v>14</v>
      </c>
      <c r="B156" s="18">
        <v>111</v>
      </c>
      <c r="C156" s="9" t="s">
        <v>87</v>
      </c>
      <c r="D156" s="9" t="s">
        <v>88</v>
      </c>
      <c r="E156" s="9" t="s">
        <v>40</v>
      </c>
      <c r="F156" s="10">
        <v>700</v>
      </c>
      <c r="G156" s="11">
        <v>19.05</v>
      </c>
      <c r="H156" s="12">
        <f t="shared" si="16"/>
        <v>13335</v>
      </c>
      <c r="I156" s="33">
        <v>45453</v>
      </c>
      <c r="J156" s="29">
        <v>45463</v>
      </c>
      <c r="K156" s="9" t="s">
        <v>51</v>
      </c>
      <c r="L156" s="33">
        <v>45493</v>
      </c>
      <c r="M156" s="13">
        <v>1.4999999999999999E-2</v>
      </c>
      <c r="N156" s="11">
        <f t="shared" si="17"/>
        <v>200.02500000000001</v>
      </c>
      <c r="O156" s="19">
        <f t="shared" si="18"/>
        <v>40.005000000000003</v>
      </c>
      <c r="P156" s="19">
        <f t="shared" si="19"/>
        <v>160.02000000000001</v>
      </c>
    </row>
    <row r="157" spans="1:16" x14ac:dyDescent="0.2">
      <c r="A157" s="9" t="s">
        <v>14</v>
      </c>
      <c r="B157" s="18">
        <v>112</v>
      </c>
      <c r="C157" s="9" t="s">
        <v>87</v>
      </c>
      <c r="D157" s="9" t="s">
        <v>88</v>
      </c>
      <c r="E157" s="9" t="s">
        <v>20</v>
      </c>
      <c r="F157" s="10">
        <v>640</v>
      </c>
      <c r="G157" s="11">
        <v>33.700000000000003</v>
      </c>
      <c r="H157" s="12">
        <f t="shared" si="16"/>
        <v>21568</v>
      </c>
      <c r="I157" s="33">
        <v>45456</v>
      </c>
      <c r="J157" s="29">
        <v>45468</v>
      </c>
      <c r="K157" s="9" t="s">
        <v>51</v>
      </c>
      <c r="L157" s="33">
        <v>45498</v>
      </c>
      <c r="M157" s="13">
        <v>0.02</v>
      </c>
      <c r="N157" s="11">
        <f t="shared" si="17"/>
        <v>431.36</v>
      </c>
      <c r="O157" s="19">
        <f t="shared" si="18"/>
        <v>86.272000000000006</v>
      </c>
      <c r="P157" s="19">
        <f t="shared" si="19"/>
        <v>345.08800000000002</v>
      </c>
    </row>
    <row r="158" spans="1:16" x14ac:dyDescent="0.2">
      <c r="A158" s="9" t="s">
        <v>14</v>
      </c>
      <c r="B158" s="18">
        <v>113</v>
      </c>
      <c r="C158" s="9" t="s">
        <v>86</v>
      </c>
      <c r="D158" s="9" t="s">
        <v>15</v>
      </c>
      <c r="E158" s="9" t="s">
        <v>20</v>
      </c>
      <c r="F158" s="10">
        <v>3200</v>
      </c>
      <c r="G158" s="11">
        <v>33.700000000000003</v>
      </c>
      <c r="H158" s="12">
        <f t="shared" si="16"/>
        <v>107840.00000000001</v>
      </c>
      <c r="I158" s="33">
        <v>45460</v>
      </c>
      <c r="J158" s="29">
        <v>45463</v>
      </c>
      <c r="K158" s="9" t="s">
        <v>51</v>
      </c>
      <c r="L158" s="33">
        <v>45493</v>
      </c>
      <c r="M158" s="13">
        <v>0.02</v>
      </c>
      <c r="N158" s="11">
        <f t="shared" si="17"/>
        <v>2156.8000000000002</v>
      </c>
      <c r="O158" s="19">
        <f t="shared" si="18"/>
        <v>431.36000000000007</v>
      </c>
      <c r="P158" s="19">
        <f t="shared" si="19"/>
        <v>1725.4400000000003</v>
      </c>
    </row>
    <row r="159" spans="1:16" x14ac:dyDescent="0.2">
      <c r="A159" s="9" t="s">
        <v>14</v>
      </c>
      <c r="B159" s="18">
        <v>114</v>
      </c>
      <c r="C159" s="9" t="s">
        <v>41</v>
      </c>
      <c r="D159" s="9" t="s">
        <v>19</v>
      </c>
      <c r="E159" s="9" t="s">
        <v>20</v>
      </c>
      <c r="F159" s="10">
        <v>640</v>
      </c>
      <c r="G159" s="11">
        <v>33.700000000000003</v>
      </c>
      <c r="H159" s="12">
        <f t="shared" ref="H159:H233" si="20">F159*G159</f>
        <v>21568</v>
      </c>
      <c r="I159" s="33">
        <v>45460</v>
      </c>
      <c r="J159" s="29">
        <v>45463</v>
      </c>
      <c r="K159" s="9" t="s">
        <v>51</v>
      </c>
      <c r="L159" s="33">
        <v>45493</v>
      </c>
      <c r="M159" s="13">
        <v>0.02</v>
      </c>
      <c r="N159" s="11">
        <f t="shared" ref="N159:N165" si="21">M159*H159</f>
        <v>431.36</v>
      </c>
      <c r="O159" s="19">
        <f t="shared" ref="O159:O165" si="22">0.2*N159</f>
        <v>86.272000000000006</v>
      </c>
      <c r="P159" s="19">
        <f t="shared" ref="P159:P165" si="23">0.8*N159</f>
        <v>345.08800000000002</v>
      </c>
    </row>
    <row r="160" spans="1:16" x14ac:dyDescent="0.2">
      <c r="A160" s="9" t="s">
        <v>14</v>
      </c>
      <c r="B160" s="18">
        <v>116</v>
      </c>
      <c r="C160" s="9" t="s">
        <v>87</v>
      </c>
      <c r="D160" s="9" t="s">
        <v>88</v>
      </c>
      <c r="E160" s="9" t="s">
        <v>20</v>
      </c>
      <c r="F160" s="10">
        <v>640</v>
      </c>
      <c r="G160" s="11">
        <v>33.700000000000003</v>
      </c>
      <c r="H160" s="12">
        <f t="shared" si="20"/>
        <v>21568</v>
      </c>
      <c r="I160" s="33">
        <v>45467</v>
      </c>
      <c r="J160" s="29">
        <v>45468</v>
      </c>
      <c r="K160" s="9" t="s">
        <v>51</v>
      </c>
      <c r="L160" s="33">
        <v>45498</v>
      </c>
      <c r="M160" s="13">
        <v>0.02</v>
      </c>
      <c r="N160" s="11">
        <f t="shared" si="21"/>
        <v>431.36</v>
      </c>
      <c r="O160" s="19">
        <f t="shared" si="22"/>
        <v>86.272000000000006</v>
      </c>
      <c r="P160" s="19">
        <f t="shared" si="23"/>
        <v>345.08800000000002</v>
      </c>
    </row>
    <row r="161" spans="1:16" x14ac:dyDescent="0.2">
      <c r="A161" s="9" t="s">
        <v>14</v>
      </c>
      <c r="B161" s="18">
        <v>116</v>
      </c>
      <c r="C161" s="9" t="s">
        <v>87</v>
      </c>
      <c r="D161" s="9" t="s">
        <v>88</v>
      </c>
      <c r="E161" s="9" t="s">
        <v>21</v>
      </c>
      <c r="F161" s="10">
        <v>360</v>
      </c>
      <c r="G161" s="11">
        <v>36.950000000000003</v>
      </c>
      <c r="H161" s="12">
        <f t="shared" si="20"/>
        <v>13302.000000000002</v>
      </c>
      <c r="I161" s="33">
        <v>45467</v>
      </c>
      <c r="J161" s="29">
        <v>45505</v>
      </c>
      <c r="K161" s="9" t="s">
        <v>51</v>
      </c>
      <c r="L161" s="33">
        <v>45536</v>
      </c>
      <c r="M161" s="13">
        <v>0.02</v>
      </c>
      <c r="N161" s="11">
        <f t="shared" si="21"/>
        <v>266.04000000000002</v>
      </c>
      <c r="O161" s="19">
        <f t="shared" si="22"/>
        <v>53.208000000000006</v>
      </c>
      <c r="P161" s="19">
        <f t="shared" si="23"/>
        <v>212.83200000000002</v>
      </c>
    </row>
    <row r="162" spans="1:16" x14ac:dyDescent="0.2">
      <c r="A162" s="9" t="s">
        <v>14</v>
      </c>
      <c r="B162" s="18">
        <v>117</v>
      </c>
      <c r="C162" s="9" t="s">
        <v>101</v>
      </c>
      <c r="D162" s="9" t="s">
        <v>102</v>
      </c>
      <c r="E162" s="9" t="s">
        <v>20</v>
      </c>
      <c r="F162" s="10">
        <v>1280</v>
      </c>
      <c r="G162" s="11">
        <v>34.72</v>
      </c>
      <c r="H162" s="12">
        <f t="shared" si="20"/>
        <v>44441.599999999999</v>
      </c>
      <c r="I162" s="33">
        <v>45481</v>
      </c>
      <c r="J162" s="29">
        <v>45513</v>
      </c>
      <c r="K162" s="9" t="s">
        <v>46</v>
      </c>
      <c r="L162" s="33">
        <v>45605</v>
      </c>
      <c r="M162" s="13">
        <v>0.02</v>
      </c>
      <c r="N162" s="11">
        <f t="shared" si="21"/>
        <v>888.83199999999999</v>
      </c>
      <c r="O162" s="19">
        <f t="shared" si="22"/>
        <v>177.7664</v>
      </c>
      <c r="P162" s="27">
        <f t="shared" si="23"/>
        <v>711.06560000000002</v>
      </c>
    </row>
    <row r="163" spans="1:16" x14ac:dyDescent="0.2">
      <c r="A163" s="9" t="s">
        <v>14</v>
      </c>
      <c r="B163" s="18">
        <v>117</v>
      </c>
      <c r="C163" s="9" t="s">
        <v>101</v>
      </c>
      <c r="D163" s="9" t="s">
        <v>102</v>
      </c>
      <c r="E163" s="9" t="s">
        <v>20</v>
      </c>
      <c r="F163" s="10">
        <v>640</v>
      </c>
      <c r="G163" s="11">
        <v>34.72</v>
      </c>
      <c r="H163" s="12">
        <f t="shared" si="20"/>
        <v>22220.799999999999</v>
      </c>
      <c r="I163" s="33">
        <v>45481</v>
      </c>
      <c r="J163" s="29">
        <v>45513</v>
      </c>
      <c r="K163" s="9" t="s">
        <v>46</v>
      </c>
      <c r="L163" s="33">
        <v>45605</v>
      </c>
      <c r="M163" s="13">
        <v>0.02</v>
      </c>
      <c r="N163" s="11">
        <f t="shared" si="21"/>
        <v>444.416</v>
      </c>
      <c r="O163" s="19">
        <f t="shared" si="22"/>
        <v>88.883200000000002</v>
      </c>
      <c r="P163" s="27">
        <f t="shared" si="23"/>
        <v>355.53280000000001</v>
      </c>
    </row>
    <row r="164" spans="1:16" x14ac:dyDescent="0.2">
      <c r="A164" s="9" t="s">
        <v>14</v>
      </c>
      <c r="B164" s="18">
        <v>118</v>
      </c>
      <c r="C164" s="9" t="s">
        <v>41</v>
      </c>
      <c r="D164" s="9" t="s">
        <v>19</v>
      </c>
      <c r="E164" s="9" t="s">
        <v>20</v>
      </c>
      <c r="F164" s="10">
        <v>640</v>
      </c>
      <c r="G164" s="11">
        <v>36.5</v>
      </c>
      <c r="H164" s="12">
        <f t="shared" si="20"/>
        <v>23360</v>
      </c>
      <c r="I164" s="33">
        <v>45492</v>
      </c>
      <c r="J164" s="29">
        <v>45497</v>
      </c>
      <c r="K164" s="9" t="s">
        <v>51</v>
      </c>
      <c r="L164" s="33">
        <v>45528</v>
      </c>
      <c r="M164" s="13">
        <v>0.02</v>
      </c>
      <c r="N164" s="11">
        <f t="shared" si="21"/>
        <v>467.2</v>
      </c>
      <c r="O164" s="19">
        <f t="shared" si="22"/>
        <v>93.44</v>
      </c>
      <c r="P164" s="19">
        <f t="shared" si="23"/>
        <v>373.76</v>
      </c>
    </row>
    <row r="165" spans="1:16" x14ac:dyDescent="0.2">
      <c r="A165" s="9" t="s">
        <v>14</v>
      </c>
      <c r="B165" s="18">
        <v>119</v>
      </c>
      <c r="C165" s="9" t="s">
        <v>101</v>
      </c>
      <c r="D165" s="9" t="s">
        <v>102</v>
      </c>
      <c r="E165" s="9" t="s">
        <v>20</v>
      </c>
      <c r="F165" s="10">
        <v>2560</v>
      </c>
      <c r="G165" s="11">
        <v>38.630000000000003</v>
      </c>
      <c r="H165" s="12">
        <f t="shared" si="20"/>
        <v>98892.800000000003</v>
      </c>
      <c r="I165" s="33">
        <v>45495</v>
      </c>
      <c r="J165" s="29">
        <v>45568</v>
      </c>
      <c r="K165" s="9" t="s">
        <v>46</v>
      </c>
      <c r="L165" s="33">
        <v>45568</v>
      </c>
      <c r="M165" s="13">
        <v>0.02</v>
      </c>
      <c r="N165" s="11">
        <f t="shared" si="21"/>
        <v>1977.856</v>
      </c>
      <c r="O165" s="27">
        <f t="shared" si="22"/>
        <v>395.57120000000003</v>
      </c>
      <c r="P165" s="27">
        <f t="shared" si="23"/>
        <v>1582.2848000000001</v>
      </c>
    </row>
    <row r="166" spans="1:16" x14ac:dyDescent="0.2">
      <c r="A166" s="9" t="s">
        <v>14</v>
      </c>
      <c r="B166" s="18">
        <v>120</v>
      </c>
      <c r="C166" s="9" t="s">
        <v>87</v>
      </c>
      <c r="D166" s="9" t="s">
        <v>88</v>
      </c>
      <c r="E166" s="9" t="s">
        <v>20</v>
      </c>
      <c r="F166" s="10">
        <v>1280</v>
      </c>
      <c r="G166" s="11">
        <v>37.5</v>
      </c>
      <c r="H166" s="12">
        <f t="shared" si="20"/>
        <v>48000</v>
      </c>
      <c r="I166" s="33">
        <v>45499</v>
      </c>
      <c r="J166" s="29">
        <v>45505</v>
      </c>
      <c r="K166" s="9" t="s">
        <v>78</v>
      </c>
      <c r="L166" s="33">
        <v>45658</v>
      </c>
      <c r="M166" s="13">
        <v>0.02</v>
      </c>
      <c r="N166" s="11">
        <f t="shared" ref="N166:N191" si="24">M166*H166</f>
        <v>960</v>
      </c>
      <c r="O166" s="19">
        <f t="shared" ref="O166:O191" si="25">0.2*N166</f>
        <v>192</v>
      </c>
      <c r="P166" s="19">
        <f t="shared" ref="P166:P191" si="26">0.8*N166</f>
        <v>768</v>
      </c>
    </row>
    <row r="167" spans="1:16" x14ac:dyDescent="0.2">
      <c r="A167" s="9" t="s">
        <v>14</v>
      </c>
      <c r="B167" s="18">
        <v>121</v>
      </c>
      <c r="C167" s="9" t="s">
        <v>47</v>
      </c>
      <c r="D167" s="9" t="s">
        <v>48</v>
      </c>
      <c r="E167" s="9" t="s">
        <v>89</v>
      </c>
      <c r="F167" s="10">
        <v>1200</v>
      </c>
      <c r="G167" s="11">
        <v>42.43</v>
      </c>
      <c r="H167" s="12">
        <f t="shared" si="20"/>
        <v>50916</v>
      </c>
      <c r="I167" s="33">
        <v>45505</v>
      </c>
      <c r="J167" s="29">
        <v>45510</v>
      </c>
      <c r="K167" s="9" t="s">
        <v>78</v>
      </c>
      <c r="L167" s="33">
        <v>45663</v>
      </c>
      <c r="M167" s="13">
        <v>0.02</v>
      </c>
      <c r="N167" s="11">
        <f t="shared" si="24"/>
        <v>1018.32</v>
      </c>
      <c r="O167" s="19">
        <f t="shared" si="25"/>
        <v>203.66400000000002</v>
      </c>
      <c r="P167" s="27">
        <f t="shared" si="26"/>
        <v>814.65600000000006</v>
      </c>
    </row>
    <row r="168" spans="1:16" x14ac:dyDescent="0.2">
      <c r="A168" s="9" t="s">
        <v>14</v>
      </c>
      <c r="B168" s="18">
        <v>121</v>
      </c>
      <c r="C168" s="9" t="s">
        <v>47</v>
      </c>
      <c r="D168" s="9" t="s">
        <v>48</v>
      </c>
      <c r="E168" s="9" t="s">
        <v>20</v>
      </c>
      <c r="F168" s="10">
        <v>640</v>
      </c>
      <c r="G168" s="11">
        <v>40.31</v>
      </c>
      <c r="H168" s="12">
        <f t="shared" si="20"/>
        <v>25798.400000000001</v>
      </c>
      <c r="I168" s="33">
        <v>45505</v>
      </c>
      <c r="J168" s="29">
        <v>45510</v>
      </c>
      <c r="K168" s="9" t="s">
        <v>78</v>
      </c>
      <c r="L168" s="33">
        <v>45663</v>
      </c>
      <c r="M168" s="13">
        <v>0.02</v>
      </c>
      <c r="N168" s="11">
        <f t="shared" si="24"/>
        <v>515.96800000000007</v>
      </c>
      <c r="O168" s="19">
        <f t="shared" si="25"/>
        <v>103.19360000000002</v>
      </c>
      <c r="P168" s="27">
        <f t="shared" si="26"/>
        <v>412.77440000000007</v>
      </c>
    </row>
    <row r="169" spans="1:16" x14ac:dyDescent="0.2">
      <c r="A169" s="9" t="s">
        <v>14</v>
      </c>
      <c r="B169" s="18">
        <v>122</v>
      </c>
      <c r="C169" s="9" t="s">
        <v>47</v>
      </c>
      <c r="D169" s="9" t="s">
        <v>48</v>
      </c>
      <c r="E169" s="9" t="s">
        <v>21</v>
      </c>
      <c r="F169" s="10">
        <v>720</v>
      </c>
      <c r="G169" s="11">
        <v>44.4</v>
      </c>
      <c r="H169" s="12">
        <f t="shared" si="20"/>
        <v>31968</v>
      </c>
      <c r="I169" s="33">
        <v>45512</v>
      </c>
      <c r="J169" s="29">
        <v>45516</v>
      </c>
      <c r="K169" s="9" t="s">
        <v>78</v>
      </c>
      <c r="L169" s="33">
        <v>45669</v>
      </c>
      <c r="M169" s="13">
        <v>0.02</v>
      </c>
      <c r="N169" s="11">
        <f t="shared" si="24"/>
        <v>639.36</v>
      </c>
      <c r="O169" s="19">
        <f t="shared" si="25"/>
        <v>127.87200000000001</v>
      </c>
      <c r="P169" s="27">
        <f t="shared" si="26"/>
        <v>511.48800000000006</v>
      </c>
    </row>
    <row r="170" spans="1:16" x14ac:dyDescent="0.2">
      <c r="A170" s="9" t="s">
        <v>14</v>
      </c>
      <c r="B170" s="18">
        <v>123</v>
      </c>
      <c r="C170" s="9" t="s">
        <v>41</v>
      </c>
      <c r="D170" s="9" t="s">
        <v>65</v>
      </c>
      <c r="E170" s="9" t="s">
        <v>20</v>
      </c>
      <c r="F170" s="10">
        <v>2560</v>
      </c>
      <c r="G170" s="11">
        <v>39</v>
      </c>
      <c r="H170" s="12">
        <f t="shared" si="20"/>
        <v>99840</v>
      </c>
      <c r="I170" s="33">
        <v>45514</v>
      </c>
      <c r="J170" s="29">
        <v>45518</v>
      </c>
      <c r="K170" s="9" t="s">
        <v>51</v>
      </c>
      <c r="L170" s="33">
        <v>45549</v>
      </c>
      <c r="M170" s="13">
        <v>0.02</v>
      </c>
      <c r="N170" s="11">
        <f t="shared" si="24"/>
        <v>1996.8</v>
      </c>
      <c r="O170" s="19">
        <f t="shared" si="25"/>
        <v>399.36</v>
      </c>
      <c r="P170" s="27">
        <f t="shared" si="26"/>
        <v>1597.44</v>
      </c>
    </row>
    <row r="171" spans="1:16" x14ac:dyDescent="0.2">
      <c r="A171" s="9" t="s">
        <v>14</v>
      </c>
      <c r="B171" s="18">
        <v>124</v>
      </c>
      <c r="C171" s="9" t="s">
        <v>87</v>
      </c>
      <c r="D171" s="9" t="s">
        <v>88</v>
      </c>
      <c r="E171" s="9" t="s">
        <v>20</v>
      </c>
      <c r="F171" s="10">
        <v>1280</v>
      </c>
      <c r="G171" s="11">
        <v>39</v>
      </c>
      <c r="H171" s="12">
        <f t="shared" si="20"/>
        <v>49920</v>
      </c>
      <c r="I171" s="33">
        <v>45525</v>
      </c>
      <c r="J171" s="29">
        <v>45527</v>
      </c>
      <c r="K171" s="9" t="s">
        <v>51</v>
      </c>
      <c r="L171" s="33">
        <v>45558</v>
      </c>
      <c r="M171" s="13">
        <v>0.02</v>
      </c>
      <c r="N171" s="11">
        <f t="shared" si="24"/>
        <v>998.4</v>
      </c>
      <c r="O171" s="19">
        <f t="shared" si="25"/>
        <v>199.68</v>
      </c>
      <c r="P171" s="27">
        <f t="shared" si="26"/>
        <v>798.72</v>
      </c>
    </row>
    <row r="172" spans="1:16" x14ac:dyDescent="0.2">
      <c r="A172" s="9" t="s">
        <v>14</v>
      </c>
      <c r="B172" s="18">
        <v>125</v>
      </c>
      <c r="C172" s="9" t="s">
        <v>86</v>
      </c>
      <c r="D172" s="9" t="s">
        <v>15</v>
      </c>
      <c r="E172" s="9" t="s">
        <v>20</v>
      </c>
      <c r="F172" s="10">
        <v>1280</v>
      </c>
      <c r="G172" s="11">
        <v>39</v>
      </c>
      <c r="H172" s="12">
        <f t="shared" si="20"/>
        <v>49920</v>
      </c>
      <c r="I172" s="33">
        <v>45530</v>
      </c>
      <c r="J172" s="29">
        <v>45538</v>
      </c>
      <c r="K172" s="9" t="s">
        <v>51</v>
      </c>
      <c r="L172" s="33">
        <v>45568</v>
      </c>
      <c r="M172" s="13">
        <v>0.02</v>
      </c>
      <c r="N172" s="11">
        <f t="shared" si="24"/>
        <v>998.4</v>
      </c>
      <c r="O172" s="27">
        <f t="shared" si="25"/>
        <v>199.68</v>
      </c>
      <c r="P172" s="27">
        <f t="shared" si="26"/>
        <v>798.72</v>
      </c>
    </row>
    <row r="173" spans="1:16" x14ac:dyDescent="0.2">
      <c r="A173" s="9" t="s">
        <v>14</v>
      </c>
      <c r="B173" s="18">
        <v>126</v>
      </c>
      <c r="C173" s="9" t="s">
        <v>106</v>
      </c>
      <c r="D173" s="9" t="s">
        <v>107</v>
      </c>
      <c r="E173" s="9" t="s">
        <v>20</v>
      </c>
      <c r="F173" s="10">
        <v>1920</v>
      </c>
      <c r="G173" s="11">
        <v>42</v>
      </c>
      <c r="H173" s="12">
        <f t="shared" si="20"/>
        <v>80640</v>
      </c>
      <c r="I173" s="33">
        <v>45541</v>
      </c>
      <c r="J173" s="29">
        <v>45568</v>
      </c>
      <c r="K173" s="9" t="s">
        <v>78</v>
      </c>
      <c r="L173" s="33">
        <v>45719</v>
      </c>
      <c r="M173" s="13">
        <v>0.02</v>
      </c>
      <c r="N173" s="11">
        <f t="shared" si="24"/>
        <v>1612.8</v>
      </c>
      <c r="O173" s="27">
        <f t="shared" si="25"/>
        <v>322.56</v>
      </c>
      <c r="P173" s="27">
        <f t="shared" si="26"/>
        <v>1290.24</v>
      </c>
    </row>
    <row r="174" spans="1:16" x14ac:dyDescent="0.2">
      <c r="A174" s="9" t="s">
        <v>14</v>
      </c>
      <c r="B174" s="18">
        <v>127</v>
      </c>
      <c r="C174" s="9" t="s">
        <v>104</v>
      </c>
      <c r="D174" s="9" t="s">
        <v>105</v>
      </c>
      <c r="E174" s="9" t="s">
        <v>20</v>
      </c>
      <c r="F174" s="10">
        <v>640</v>
      </c>
      <c r="G174" s="11">
        <v>42</v>
      </c>
      <c r="H174" s="12">
        <f t="shared" si="20"/>
        <v>26880</v>
      </c>
      <c r="I174" s="33">
        <v>45562</v>
      </c>
      <c r="J174" s="29">
        <v>45568</v>
      </c>
      <c r="K174" s="9" t="s">
        <v>78</v>
      </c>
      <c r="L174" s="33">
        <v>45719</v>
      </c>
      <c r="M174" s="13">
        <v>0.02</v>
      </c>
      <c r="N174" s="11">
        <f t="shared" si="24"/>
        <v>537.6</v>
      </c>
      <c r="O174" s="27">
        <f t="shared" si="25"/>
        <v>107.52000000000001</v>
      </c>
      <c r="P174" s="27">
        <f t="shared" si="26"/>
        <v>430.08000000000004</v>
      </c>
    </row>
    <row r="175" spans="1:16" x14ac:dyDescent="0.2">
      <c r="A175" s="9" t="s">
        <v>14</v>
      </c>
      <c r="B175" s="18">
        <v>128</v>
      </c>
      <c r="C175" s="9" t="s">
        <v>87</v>
      </c>
      <c r="D175" s="9" t="s">
        <v>88</v>
      </c>
      <c r="E175" s="9" t="s">
        <v>20</v>
      </c>
      <c r="F175" s="10">
        <v>2520</v>
      </c>
      <c r="G175" s="11">
        <v>39</v>
      </c>
      <c r="H175" s="12">
        <f t="shared" si="20"/>
        <v>98280</v>
      </c>
      <c r="I175" s="33">
        <v>45575</v>
      </c>
      <c r="J175" s="29">
        <v>45609</v>
      </c>
      <c r="K175" s="9" t="s">
        <v>51</v>
      </c>
      <c r="L175" s="33">
        <v>45639</v>
      </c>
      <c r="M175" s="13">
        <v>0.02</v>
      </c>
      <c r="N175" s="11">
        <f t="shared" si="24"/>
        <v>1965.6000000000001</v>
      </c>
      <c r="O175" s="27">
        <f t="shared" si="25"/>
        <v>393.12000000000006</v>
      </c>
      <c r="P175" s="27">
        <f t="shared" si="26"/>
        <v>1572.4800000000002</v>
      </c>
    </row>
    <row r="176" spans="1:16" x14ac:dyDescent="0.2">
      <c r="A176" s="9" t="s">
        <v>14</v>
      </c>
      <c r="B176" s="18">
        <v>129</v>
      </c>
      <c r="C176" s="9" t="s">
        <v>47</v>
      </c>
      <c r="D176" s="9" t="s">
        <v>48</v>
      </c>
      <c r="E176" s="9" t="s">
        <v>21</v>
      </c>
      <c r="F176" s="10">
        <v>720</v>
      </c>
      <c r="G176" s="11">
        <v>44.4</v>
      </c>
      <c r="H176" s="12">
        <f t="shared" si="20"/>
        <v>31968</v>
      </c>
      <c r="I176" s="33">
        <v>45587</v>
      </c>
      <c r="J176" s="29">
        <v>45600</v>
      </c>
      <c r="K176" s="9" t="s">
        <v>78</v>
      </c>
      <c r="L176" s="33">
        <v>45751</v>
      </c>
      <c r="M176" s="13">
        <v>0.02</v>
      </c>
      <c r="N176" s="11">
        <f t="shared" si="24"/>
        <v>639.36</v>
      </c>
      <c r="O176" s="27">
        <f t="shared" si="25"/>
        <v>127.87200000000001</v>
      </c>
      <c r="P176" s="27">
        <f t="shared" si="26"/>
        <v>511.48800000000006</v>
      </c>
    </row>
    <row r="177" spans="1:17" x14ac:dyDescent="0.2">
      <c r="A177" s="9" t="s">
        <v>14</v>
      </c>
      <c r="B177" s="18">
        <v>129</v>
      </c>
      <c r="C177" s="9" t="s">
        <v>47</v>
      </c>
      <c r="D177" s="9" t="s">
        <v>48</v>
      </c>
      <c r="E177" s="9" t="s">
        <v>89</v>
      </c>
      <c r="F177" s="10">
        <v>600</v>
      </c>
      <c r="G177" s="11">
        <v>42.73</v>
      </c>
      <c r="H177" s="12">
        <f t="shared" si="20"/>
        <v>25637.999999999996</v>
      </c>
      <c r="I177" s="33">
        <v>45587</v>
      </c>
      <c r="J177" s="29">
        <v>45630</v>
      </c>
      <c r="K177" s="9" t="s">
        <v>78</v>
      </c>
      <c r="L177" s="33">
        <v>45781</v>
      </c>
      <c r="M177" s="13">
        <v>0.02</v>
      </c>
      <c r="N177" s="11">
        <f t="shared" si="24"/>
        <v>512.76</v>
      </c>
      <c r="O177" s="27">
        <f t="shared" si="25"/>
        <v>102.55200000000001</v>
      </c>
      <c r="P177" s="27">
        <f t="shared" si="26"/>
        <v>410.20800000000003</v>
      </c>
    </row>
    <row r="178" spans="1:17" x14ac:dyDescent="0.2">
      <c r="A178" s="9" t="s">
        <v>14</v>
      </c>
      <c r="B178" s="18">
        <v>129</v>
      </c>
      <c r="C178" s="9" t="s">
        <v>47</v>
      </c>
      <c r="D178" s="9" t="s">
        <v>48</v>
      </c>
      <c r="E178" s="9" t="s">
        <v>95</v>
      </c>
      <c r="F178" s="10">
        <v>360</v>
      </c>
      <c r="G178" s="11">
        <v>28.5</v>
      </c>
      <c r="H178" s="12">
        <f t="shared" si="20"/>
        <v>10260</v>
      </c>
      <c r="I178" s="33">
        <v>45587</v>
      </c>
      <c r="J178" s="29">
        <v>45623</v>
      </c>
      <c r="K178" s="9" t="s">
        <v>78</v>
      </c>
      <c r="L178" s="33">
        <v>45774</v>
      </c>
      <c r="M178" s="13">
        <v>1.4999999999999999E-2</v>
      </c>
      <c r="N178" s="11">
        <f t="shared" si="24"/>
        <v>153.9</v>
      </c>
      <c r="O178" s="27">
        <f t="shared" si="25"/>
        <v>30.78</v>
      </c>
      <c r="P178" s="27">
        <f t="shared" si="26"/>
        <v>123.12</v>
      </c>
    </row>
    <row r="179" spans="1:17" x14ac:dyDescent="0.2">
      <c r="A179" s="9" t="s">
        <v>14</v>
      </c>
      <c r="B179" s="18">
        <v>130</v>
      </c>
      <c r="C179" s="9" t="s">
        <v>101</v>
      </c>
      <c r="D179" s="9" t="s">
        <v>102</v>
      </c>
      <c r="E179" s="9" t="s">
        <v>89</v>
      </c>
      <c r="F179" s="10">
        <v>600</v>
      </c>
      <c r="G179" s="11">
        <v>40.950000000000003</v>
      </c>
      <c r="H179" s="12">
        <f t="shared" si="20"/>
        <v>24570</v>
      </c>
      <c r="I179" s="33">
        <v>45587</v>
      </c>
      <c r="J179" s="29">
        <v>45630</v>
      </c>
      <c r="K179" s="9" t="s">
        <v>46</v>
      </c>
      <c r="L179" s="29">
        <v>45720</v>
      </c>
      <c r="M179" s="13">
        <v>0.02</v>
      </c>
      <c r="N179" s="11">
        <f t="shared" si="24"/>
        <v>491.40000000000003</v>
      </c>
      <c r="O179" s="27">
        <f t="shared" si="25"/>
        <v>98.280000000000015</v>
      </c>
      <c r="P179" s="27">
        <f t="shared" si="26"/>
        <v>393.12000000000006</v>
      </c>
    </row>
    <row r="180" spans="1:17" x14ac:dyDescent="0.2">
      <c r="A180" s="9" t="s">
        <v>14</v>
      </c>
      <c r="B180" s="18">
        <v>131</v>
      </c>
      <c r="C180" s="9" t="s">
        <v>25</v>
      </c>
      <c r="D180" s="9" t="s">
        <v>26</v>
      </c>
      <c r="E180" s="9" t="s">
        <v>95</v>
      </c>
      <c r="F180" s="10">
        <v>720</v>
      </c>
      <c r="G180" s="11">
        <v>29.36</v>
      </c>
      <c r="H180" s="12">
        <f t="shared" si="20"/>
        <v>21139.200000000001</v>
      </c>
      <c r="I180" s="33">
        <v>45587</v>
      </c>
      <c r="J180" s="29">
        <v>45615</v>
      </c>
      <c r="K180" s="9" t="s">
        <v>46</v>
      </c>
      <c r="L180" s="33">
        <v>45707</v>
      </c>
      <c r="M180" s="13">
        <v>1.4999999999999999E-2</v>
      </c>
      <c r="N180" s="11">
        <f t="shared" si="24"/>
        <v>317.08800000000002</v>
      </c>
      <c r="O180" s="27">
        <f t="shared" si="25"/>
        <v>63.417600000000007</v>
      </c>
      <c r="P180" s="27">
        <f t="shared" si="26"/>
        <v>253.67040000000003</v>
      </c>
    </row>
    <row r="181" spans="1:17" x14ac:dyDescent="0.2">
      <c r="A181" s="9" t="s">
        <v>14</v>
      </c>
      <c r="B181" s="18">
        <v>131</v>
      </c>
      <c r="C181" s="9" t="s">
        <v>25</v>
      </c>
      <c r="D181" s="9" t="s">
        <v>26</v>
      </c>
      <c r="E181" s="9" t="s">
        <v>21</v>
      </c>
      <c r="F181" s="10">
        <v>360</v>
      </c>
      <c r="G181" s="11">
        <v>42.54</v>
      </c>
      <c r="H181" s="12">
        <f t="shared" si="20"/>
        <v>15314.4</v>
      </c>
      <c r="I181" s="33">
        <v>45587</v>
      </c>
      <c r="J181" s="29">
        <v>45600</v>
      </c>
      <c r="K181" s="9" t="s">
        <v>46</v>
      </c>
      <c r="L181" s="33">
        <v>45692</v>
      </c>
      <c r="M181" s="13">
        <v>0.02</v>
      </c>
      <c r="N181" s="11">
        <f t="shared" si="24"/>
        <v>306.28800000000001</v>
      </c>
      <c r="O181" s="27">
        <f t="shared" si="25"/>
        <v>61.257600000000004</v>
      </c>
      <c r="P181" s="27">
        <f t="shared" si="26"/>
        <v>245.03040000000001</v>
      </c>
    </row>
    <row r="182" spans="1:17" x14ac:dyDescent="0.2">
      <c r="A182" s="9" t="s">
        <v>14</v>
      </c>
      <c r="B182" s="18">
        <v>132</v>
      </c>
      <c r="C182" s="9" t="s">
        <v>90</v>
      </c>
      <c r="D182" s="9" t="s">
        <v>91</v>
      </c>
      <c r="E182" s="9" t="s">
        <v>89</v>
      </c>
      <c r="F182" s="10">
        <v>600</v>
      </c>
      <c r="G182" s="11">
        <v>42.73</v>
      </c>
      <c r="H182" s="12">
        <f t="shared" si="20"/>
        <v>25637.999999999996</v>
      </c>
      <c r="I182" s="33">
        <v>45588</v>
      </c>
      <c r="J182" s="29">
        <v>45630</v>
      </c>
      <c r="K182" s="9" t="s">
        <v>78</v>
      </c>
      <c r="L182" s="33">
        <v>45781</v>
      </c>
      <c r="M182" s="13">
        <v>0.02</v>
      </c>
      <c r="N182" s="11">
        <f t="shared" si="24"/>
        <v>512.76</v>
      </c>
      <c r="O182" s="27">
        <f t="shared" si="25"/>
        <v>102.55200000000001</v>
      </c>
      <c r="P182" s="27">
        <f t="shared" si="26"/>
        <v>410.20800000000003</v>
      </c>
    </row>
    <row r="183" spans="1:17" ht="13.5" customHeight="1" x14ac:dyDescent="0.2">
      <c r="A183" s="9" t="s">
        <v>14</v>
      </c>
      <c r="B183" s="18">
        <v>132</v>
      </c>
      <c r="C183" s="9" t="s">
        <v>90</v>
      </c>
      <c r="D183" s="9" t="s">
        <v>91</v>
      </c>
      <c r="E183" s="9" t="s">
        <v>95</v>
      </c>
      <c r="F183" s="10">
        <v>720</v>
      </c>
      <c r="G183" s="11">
        <v>30.64</v>
      </c>
      <c r="H183" s="12">
        <f t="shared" si="20"/>
        <v>22060.799999999999</v>
      </c>
      <c r="I183" s="33">
        <v>45588</v>
      </c>
      <c r="J183" s="29">
        <v>45623</v>
      </c>
      <c r="K183" s="9" t="s">
        <v>78</v>
      </c>
      <c r="L183" s="33">
        <v>45774</v>
      </c>
      <c r="M183" s="13">
        <v>1.4999999999999999E-2</v>
      </c>
      <c r="N183" s="11">
        <f t="shared" si="24"/>
        <v>330.91199999999998</v>
      </c>
      <c r="O183" s="27">
        <f t="shared" si="25"/>
        <v>66.182400000000001</v>
      </c>
      <c r="P183" s="27">
        <f t="shared" si="26"/>
        <v>264.7296</v>
      </c>
    </row>
    <row r="184" spans="1:17" ht="13.5" customHeight="1" x14ac:dyDescent="0.2">
      <c r="A184" s="9" t="s">
        <v>14</v>
      </c>
      <c r="B184" s="18">
        <v>133</v>
      </c>
      <c r="C184" s="9" t="s">
        <v>87</v>
      </c>
      <c r="D184" s="9" t="s">
        <v>88</v>
      </c>
      <c r="E184" s="9" t="s">
        <v>95</v>
      </c>
      <c r="F184" s="10">
        <v>360</v>
      </c>
      <c r="G184" s="11">
        <v>44.4</v>
      </c>
      <c r="H184" s="12">
        <f t="shared" si="20"/>
        <v>15984</v>
      </c>
      <c r="I184" s="33">
        <v>45588</v>
      </c>
      <c r="J184" s="29">
        <v>45600</v>
      </c>
      <c r="K184" s="9" t="s">
        <v>78</v>
      </c>
      <c r="L184" s="33">
        <v>45751</v>
      </c>
      <c r="M184" s="13">
        <v>0.02</v>
      </c>
      <c r="N184" s="11">
        <f t="shared" si="24"/>
        <v>319.68</v>
      </c>
      <c r="O184" s="27">
        <f t="shared" si="25"/>
        <v>63.936000000000007</v>
      </c>
      <c r="P184" s="27">
        <f t="shared" si="26"/>
        <v>255.74400000000003</v>
      </c>
    </row>
    <row r="185" spans="1:17" x14ac:dyDescent="0.2">
      <c r="A185" s="9" t="s">
        <v>14</v>
      </c>
      <c r="B185" s="18">
        <v>134</v>
      </c>
      <c r="C185" s="9" t="s">
        <v>108</v>
      </c>
      <c r="D185" s="9" t="s">
        <v>109</v>
      </c>
      <c r="E185" s="9" t="s">
        <v>95</v>
      </c>
      <c r="F185" s="10">
        <v>360</v>
      </c>
      <c r="G185" s="11">
        <v>44.4</v>
      </c>
      <c r="H185" s="12">
        <f t="shared" si="20"/>
        <v>15984</v>
      </c>
      <c r="I185" s="33">
        <v>45589</v>
      </c>
      <c r="J185" s="29">
        <v>45600</v>
      </c>
      <c r="K185" s="9" t="s">
        <v>78</v>
      </c>
      <c r="L185" s="33">
        <v>45751</v>
      </c>
      <c r="M185" s="13">
        <v>0.02</v>
      </c>
      <c r="N185" s="11">
        <f t="shared" si="24"/>
        <v>319.68</v>
      </c>
      <c r="O185" s="27">
        <f t="shared" si="25"/>
        <v>63.936000000000007</v>
      </c>
      <c r="P185" s="27">
        <f t="shared" si="26"/>
        <v>255.74400000000003</v>
      </c>
    </row>
    <row r="186" spans="1:17" x14ac:dyDescent="0.2">
      <c r="A186" s="9" t="s">
        <v>14</v>
      </c>
      <c r="B186" s="18">
        <v>135</v>
      </c>
      <c r="C186" s="9" t="s">
        <v>41</v>
      </c>
      <c r="D186" s="9" t="s">
        <v>19</v>
      </c>
      <c r="E186" s="9" t="s">
        <v>20</v>
      </c>
      <c r="F186" s="10">
        <v>1890</v>
      </c>
      <c r="G186" s="11">
        <v>37.5</v>
      </c>
      <c r="H186" s="12">
        <f t="shared" si="20"/>
        <v>70875</v>
      </c>
      <c r="I186" s="33">
        <v>45594</v>
      </c>
      <c r="J186" s="29">
        <v>45609</v>
      </c>
      <c r="K186" s="9" t="s">
        <v>51</v>
      </c>
      <c r="L186" s="33">
        <v>45639</v>
      </c>
      <c r="M186" s="13">
        <v>0.02</v>
      </c>
      <c r="N186" s="11">
        <f t="shared" si="24"/>
        <v>1417.5</v>
      </c>
      <c r="O186" s="27">
        <f t="shared" si="25"/>
        <v>283.5</v>
      </c>
      <c r="P186" s="27">
        <f t="shared" si="26"/>
        <v>1134</v>
      </c>
    </row>
    <row r="187" spans="1:17" x14ac:dyDescent="0.2">
      <c r="A187" s="9" t="s">
        <v>14</v>
      </c>
      <c r="B187" s="18">
        <v>136</v>
      </c>
      <c r="C187" s="9" t="s">
        <v>41</v>
      </c>
      <c r="D187" s="9" t="s">
        <v>19</v>
      </c>
      <c r="E187" s="9" t="s">
        <v>95</v>
      </c>
      <c r="F187" s="10">
        <v>1440</v>
      </c>
      <c r="G187" s="11">
        <v>28.5</v>
      </c>
      <c r="H187" s="12">
        <f t="shared" si="20"/>
        <v>41040</v>
      </c>
      <c r="I187" s="33">
        <v>45609</v>
      </c>
      <c r="J187" s="29">
        <v>45615</v>
      </c>
      <c r="K187" s="9" t="s">
        <v>51</v>
      </c>
      <c r="L187" s="33">
        <v>45645</v>
      </c>
      <c r="M187" s="13">
        <v>1.4999999999999999E-2</v>
      </c>
      <c r="N187" s="11">
        <f t="shared" si="24"/>
        <v>615.6</v>
      </c>
      <c r="O187" s="27">
        <f t="shared" si="25"/>
        <v>123.12</v>
      </c>
      <c r="P187" s="27">
        <f t="shared" si="26"/>
        <v>492.48</v>
      </c>
    </row>
    <row r="188" spans="1:17" x14ac:dyDescent="0.2">
      <c r="A188" s="9" t="s">
        <v>14</v>
      </c>
      <c r="B188" s="18">
        <v>137</v>
      </c>
      <c r="C188" s="9" t="s">
        <v>47</v>
      </c>
      <c r="D188" s="9" t="s">
        <v>48</v>
      </c>
      <c r="E188" s="9" t="s">
        <v>20</v>
      </c>
      <c r="F188" s="10">
        <v>1260</v>
      </c>
      <c r="G188" s="11">
        <v>42.25</v>
      </c>
      <c r="H188" s="12">
        <f t="shared" si="20"/>
        <v>53235</v>
      </c>
      <c r="I188" s="33">
        <v>45642</v>
      </c>
      <c r="J188" s="29">
        <v>45671</v>
      </c>
      <c r="K188" s="9" t="s">
        <v>78</v>
      </c>
      <c r="L188" s="33">
        <v>45822</v>
      </c>
      <c r="M188" s="13">
        <v>0.02</v>
      </c>
      <c r="N188" s="11">
        <f t="shared" si="24"/>
        <v>1064.7</v>
      </c>
      <c r="O188" s="27">
        <f t="shared" si="25"/>
        <v>212.94000000000003</v>
      </c>
      <c r="P188" s="27">
        <f t="shared" si="26"/>
        <v>851.7600000000001</v>
      </c>
    </row>
    <row r="189" spans="1:17" x14ac:dyDescent="0.2">
      <c r="A189" s="9" t="s">
        <v>14</v>
      </c>
      <c r="B189" s="18">
        <v>138</v>
      </c>
      <c r="C189" s="9" t="s">
        <v>87</v>
      </c>
      <c r="D189" s="9" t="s">
        <v>88</v>
      </c>
      <c r="E189" s="9" t="s">
        <v>20</v>
      </c>
      <c r="F189" s="10">
        <v>630</v>
      </c>
      <c r="G189" s="11">
        <v>42.25</v>
      </c>
      <c r="H189" s="12">
        <f t="shared" si="20"/>
        <v>26617.5</v>
      </c>
      <c r="I189" s="33">
        <v>45663</v>
      </c>
      <c r="J189" s="29">
        <v>45671</v>
      </c>
      <c r="K189" s="9" t="s">
        <v>78</v>
      </c>
      <c r="L189" s="33">
        <v>45822</v>
      </c>
      <c r="M189" s="13">
        <v>0.02</v>
      </c>
      <c r="N189" s="11">
        <f t="shared" si="24"/>
        <v>532.35</v>
      </c>
      <c r="O189" s="27">
        <f t="shared" si="25"/>
        <v>106.47000000000001</v>
      </c>
      <c r="P189" s="27">
        <f t="shared" si="26"/>
        <v>425.88000000000005</v>
      </c>
    </row>
    <row r="190" spans="1:17" x14ac:dyDescent="0.2">
      <c r="A190" s="9" t="s">
        <v>14</v>
      </c>
      <c r="B190" s="18">
        <v>138</v>
      </c>
      <c r="C190" s="9" t="s">
        <v>87</v>
      </c>
      <c r="D190" s="9" t="s">
        <v>88</v>
      </c>
      <c r="E190" s="9" t="s">
        <v>21</v>
      </c>
      <c r="F190" s="10">
        <v>360</v>
      </c>
      <c r="G190" s="11">
        <v>44.72</v>
      </c>
      <c r="H190" s="12">
        <f t="shared" si="20"/>
        <v>16099.199999999999</v>
      </c>
      <c r="I190" s="33">
        <v>45663</v>
      </c>
      <c r="J190" s="29">
        <v>45665</v>
      </c>
      <c r="K190" s="9" t="s">
        <v>78</v>
      </c>
      <c r="L190" s="33">
        <v>45816</v>
      </c>
      <c r="M190" s="13">
        <v>0.02</v>
      </c>
      <c r="N190" s="11">
        <f t="shared" si="24"/>
        <v>321.98399999999998</v>
      </c>
      <c r="O190" s="27">
        <f t="shared" si="25"/>
        <v>64.396799999999999</v>
      </c>
      <c r="P190" s="27">
        <f t="shared" si="26"/>
        <v>257.5872</v>
      </c>
    </row>
    <row r="191" spans="1:17" x14ac:dyDescent="0.2">
      <c r="A191" s="9" t="s">
        <v>14</v>
      </c>
      <c r="B191" s="18">
        <v>139</v>
      </c>
      <c r="C191" s="9" t="s">
        <v>47</v>
      </c>
      <c r="D191" s="9" t="s">
        <v>48</v>
      </c>
      <c r="E191" s="9" t="s">
        <v>21</v>
      </c>
      <c r="F191" s="10">
        <v>1080</v>
      </c>
      <c r="G191" s="11">
        <v>44.72</v>
      </c>
      <c r="H191" s="12">
        <f t="shared" si="20"/>
        <v>48297.599999999999</v>
      </c>
      <c r="I191" s="33">
        <v>45663</v>
      </c>
      <c r="J191" s="29">
        <v>45679</v>
      </c>
      <c r="K191" s="9" t="s">
        <v>78</v>
      </c>
      <c r="L191" s="33">
        <v>45830</v>
      </c>
      <c r="M191" s="13">
        <v>0.02</v>
      </c>
      <c r="N191" s="11">
        <f t="shared" si="24"/>
        <v>965.952</v>
      </c>
      <c r="O191" s="27">
        <f t="shared" si="25"/>
        <v>193.19040000000001</v>
      </c>
      <c r="P191" s="27">
        <f t="shared" si="26"/>
        <v>772.76160000000004</v>
      </c>
      <c r="Q191" s="17"/>
    </row>
    <row r="192" spans="1:17" x14ac:dyDescent="0.2">
      <c r="A192" s="9" t="s">
        <v>14</v>
      </c>
      <c r="B192" s="18">
        <v>140</v>
      </c>
      <c r="C192" s="9" t="s">
        <v>86</v>
      </c>
      <c r="D192" s="9" t="s">
        <v>15</v>
      </c>
      <c r="E192" s="9" t="s">
        <v>20</v>
      </c>
      <c r="F192" s="10">
        <v>3150</v>
      </c>
      <c r="G192" s="11">
        <v>39.299999999999997</v>
      </c>
      <c r="H192" s="12">
        <f t="shared" si="20"/>
        <v>123794.99999999999</v>
      </c>
      <c r="I192" s="33">
        <v>45674</v>
      </c>
      <c r="J192" s="29">
        <v>45681</v>
      </c>
      <c r="K192" s="9" t="s">
        <v>51</v>
      </c>
      <c r="L192" s="33">
        <v>45712</v>
      </c>
      <c r="M192" s="13">
        <v>0.02</v>
      </c>
      <c r="N192" s="11">
        <f t="shared" ref="N192:N206" si="27">M192*H192</f>
        <v>2475.8999999999996</v>
      </c>
      <c r="O192" s="27">
        <f t="shared" ref="O192:O206" si="28">0.2*N192</f>
        <v>495.17999999999995</v>
      </c>
      <c r="P192" s="27">
        <f t="shared" ref="P192:P206" si="29">0.8*N192</f>
        <v>1980.7199999999998</v>
      </c>
    </row>
    <row r="193" spans="1:16" x14ac:dyDescent="0.2">
      <c r="A193" s="9" t="s">
        <v>14</v>
      </c>
      <c r="B193" s="18">
        <v>140</v>
      </c>
      <c r="C193" s="9" t="s">
        <v>86</v>
      </c>
      <c r="D193" s="9" t="s">
        <v>15</v>
      </c>
      <c r="E193" s="9" t="s">
        <v>95</v>
      </c>
      <c r="F193" s="10">
        <v>720</v>
      </c>
      <c r="G193" s="11">
        <v>30.9</v>
      </c>
      <c r="H193" s="12">
        <f t="shared" si="20"/>
        <v>22248</v>
      </c>
      <c r="I193" s="33">
        <v>45674</v>
      </c>
      <c r="J193" s="29">
        <v>45681</v>
      </c>
      <c r="K193" s="9" t="s">
        <v>51</v>
      </c>
      <c r="L193" s="33">
        <v>45712</v>
      </c>
      <c r="M193" s="13">
        <v>1.4999999999999999E-2</v>
      </c>
      <c r="N193" s="11">
        <f t="shared" si="27"/>
        <v>333.71999999999997</v>
      </c>
      <c r="O193" s="27">
        <f t="shared" si="28"/>
        <v>66.744</v>
      </c>
      <c r="P193" s="27">
        <f t="shared" si="29"/>
        <v>266.976</v>
      </c>
    </row>
    <row r="194" spans="1:16" x14ac:dyDescent="0.2">
      <c r="A194" s="9" t="s">
        <v>14</v>
      </c>
      <c r="B194" s="18">
        <v>141</v>
      </c>
      <c r="C194" s="9" t="s">
        <v>101</v>
      </c>
      <c r="D194" s="9" t="s">
        <v>102</v>
      </c>
      <c r="E194" s="9" t="s">
        <v>20</v>
      </c>
      <c r="F194" s="10">
        <v>630</v>
      </c>
      <c r="G194" s="11">
        <v>41.08</v>
      </c>
      <c r="H194" s="12">
        <f t="shared" si="20"/>
        <v>25880.399999999998</v>
      </c>
      <c r="I194" s="33">
        <v>45677</v>
      </c>
      <c r="J194" s="29">
        <v>45681</v>
      </c>
      <c r="K194" s="9" t="s">
        <v>46</v>
      </c>
      <c r="L194" s="33">
        <v>45771</v>
      </c>
      <c r="M194" s="13">
        <v>0.02</v>
      </c>
      <c r="N194" s="11">
        <f t="shared" si="27"/>
        <v>517.60799999999995</v>
      </c>
      <c r="O194" s="27">
        <f t="shared" si="28"/>
        <v>103.52159999999999</v>
      </c>
      <c r="P194" s="27">
        <f t="shared" si="29"/>
        <v>414.08639999999997</v>
      </c>
    </row>
    <row r="195" spans="1:16" x14ac:dyDescent="0.2">
      <c r="A195" s="9" t="s">
        <v>14</v>
      </c>
      <c r="B195" s="18">
        <v>142</v>
      </c>
      <c r="C195" s="9" t="s">
        <v>87</v>
      </c>
      <c r="D195" s="9" t="s">
        <v>88</v>
      </c>
      <c r="E195" s="9" t="s">
        <v>20</v>
      </c>
      <c r="F195" s="10">
        <v>630</v>
      </c>
      <c r="G195" s="11">
        <v>42.25</v>
      </c>
      <c r="H195" s="12">
        <f t="shared" si="20"/>
        <v>26617.5</v>
      </c>
      <c r="I195" s="33">
        <v>45677</v>
      </c>
      <c r="J195" s="29">
        <v>45681</v>
      </c>
      <c r="K195" s="9" t="s">
        <v>78</v>
      </c>
      <c r="L195" s="33">
        <v>45832</v>
      </c>
      <c r="M195" s="13">
        <v>0.02</v>
      </c>
      <c r="N195" s="11">
        <f t="shared" si="27"/>
        <v>532.35</v>
      </c>
      <c r="O195" s="27">
        <f t="shared" si="28"/>
        <v>106.47000000000001</v>
      </c>
      <c r="P195" s="27">
        <f t="shared" si="29"/>
        <v>425.88000000000005</v>
      </c>
    </row>
    <row r="196" spans="1:16" x14ac:dyDescent="0.2">
      <c r="A196" s="9" t="s">
        <v>14</v>
      </c>
      <c r="B196" s="18">
        <v>142</v>
      </c>
      <c r="C196" s="9" t="s">
        <v>87</v>
      </c>
      <c r="D196" s="9" t="s">
        <v>88</v>
      </c>
      <c r="E196" s="9" t="s">
        <v>95</v>
      </c>
      <c r="F196" s="10">
        <v>360</v>
      </c>
      <c r="G196" s="11">
        <v>33.22</v>
      </c>
      <c r="H196" s="12">
        <f t="shared" si="20"/>
        <v>11959.199999999999</v>
      </c>
      <c r="I196" s="33">
        <v>45677</v>
      </c>
      <c r="J196" s="29">
        <v>45681</v>
      </c>
      <c r="K196" s="9" t="s">
        <v>78</v>
      </c>
      <c r="L196" s="33">
        <v>45832</v>
      </c>
      <c r="M196" s="13">
        <v>1.4999999999999999E-2</v>
      </c>
      <c r="N196" s="11">
        <f t="shared" si="27"/>
        <v>179.38799999999998</v>
      </c>
      <c r="O196" s="27">
        <f t="shared" si="28"/>
        <v>35.877599999999994</v>
      </c>
      <c r="P196" s="27">
        <f t="shared" si="29"/>
        <v>143.51039999999998</v>
      </c>
    </row>
    <row r="197" spans="1:16" x14ac:dyDescent="0.2">
      <c r="A197" s="9" t="s">
        <v>14</v>
      </c>
      <c r="B197" s="18">
        <v>143</v>
      </c>
      <c r="C197" s="9" t="s">
        <v>66</v>
      </c>
      <c r="D197" s="9" t="s">
        <v>19</v>
      </c>
      <c r="E197" s="9" t="s">
        <v>95</v>
      </c>
      <c r="F197" s="10">
        <v>720</v>
      </c>
      <c r="G197" s="11">
        <v>33.22</v>
      </c>
      <c r="H197" s="12">
        <f t="shared" si="20"/>
        <v>23918.399999999998</v>
      </c>
      <c r="I197" s="33">
        <v>45691</v>
      </c>
      <c r="J197" s="29">
        <v>45694</v>
      </c>
      <c r="K197" s="9" t="s">
        <v>78</v>
      </c>
      <c r="L197" s="33">
        <v>45844</v>
      </c>
      <c r="M197" s="13">
        <v>1.4999999999999999E-2</v>
      </c>
      <c r="N197" s="11">
        <f t="shared" si="27"/>
        <v>358.77599999999995</v>
      </c>
      <c r="O197" s="27">
        <f t="shared" si="28"/>
        <v>71.755199999999988</v>
      </c>
      <c r="P197" s="27">
        <f t="shared" si="29"/>
        <v>287.02079999999995</v>
      </c>
    </row>
    <row r="198" spans="1:16" x14ac:dyDescent="0.2">
      <c r="A198" s="9" t="s">
        <v>14</v>
      </c>
      <c r="B198" s="18">
        <v>144</v>
      </c>
      <c r="C198" s="9" t="s">
        <v>86</v>
      </c>
      <c r="D198" s="9" t="s">
        <v>15</v>
      </c>
      <c r="E198" s="9" t="s">
        <v>95</v>
      </c>
      <c r="F198" s="10">
        <v>720</v>
      </c>
      <c r="G198" s="11">
        <v>30.9</v>
      </c>
      <c r="H198" s="12">
        <f t="shared" si="20"/>
        <v>22248</v>
      </c>
      <c r="I198" s="33">
        <v>45695</v>
      </c>
      <c r="J198" s="29">
        <v>45700</v>
      </c>
      <c r="K198" s="9" t="s">
        <v>51</v>
      </c>
      <c r="L198" s="33">
        <v>45728</v>
      </c>
      <c r="M198" s="13">
        <v>1.4999999999999999E-2</v>
      </c>
      <c r="N198" s="11">
        <f t="shared" si="27"/>
        <v>333.71999999999997</v>
      </c>
      <c r="O198" s="27">
        <f t="shared" si="28"/>
        <v>66.744</v>
      </c>
      <c r="P198" s="27">
        <f t="shared" si="29"/>
        <v>266.976</v>
      </c>
    </row>
    <row r="199" spans="1:16" x14ac:dyDescent="0.2">
      <c r="A199" s="9" t="s">
        <v>14</v>
      </c>
      <c r="B199" s="18">
        <v>145</v>
      </c>
      <c r="C199" s="9" t="s">
        <v>101</v>
      </c>
      <c r="D199" s="9" t="s">
        <v>102</v>
      </c>
      <c r="E199" s="9" t="s">
        <v>20</v>
      </c>
      <c r="F199" s="10">
        <v>630</v>
      </c>
      <c r="G199" s="11">
        <v>41.08</v>
      </c>
      <c r="H199" s="12">
        <f t="shared" si="20"/>
        <v>25880.399999999998</v>
      </c>
      <c r="I199" s="33">
        <v>45698</v>
      </c>
      <c r="J199" s="29">
        <v>45700</v>
      </c>
      <c r="K199" s="9" t="s">
        <v>46</v>
      </c>
      <c r="L199" s="33">
        <v>45789</v>
      </c>
      <c r="M199" s="13">
        <v>0.02</v>
      </c>
      <c r="N199" s="11">
        <f t="shared" si="27"/>
        <v>517.60799999999995</v>
      </c>
      <c r="O199" s="27">
        <f t="shared" si="28"/>
        <v>103.52159999999999</v>
      </c>
      <c r="P199" s="27">
        <f t="shared" si="29"/>
        <v>414.08639999999997</v>
      </c>
    </row>
    <row r="200" spans="1:16" x14ac:dyDescent="0.2">
      <c r="A200" s="9" t="s">
        <v>14</v>
      </c>
      <c r="B200" s="18">
        <v>146</v>
      </c>
      <c r="C200" s="9" t="s">
        <v>87</v>
      </c>
      <c r="D200" s="9" t="s">
        <v>88</v>
      </c>
      <c r="E200" s="9" t="s">
        <v>40</v>
      </c>
      <c r="F200" s="10">
        <v>1400</v>
      </c>
      <c r="G200" s="11">
        <v>26.45</v>
      </c>
      <c r="H200" s="12">
        <f t="shared" si="20"/>
        <v>37030</v>
      </c>
      <c r="I200" s="33">
        <v>45702</v>
      </c>
      <c r="J200" s="29">
        <v>45706</v>
      </c>
      <c r="K200" s="9" t="s">
        <v>78</v>
      </c>
      <c r="L200" s="33">
        <v>45856</v>
      </c>
      <c r="M200" s="13">
        <v>1.4999999999999999E-2</v>
      </c>
      <c r="N200" s="11">
        <f t="shared" si="27"/>
        <v>555.44999999999993</v>
      </c>
      <c r="O200" s="27">
        <f t="shared" si="28"/>
        <v>111.08999999999999</v>
      </c>
      <c r="P200" s="27">
        <f t="shared" si="29"/>
        <v>444.35999999999996</v>
      </c>
    </row>
    <row r="201" spans="1:16" x14ac:dyDescent="0.2">
      <c r="A201" s="9" t="s">
        <v>14</v>
      </c>
      <c r="B201" s="18">
        <v>147</v>
      </c>
      <c r="C201" s="9" t="s">
        <v>86</v>
      </c>
      <c r="D201" s="9" t="s">
        <v>15</v>
      </c>
      <c r="E201" s="9" t="s">
        <v>40</v>
      </c>
      <c r="F201" s="10">
        <v>4900</v>
      </c>
      <c r="G201" s="11">
        <v>24.6</v>
      </c>
      <c r="H201" s="12">
        <f t="shared" si="20"/>
        <v>120540</v>
      </c>
      <c r="I201" s="33">
        <v>45702</v>
      </c>
      <c r="J201" s="29">
        <v>45730</v>
      </c>
      <c r="K201" s="9" t="s">
        <v>51</v>
      </c>
      <c r="L201" s="33">
        <v>45761</v>
      </c>
      <c r="M201" s="13">
        <v>1.4999999999999999E-2</v>
      </c>
      <c r="N201" s="11">
        <f t="shared" si="27"/>
        <v>1808.1</v>
      </c>
      <c r="O201" s="27">
        <f t="shared" si="28"/>
        <v>361.62</v>
      </c>
      <c r="P201" s="27">
        <f t="shared" si="29"/>
        <v>1446.48</v>
      </c>
    </row>
    <row r="202" spans="1:16" x14ac:dyDescent="0.2">
      <c r="A202" s="9" t="s">
        <v>14</v>
      </c>
      <c r="B202" s="18">
        <v>148</v>
      </c>
      <c r="C202" s="9" t="s">
        <v>108</v>
      </c>
      <c r="D202" s="9" t="s">
        <v>109</v>
      </c>
      <c r="E202" s="9" t="s">
        <v>40</v>
      </c>
      <c r="F202" s="10">
        <v>1400</v>
      </c>
      <c r="G202" s="11">
        <v>26.45</v>
      </c>
      <c r="H202" s="12">
        <f t="shared" si="20"/>
        <v>37030</v>
      </c>
      <c r="I202" s="33">
        <v>45702</v>
      </c>
      <c r="J202" s="29">
        <v>45706</v>
      </c>
      <c r="K202" s="9" t="s">
        <v>78</v>
      </c>
      <c r="L202" s="33">
        <v>45856</v>
      </c>
      <c r="M202" s="13">
        <v>1.4999999999999999E-2</v>
      </c>
      <c r="N202" s="11">
        <f t="shared" si="27"/>
        <v>555.44999999999993</v>
      </c>
      <c r="O202" s="27">
        <f t="shared" si="28"/>
        <v>111.08999999999999</v>
      </c>
      <c r="P202" s="27">
        <f t="shared" si="29"/>
        <v>444.35999999999996</v>
      </c>
    </row>
    <row r="203" spans="1:16" x14ac:dyDescent="0.2">
      <c r="A203" s="9" t="s">
        <v>14</v>
      </c>
      <c r="B203" s="18">
        <v>149</v>
      </c>
      <c r="C203" s="9" t="s">
        <v>90</v>
      </c>
      <c r="D203" s="9" t="s">
        <v>91</v>
      </c>
      <c r="E203" s="9" t="s">
        <v>40</v>
      </c>
      <c r="F203" s="10">
        <v>700</v>
      </c>
      <c r="G203" s="11">
        <v>26.45</v>
      </c>
      <c r="H203" s="12">
        <f t="shared" si="20"/>
        <v>18515</v>
      </c>
      <c r="I203" s="33">
        <v>45705</v>
      </c>
      <c r="J203" s="29">
        <v>45712</v>
      </c>
      <c r="K203" s="9" t="s">
        <v>78</v>
      </c>
      <c r="L203" s="33">
        <v>45862</v>
      </c>
      <c r="M203" s="13">
        <v>0.02</v>
      </c>
      <c r="N203" s="11">
        <f t="shared" si="27"/>
        <v>370.3</v>
      </c>
      <c r="O203" s="27">
        <f t="shared" si="28"/>
        <v>74.06</v>
      </c>
      <c r="P203" s="27">
        <f t="shared" si="29"/>
        <v>296.24</v>
      </c>
    </row>
    <row r="204" spans="1:16" x14ac:dyDescent="0.2">
      <c r="A204" s="9" t="s">
        <v>14</v>
      </c>
      <c r="B204" s="18">
        <v>149</v>
      </c>
      <c r="C204" s="9" t="s">
        <v>90</v>
      </c>
      <c r="D204" s="9" t="s">
        <v>91</v>
      </c>
      <c r="E204" s="9" t="s">
        <v>20</v>
      </c>
      <c r="F204" s="10">
        <v>630</v>
      </c>
      <c r="G204" s="11">
        <v>42.25</v>
      </c>
      <c r="H204" s="12">
        <f t="shared" si="20"/>
        <v>26617.5</v>
      </c>
      <c r="I204" s="33">
        <v>45705</v>
      </c>
      <c r="J204" s="29">
        <v>45712</v>
      </c>
      <c r="K204" s="9" t="s">
        <v>78</v>
      </c>
      <c r="L204" s="33">
        <v>45862</v>
      </c>
      <c r="M204" s="13">
        <v>0.02</v>
      </c>
      <c r="N204" s="11">
        <f t="shared" si="27"/>
        <v>532.35</v>
      </c>
      <c r="O204" s="27">
        <f t="shared" si="28"/>
        <v>106.47000000000001</v>
      </c>
      <c r="P204" s="27">
        <f t="shared" si="29"/>
        <v>425.88000000000005</v>
      </c>
    </row>
    <row r="205" spans="1:16" x14ac:dyDescent="0.2">
      <c r="A205" s="9" t="s">
        <v>14</v>
      </c>
      <c r="B205" s="18">
        <v>150</v>
      </c>
      <c r="C205" s="9" t="s">
        <v>33</v>
      </c>
      <c r="D205" s="9" t="s">
        <v>34</v>
      </c>
      <c r="E205" s="9" t="s">
        <v>40</v>
      </c>
      <c r="F205" s="10">
        <v>3500</v>
      </c>
      <c r="G205" s="11">
        <v>26.45</v>
      </c>
      <c r="H205" s="12">
        <f t="shared" si="20"/>
        <v>92575</v>
      </c>
      <c r="I205" s="33">
        <v>45705</v>
      </c>
      <c r="J205" s="29">
        <v>45708</v>
      </c>
      <c r="K205" s="9" t="s">
        <v>78</v>
      </c>
      <c r="L205" s="33">
        <v>45858</v>
      </c>
      <c r="M205" s="13">
        <v>1.4999999999999999E-2</v>
      </c>
      <c r="N205" s="11">
        <f t="shared" si="27"/>
        <v>1388.625</v>
      </c>
      <c r="O205" s="27">
        <f t="shared" si="28"/>
        <v>277.72500000000002</v>
      </c>
      <c r="P205" s="27">
        <f t="shared" si="29"/>
        <v>1110.9000000000001</v>
      </c>
    </row>
    <row r="206" spans="1:16" x14ac:dyDescent="0.2">
      <c r="A206" s="9" t="s">
        <v>14</v>
      </c>
      <c r="B206" s="18">
        <v>151</v>
      </c>
      <c r="C206" s="9" t="s">
        <v>57</v>
      </c>
      <c r="D206" s="9" t="s">
        <v>58</v>
      </c>
      <c r="E206" s="9" t="s">
        <v>95</v>
      </c>
      <c r="F206" s="10">
        <v>360</v>
      </c>
      <c r="G206" s="11">
        <v>33.22</v>
      </c>
      <c r="H206" s="12">
        <f t="shared" si="20"/>
        <v>11959.199999999999</v>
      </c>
      <c r="I206" s="33">
        <v>45705</v>
      </c>
      <c r="J206" s="29">
        <v>45714</v>
      </c>
      <c r="K206" s="9" t="s">
        <v>78</v>
      </c>
      <c r="L206" s="33">
        <v>45864</v>
      </c>
      <c r="M206" s="13">
        <v>1.4999999999999999E-2</v>
      </c>
      <c r="N206" s="11">
        <f t="shared" si="27"/>
        <v>179.38799999999998</v>
      </c>
      <c r="O206" s="27">
        <f t="shared" si="28"/>
        <v>35.877599999999994</v>
      </c>
      <c r="P206" s="27">
        <f t="shared" si="29"/>
        <v>143.51039999999998</v>
      </c>
    </row>
    <row r="207" spans="1:16" x14ac:dyDescent="0.2">
      <c r="A207" s="9" t="s">
        <v>14</v>
      </c>
      <c r="B207" s="18">
        <v>151</v>
      </c>
      <c r="C207" s="9" t="s">
        <v>57</v>
      </c>
      <c r="D207" s="9" t="s">
        <v>58</v>
      </c>
      <c r="E207" s="9" t="s">
        <v>44</v>
      </c>
      <c r="F207" s="10">
        <v>700</v>
      </c>
      <c r="G207" s="11">
        <v>28.05</v>
      </c>
      <c r="H207" s="12">
        <f t="shared" si="20"/>
        <v>19635</v>
      </c>
      <c r="I207" s="33">
        <v>45705</v>
      </c>
      <c r="J207" s="29">
        <v>45714</v>
      </c>
      <c r="K207" s="9" t="s">
        <v>78</v>
      </c>
      <c r="L207" s="33">
        <v>45864</v>
      </c>
      <c r="M207" s="13">
        <v>1.4999999999999999E-2</v>
      </c>
      <c r="N207" s="11">
        <f t="shared" ref="N207:N210" si="30">M207*H207</f>
        <v>294.52499999999998</v>
      </c>
      <c r="O207" s="27">
        <f t="shared" ref="O207:O210" si="31">0.2*N207</f>
        <v>58.905000000000001</v>
      </c>
      <c r="P207" s="27">
        <f t="shared" ref="P207:P210" si="32">0.8*N207</f>
        <v>235.62</v>
      </c>
    </row>
    <row r="208" spans="1:16" hidden="1" x14ac:dyDescent="0.2">
      <c r="A208" s="37" t="s">
        <v>14</v>
      </c>
      <c r="B208" s="38">
        <v>152</v>
      </c>
      <c r="C208" s="37" t="s">
        <v>54</v>
      </c>
      <c r="D208" s="37" t="s">
        <v>55</v>
      </c>
      <c r="E208" s="37" t="s">
        <v>40</v>
      </c>
      <c r="F208" s="39">
        <v>1400</v>
      </c>
      <c r="G208" s="40">
        <v>26.45</v>
      </c>
      <c r="H208" s="41">
        <f t="shared" si="20"/>
        <v>37030</v>
      </c>
      <c r="I208" s="42">
        <v>45705</v>
      </c>
      <c r="J208" s="43"/>
      <c r="K208" s="37" t="s">
        <v>78</v>
      </c>
      <c r="L208" s="42"/>
      <c r="M208" s="44">
        <v>1.4999999999999999E-2</v>
      </c>
      <c r="N208" s="40">
        <f t="shared" si="30"/>
        <v>555.44999999999993</v>
      </c>
      <c r="O208" s="40">
        <f t="shared" si="31"/>
        <v>111.08999999999999</v>
      </c>
      <c r="P208" s="40">
        <f t="shared" si="32"/>
        <v>444.35999999999996</v>
      </c>
    </row>
    <row r="209" spans="1:16" x14ac:dyDescent="0.2">
      <c r="A209" s="9" t="s">
        <v>14</v>
      </c>
      <c r="B209" s="18">
        <v>153</v>
      </c>
      <c r="C209" s="9" t="s">
        <v>108</v>
      </c>
      <c r="D209" s="9" t="s">
        <v>109</v>
      </c>
      <c r="E209" s="9" t="s">
        <v>40</v>
      </c>
      <c r="F209" s="10">
        <v>700</v>
      </c>
      <c r="G209" s="11">
        <v>26.45</v>
      </c>
      <c r="H209" s="12">
        <f t="shared" si="20"/>
        <v>18515</v>
      </c>
      <c r="I209" s="33">
        <v>45706</v>
      </c>
      <c r="J209" s="29">
        <v>45706</v>
      </c>
      <c r="K209" s="9" t="s">
        <v>78</v>
      </c>
      <c r="L209" s="33">
        <v>45856</v>
      </c>
      <c r="M209" s="13">
        <v>1.4999999999999999E-2</v>
      </c>
      <c r="N209" s="11">
        <f t="shared" si="30"/>
        <v>277.72499999999997</v>
      </c>
      <c r="O209" s="27">
        <f t="shared" si="31"/>
        <v>55.544999999999995</v>
      </c>
      <c r="P209" s="27">
        <f t="shared" si="32"/>
        <v>222.17999999999998</v>
      </c>
    </row>
    <row r="210" spans="1:16" x14ac:dyDescent="0.2">
      <c r="A210" s="9" t="s">
        <v>14</v>
      </c>
      <c r="B210" s="18">
        <v>154</v>
      </c>
      <c r="C210" s="9" t="s">
        <v>41</v>
      </c>
      <c r="D210" s="9" t="s">
        <v>19</v>
      </c>
      <c r="E210" s="9" t="s">
        <v>40</v>
      </c>
      <c r="F210" s="10">
        <v>1400</v>
      </c>
      <c r="G210" s="11">
        <v>24.6</v>
      </c>
      <c r="H210" s="12">
        <f t="shared" si="20"/>
        <v>34440</v>
      </c>
      <c r="I210" s="33">
        <v>45706</v>
      </c>
      <c r="J210" s="29">
        <v>45729</v>
      </c>
      <c r="K210" s="9" t="s">
        <v>51</v>
      </c>
      <c r="L210" s="33">
        <v>45760</v>
      </c>
      <c r="M210" s="13">
        <v>1.4999999999999999E-2</v>
      </c>
      <c r="N210" s="11">
        <f t="shared" si="30"/>
        <v>516.6</v>
      </c>
      <c r="O210" s="27">
        <f t="shared" si="31"/>
        <v>103.32000000000001</v>
      </c>
      <c r="P210" s="27">
        <f t="shared" si="32"/>
        <v>413.28000000000003</v>
      </c>
    </row>
    <row r="211" spans="1:16" x14ac:dyDescent="0.2">
      <c r="A211" s="9" t="s">
        <v>14</v>
      </c>
      <c r="B211" s="18">
        <v>155</v>
      </c>
      <c r="C211" s="9" t="s">
        <v>108</v>
      </c>
      <c r="D211" s="9" t="s">
        <v>109</v>
      </c>
      <c r="E211" s="9" t="s">
        <v>40</v>
      </c>
      <c r="F211" s="10">
        <v>1400</v>
      </c>
      <c r="G211" s="11">
        <v>26.45</v>
      </c>
      <c r="H211" s="12">
        <f t="shared" ref="H211:H223" si="33">F211*G211</f>
        <v>37030</v>
      </c>
      <c r="I211" s="33">
        <v>45708</v>
      </c>
      <c r="J211" s="29">
        <v>45727</v>
      </c>
      <c r="K211" s="9" t="s">
        <v>78</v>
      </c>
      <c r="L211" s="33">
        <v>45880</v>
      </c>
      <c r="M211" s="13">
        <v>1.4999999999999999E-2</v>
      </c>
      <c r="N211" s="11">
        <f t="shared" ref="N211:N223" si="34">M211*H211</f>
        <v>555.44999999999993</v>
      </c>
      <c r="O211" s="27">
        <f t="shared" ref="O211:O223" si="35">0.2*N211</f>
        <v>111.08999999999999</v>
      </c>
      <c r="P211" s="27">
        <f t="shared" ref="P211:P223" si="36">0.8*N211</f>
        <v>444.35999999999996</v>
      </c>
    </row>
    <row r="212" spans="1:16" x14ac:dyDescent="0.2">
      <c r="A212" s="9" t="s">
        <v>14</v>
      </c>
      <c r="B212" s="18">
        <v>156</v>
      </c>
      <c r="C212" s="9" t="s">
        <v>87</v>
      </c>
      <c r="D212" s="9" t="s">
        <v>88</v>
      </c>
      <c r="E212" s="9" t="s">
        <v>20</v>
      </c>
      <c r="F212" s="10">
        <v>1260</v>
      </c>
      <c r="G212" s="11">
        <v>42.25</v>
      </c>
      <c r="H212" s="12">
        <f t="shared" si="33"/>
        <v>53235</v>
      </c>
      <c r="I212" s="33">
        <v>45735</v>
      </c>
      <c r="J212" s="29">
        <v>45750</v>
      </c>
      <c r="K212" s="9" t="s">
        <v>78</v>
      </c>
      <c r="L212" s="33">
        <v>45900</v>
      </c>
      <c r="M212" s="13">
        <v>0.02</v>
      </c>
      <c r="N212" s="11">
        <f t="shared" si="34"/>
        <v>1064.7</v>
      </c>
      <c r="O212" s="27">
        <f t="shared" si="35"/>
        <v>212.94000000000003</v>
      </c>
      <c r="P212" s="27">
        <f t="shared" si="36"/>
        <v>851.7600000000001</v>
      </c>
    </row>
    <row r="213" spans="1:16" x14ac:dyDescent="0.2">
      <c r="A213" s="9" t="s">
        <v>14</v>
      </c>
      <c r="B213" s="18">
        <v>157</v>
      </c>
      <c r="C213" s="9" t="s">
        <v>90</v>
      </c>
      <c r="D213" s="9" t="s">
        <v>91</v>
      </c>
      <c r="E213" s="9" t="s">
        <v>21</v>
      </c>
      <c r="F213" s="10">
        <v>720</v>
      </c>
      <c r="G213" s="11">
        <v>44.72</v>
      </c>
      <c r="H213" s="12">
        <f t="shared" si="33"/>
        <v>32198.399999999998</v>
      </c>
      <c r="I213" s="33">
        <v>45735</v>
      </c>
      <c r="J213" s="29">
        <v>45750</v>
      </c>
      <c r="K213" s="9" t="s">
        <v>78</v>
      </c>
      <c r="L213" s="33">
        <v>45900</v>
      </c>
      <c r="M213" s="13">
        <v>0.02</v>
      </c>
      <c r="N213" s="11">
        <f t="shared" si="34"/>
        <v>643.96799999999996</v>
      </c>
      <c r="O213" s="27">
        <f t="shared" si="35"/>
        <v>128.7936</v>
      </c>
      <c r="P213" s="27">
        <f t="shared" si="36"/>
        <v>515.17439999999999</v>
      </c>
    </row>
    <row r="214" spans="1:16" x14ac:dyDescent="0.2">
      <c r="A214" s="9" t="s">
        <v>14</v>
      </c>
      <c r="B214" s="18">
        <v>157</v>
      </c>
      <c r="C214" s="9" t="s">
        <v>90</v>
      </c>
      <c r="D214" s="9" t="s">
        <v>91</v>
      </c>
      <c r="E214" s="9" t="s">
        <v>40</v>
      </c>
      <c r="F214" s="10">
        <v>700</v>
      </c>
      <c r="G214" s="11">
        <v>26.45</v>
      </c>
      <c r="H214" s="12">
        <f t="shared" si="33"/>
        <v>18515</v>
      </c>
      <c r="I214" s="33">
        <v>45735</v>
      </c>
      <c r="J214" s="29">
        <v>45750</v>
      </c>
      <c r="K214" s="9" t="s">
        <v>78</v>
      </c>
      <c r="L214" s="33">
        <v>45900</v>
      </c>
      <c r="M214" s="13">
        <v>1.4999999999999999E-2</v>
      </c>
      <c r="N214" s="11">
        <f t="shared" si="34"/>
        <v>277.72499999999997</v>
      </c>
      <c r="O214" s="27">
        <f t="shared" si="35"/>
        <v>55.544999999999995</v>
      </c>
      <c r="P214" s="27">
        <f t="shared" si="36"/>
        <v>222.17999999999998</v>
      </c>
    </row>
    <row r="215" spans="1:16" x14ac:dyDescent="0.2">
      <c r="A215" s="9" t="s">
        <v>14</v>
      </c>
      <c r="B215" s="18">
        <v>158</v>
      </c>
      <c r="C215" s="9" t="s">
        <v>108</v>
      </c>
      <c r="D215" s="9" t="s">
        <v>109</v>
      </c>
      <c r="E215" s="9" t="s">
        <v>40</v>
      </c>
      <c r="F215" s="10">
        <v>700</v>
      </c>
      <c r="G215" s="11">
        <v>26.45</v>
      </c>
      <c r="H215" s="12">
        <f t="shared" si="33"/>
        <v>18515</v>
      </c>
      <c r="I215" s="33">
        <v>45737</v>
      </c>
      <c r="J215" s="29">
        <v>45750</v>
      </c>
      <c r="K215" s="9" t="s">
        <v>78</v>
      </c>
      <c r="L215" s="33">
        <v>45900</v>
      </c>
      <c r="M215" s="13">
        <v>1.4999999999999999E-2</v>
      </c>
      <c r="N215" s="11">
        <f t="shared" si="34"/>
        <v>277.72499999999997</v>
      </c>
      <c r="O215" s="27">
        <f t="shared" si="35"/>
        <v>55.544999999999995</v>
      </c>
      <c r="P215" s="27">
        <f t="shared" si="36"/>
        <v>222.17999999999998</v>
      </c>
    </row>
    <row r="216" spans="1:16" x14ac:dyDescent="0.2">
      <c r="A216" s="9" t="s">
        <v>14</v>
      </c>
      <c r="B216" s="18">
        <v>158</v>
      </c>
      <c r="C216" s="9" t="s">
        <v>108</v>
      </c>
      <c r="D216" s="9" t="s">
        <v>109</v>
      </c>
      <c r="E216" s="9" t="s">
        <v>95</v>
      </c>
      <c r="F216" s="10">
        <v>720</v>
      </c>
      <c r="G216" s="11">
        <v>33.22</v>
      </c>
      <c r="H216" s="12">
        <f t="shared" si="33"/>
        <v>23918.399999999998</v>
      </c>
      <c r="I216" s="33">
        <v>45737</v>
      </c>
      <c r="J216" s="29">
        <v>45750</v>
      </c>
      <c r="K216" s="9" t="s">
        <v>78</v>
      </c>
      <c r="L216" s="33">
        <v>45900</v>
      </c>
      <c r="M216" s="13">
        <v>1.4999999999999999E-2</v>
      </c>
      <c r="N216" s="11">
        <f t="shared" si="34"/>
        <v>358.77599999999995</v>
      </c>
      <c r="O216" s="27">
        <f t="shared" si="35"/>
        <v>71.755199999999988</v>
      </c>
      <c r="P216" s="27">
        <f t="shared" si="36"/>
        <v>287.02079999999995</v>
      </c>
    </row>
    <row r="217" spans="1:16" x14ac:dyDescent="0.2">
      <c r="A217" s="9" t="s">
        <v>14</v>
      </c>
      <c r="B217" s="18">
        <v>159</v>
      </c>
      <c r="C217" s="9" t="s">
        <v>47</v>
      </c>
      <c r="D217" s="9" t="s">
        <v>48</v>
      </c>
      <c r="E217" s="9" t="s">
        <v>40</v>
      </c>
      <c r="F217" s="10">
        <v>700</v>
      </c>
      <c r="G217" s="11">
        <v>26.45</v>
      </c>
      <c r="H217" s="12">
        <f t="shared" si="33"/>
        <v>18515</v>
      </c>
      <c r="I217" s="33">
        <v>45740</v>
      </c>
      <c r="J217" s="29">
        <v>45750</v>
      </c>
      <c r="K217" s="9" t="s">
        <v>78</v>
      </c>
      <c r="L217" s="33">
        <v>45900</v>
      </c>
      <c r="M217" s="13">
        <v>1.4999999999999999E-2</v>
      </c>
      <c r="N217" s="11">
        <f t="shared" si="34"/>
        <v>277.72499999999997</v>
      </c>
      <c r="O217" s="27">
        <f t="shared" si="35"/>
        <v>55.544999999999995</v>
      </c>
      <c r="P217" s="27">
        <f t="shared" si="36"/>
        <v>222.17999999999998</v>
      </c>
    </row>
    <row r="218" spans="1:16" x14ac:dyDescent="0.2">
      <c r="A218" s="9" t="s">
        <v>14</v>
      </c>
      <c r="B218" s="18">
        <v>159</v>
      </c>
      <c r="C218" s="9" t="s">
        <v>47</v>
      </c>
      <c r="D218" s="9" t="s">
        <v>48</v>
      </c>
      <c r="E218" s="9" t="s">
        <v>95</v>
      </c>
      <c r="F218" s="10">
        <v>360</v>
      </c>
      <c r="G218" s="11">
        <v>33.22</v>
      </c>
      <c r="H218" s="12">
        <f t="shared" si="33"/>
        <v>11959.199999999999</v>
      </c>
      <c r="I218" s="33">
        <v>45740</v>
      </c>
      <c r="J218" s="29">
        <v>45750</v>
      </c>
      <c r="K218" s="9" t="s">
        <v>78</v>
      </c>
      <c r="L218" s="33">
        <v>45900</v>
      </c>
      <c r="M218" s="13">
        <v>1.4999999999999999E-2</v>
      </c>
      <c r="N218" s="11">
        <f t="shared" si="34"/>
        <v>179.38799999999998</v>
      </c>
      <c r="O218" s="27">
        <f t="shared" si="35"/>
        <v>35.877599999999994</v>
      </c>
      <c r="P218" s="27">
        <f t="shared" si="36"/>
        <v>143.51039999999998</v>
      </c>
    </row>
    <row r="219" spans="1:16" x14ac:dyDescent="0.2">
      <c r="A219" s="9" t="s">
        <v>14</v>
      </c>
      <c r="B219" s="18">
        <v>160</v>
      </c>
      <c r="C219" s="9" t="s">
        <v>101</v>
      </c>
      <c r="D219" s="9" t="s">
        <v>102</v>
      </c>
      <c r="E219" s="9" t="s">
        <v>20</v>
      </c>
      <c r="F219" s="10">
        <v>630</v>
      </c>
      <c r="G219" s="11">
        <v>41.08</v>
      </c>
      <c r="H219" s="12">
        <f t="shared" si="33"/>
        <v>25880.399999999998</v>
      </c>
      <c r="I219" s="33">
        <v>45748</v>
      </c>
      <c r="J219" s="29">
        <v>45757</v>
      </c>
      <c r="K219" s="9" t="s">
        <v>46</v>
      </c>
      <c r="L219" s="33">
        <v>45869</v>
      </c>
      <c r="M219" s="13">
        <v>0.02</v>
      </c>
      <c r="N219" s="11">
        <f t="shared" si="34"/>
        <v>517.60799999999995</v>
      </c>
      <c r="O219" s="27">
        <f t="shared" si="35"/>
        <v>103.52159999999999</v>
      </c>
      <c r="P219" s="27">
        <f t="shared" si="36"/>
        <v>414.08639999999997</v>
      </c>
    </row>
    <row r="220" spans="1:16" x14ac:dyDescent="0.2">
      <c r="A220" s="9" t="s">
        <v>14</v>
      </c>
      <c r="B220" s="18">
        <v>161</v>
      </c>
      <c r="C220" s="9" t="s">
        <v>86</v>
      </c>
      <c r="D220" s="9" t="s">
        <v>15</v>
      </c>
      <c r="E220" s="9" t="s">
        <v>20</v>
      </c>
      <c r="F220" s="10">
        <v>3150</v>
      </c>
      <c r="G220" s="11">
        <v>39.299999999999997</v>
      </c>
      <c r="H220" s="12">
        <f t="shared" si="33"/>
        <v>123794.99999999999</v>
      </c>
      <c r="I220" s="33">
        <v>45750</v>
      </c>
      <c r="J220" s="29">
        <v>45757</v>
      </c>
      <c r="K220" s="9" t="s">
        <v>51</v>
      </c>
      <c r="L220" s="33">
        <v>45787</v>
      </c>
      <c r="M220" s="13">
        <v>0.02</v>
      </c>
      <c r="N220" s="11">
        <f t="shared" si="34"/>
        <v>2475.8999999999996</v>
      </c>
      <c r="O220" s="27">
        <f t="shared" si="35"/>
        <v>495.17999999999995</v>
      </c>
      <c r="P220" s="27">
        <f t="shared" si="36"/>
        <v>1980.7199999999998</v>
      </c>
    </row>
    <row r="221" spans="1:16" x14ac:dyDescent="0.2">
      <c r="A221" s="9" t="s">
        <v>14</v>
      </c>
      <c r="B221" s="18">
        <v>162</v>
      </c>
      <c r="C221" s="9" t="s">
        <v>87</v>
      </c>
      <c r="D221" s="9" t="s">
        <v>88</v>
      </c>
      <c r="E221" s="9" t="s">
        <v>20</v>
      </c>
      <c r="F221" s="10">
        <v>3150</v>
      </c>
      <c r="G221" s="11">
        <v>38.76</v>
      </c>
      <c r="H221" s="12">
        <f t="shared" si="33"/>
        <v>122094</v>
      </c>
      <c r="I221" s="33">
        <v>45762</v>
      </c>
      <c r="J221" s="29">
        <v>45771</v>
      </c>
      <c r="K221" s="9" t="s">
        <v>18</v>
      </c>
      <c r="L221" s="33">
        <v>45899</v>
      </c>
      <c r="M221" s="13">
        <v>0.02</v>
      </c>
      <c r="N221" s="11">
        <f t="shared" si="34"/>
        <v>2441.88</v>
      </c>
      <c r="O221" s="27">
        <f t="shared" si="35"/>
        <v>488.37600000000003</v>
      </c>
      <c r="P221" s="27">
        <f t="shared" si="36"/>
        <v>1953.5040000000001</v>
      </c>
    </row>
    <row r="222" spans="1:16" x14ac:dyDescent="0.2">
      <c r="A222" s="9" t="s">
        <v>14</v>
      </c>
      <c r="B222" s="18">
        <v>163</v>
      </c>
      <c r="C222" s="9" t="s">
        <v>86</v>
      </c>
      <c r="D222" s="9" t="s">
        <v>15</v>
      </c>
      <c r="E222" s="9" t="s">
        <v>20</v>
      </c>
      <c r="F222" s="10">
        <v>2520</v>
      </c>
      <c r="G222" s="11">
        <v>38.76</v>
      </c>
      <c r="H222" s="12">
        <f t="shared" si="33"/>
        <v>97675.199999999997</v>
      </c>
      <c r="I222" s="33">
        <v>45763</v>
      </c>
      <c r="J222" s="29">
        <v>45771</v>
      </c>
      <c r="K222" s="9" t="s">
        <v>18</v>
      </c>
      <c r="L222" s="33">
        <v>45899</v>
      </c>
      <c r="M222" s="13">
        <v>0.02</v>
      </c>
      <c r="N222" s="11">
        <f t="shared" si="34"/>
        <v>1953.5039999999999</v>
      </c>
      <c r="O222" s="27">
        <f t="shared" si="35"/>
        <v>390.70080000000002</v>
      </c>
      <c r="P222" s="27">
        <f t="shared" si="36"/>
        <v>1562.8032000000001</v>
      </c>
    </row>
    <row r="223" spans="1:16" x14ac:dyDescent="0.2">
      <c r="A223" s="9" t="s">
        <v>14</v>
      </c>
      <c r="B223" s="18">
        <v>164</v>
      </c>
      <c r="C223" s="9" t="s">
        <v>33</v>
      </c>
      <c r="D223" s="9" t="s">
        <v>34</v>
      </c>
      <c r="E223" s="9" t="s">
        <v>20</v>
      </c>
      <c r="F223" s="10">
        <v>2520</v>
      </c>
      <c r="G223" s="11">
        <v>38.76</v>
      </c>
      <c r="H223" s="12">
        <f t="shared" si="33"/>
        <v>97675.199999999997</v>
      </c>
      <c r="I223" s="33">
        <v>45784</v>
      </c>
      <c r="J223" s="29">
        <v>45789</v>
      </c>
      <c r="K223" s="9" t="s">
        <v>18</v>
      </c>
      <c r="L223" s="33">
        <v>45899</v>
      </c>
      <c r="M223" s="13">
        <v>0.02</v>
      </c>
      <c r="N223" s="11">
        <f t="shared" si="34"/>
        <v>1953.5039999999999</v>
      </c>
      <c r="O223" s="27">
        <f t="shared" si="35"/>
        <v>390.70080000000002</v>
      </c>
      <c r="P223" s="27">
        <f t="shared" si="36"/>
        <v>1562.8032000000001</v>
      </c>
    </row>
    <row r="224" spans="1:16" hidden="1" x14ac:dyDescent="0.2">
      <c r="A224" s="37" t="s">
        <v>14</v>
      </c>
      <c r="B224" s="38">
        <v>165</v>
      </c>
      <c r="C224" s="37" t="s">
        <v>112</v>
      </c>
      <c r="D224" s="37" t="s">
        <v>113</v>
      </c>
      <c r="E224" s="37" t="s">
        <v>21</v>
      </c>
      <c r="F224" s="39">
        <v>1800</v>
      </c>
      <c r="G224" s="40">
        <v>38</v>
      </c>
      <c r="H224" s="41">
        <f t="shared" si="20"/>
        <v>68400</v>
      </c>
      <c r="I224" s="42">
        <v>45806</v>
      </c>
      <c r="J224" s="43"/>
      <c r="K224" s="37" t="s">
        <v>18</v>
      </c>
      <c r="L224" s="42">
        <v>45960</v>
      </c>
      <c r="M224" s="44">
        <v>0.02</v>
      </c>
      <c r="N224" s="40">
        <f t="shared" ref="N224:N225" si="37">M224*H224</f>
        <v>1368</v>
      </c>
      <c r="O224" s="40">
        <f t="shared" ref="O224:O225" si="38">0.2*N224</f>
        <v>273.60000000000002</v>
      </c>
      <c r="P224" s="40">
        <f t="shared" ref="P224:P225" si="39">0.8*N224</f>
        <v>1094.4000000000001</v>
      </c>
    </row>
    <row r="225" spans="1:16" x14ac:dyDescent="0.2">
      <c r="A225" s="9" t="s">
        <v>14</v>
      </c>
      <c r="B225" s="18">
        <v>166</v>
      </c>
      <c r="C225" s="9" t="s">
        <v>90</v>
      </c>
      <c r="D225" s="9" t="s">
        <v>91</v>
      </c>
      <c r="E225" s="9" t="s">
        <v>21</v>
      </c>
      <c r="F225" s="10">
        <v>1800</v>
      </c>
      <c r="G225" s="11">
        <v>38</v>
      </c>
      <c r="H225" s="12">
        <f t="shared" si="20"/>
        <v>68400</v>
      </c>
      <c r="I225" s="33">
        <v>45811</v>
      </c>
      <c r="J225" s="29">
        <v>45821</v>
      </c>
      <c r="K225" s="9" t="s">
        <v>18</v>
      </c>
      <c r="L225" s="33">
        <v>45960</v>
      </c>
      <c r="M225" s="13">
        <v>0.02</v>
      </c>
      <c r="N225" s="11">
        <f t="shared" si="37"/>
        <v>1368</v>
      </c>
      <c r="O225" s="11">
        <f t="shared" si="38"/>
        <v>273.60000000000002</v>
      </c>
      <c r="P225" s="11">
        <f t="shared" si="39"/>
        <v>1094.4000000000001</v>
      </c>
    </row>
    <row r="226" spans="1:16" x14ac:dyDescent="0.2">
      <c r="A226" s="9" t="s">
        <v>14</v>
      </c>
      <c r="B226" s="18">
        <v>167</v>
      </c>
      <c r="C226" s="9" t="s">
        <v>33</v>
      </c>
      <c r="D226" s="9" t="s">
        <v>34</v>
      </c>
      <c r="E226" s="9" t="s">
        <v>20</v>
      </c>
      <c r="F226" s="10">
        <v>2520</v>
      </c>
      <c r="G226" s="11">
        <v>38.76</v>
      </c>
      <c r="H226" s="12">
        <f t="shared" si="20"/>
        <v>97675.199999999997</v>
      </c>
      <c r="I226" s="33">
        <v>45811</v>
      </c>
      <c r="J226" s="29">
        <v>45813</v>
      </c>
      <c r="K226" s="9" t="s">
        <v>18</v>
      </c>
      <c r="L226" s="33">
        <v>45960</v>
      </c>
      <c r="M226" s="13">
        <v>0.02</v>
      </c>
      <c r="N226" s="11">
        <f t="shared" ref="N226:N230" si="40">M226*H226</f>
        <v>1953.5039999999999</v>
      </c>
      <c r="O226" s="11">
        <f t="shared" ref="O226:O230" si="41">0.2*N226</f>
        <v>390.70080000000002</v>
      </c>
      <c r="P226" s="11">
        <f t="shared" ref="P226:P230" si="42">0.8*N226</f>
        <v>1562.8032000000001</v>
      </c>
    </row>
    <row r="227" spans="1:16" x14ac:dyDescent="0.2">
      <c r="A227" s="9" t="s">
        <v>14</v>
      </c>
      <c r="B227" s="18">
        <v>168</v>
      </c>
      <c r="C227" s="9" t="s">
        <v>87</v>
      </c>
      <c r="D227" s="9" t="s">
        <v>88</v>
      </c>
      <c r="E227" s="9" t="s">
        <v>21</v>
      </c>
      <c r="F227" s="10">
        <v>1800</v>
      </c>
      <c r="G227" s="11">
        <v>38</v>
      </c>
      <c r="H227" s="12">
        <f t="shared" si="20"/>
        <v>68400</v>
      </c>
      <c r="I227" s="33">
        <v>45812</v>
      </c>
      <c r="J227" s="29">
        <v>45821</v>
      </c>
      <c r="K227" s="9" t="s">
        <v>18</v>
      </c>
      <c r="L227" s="33">
        <v>45960</v>
      </c>
      <c r="M227" s="13">
        <v>0.02</v>
      </c>
      <c r="N227" s="11">
        <f t="shared" si="40"/>
        <v>1368</v>
      </c>
      <c r="O227" s="11">
        <f t="shared" si="41"/>
        <v>273.60000000000002</v>
      </c>
      <c r="P227" s="11">
        <f t="shared" si="42"/>
        <v>1094.4000000000001</v>
      </c>
    </row>
    <row r="228" spans="1:16" x14ac:dyDescent="0.2">
      <c r="A228" s="9" t="s">
        <v>14</v>
      </c>
      <c r="B228" s="18">
        <v>169</v>
      </c>
      <c r="C228" s="9" t="s">
        <v>87</v>
      </c>
      <c r="D228" s="9" t="s">
        <v>88</v>
      </c>
      <c r="E228" s="9" t="s">
        <v>21</v>
      </c>
      <c r="F228" s="10">
        <v>720</v>
      </c>
      <c r="G228" s="11">
        <v>38</v>
      </c>
      <c r="H228" s="12">
        <f t="shared" si="20"/>
        <v>27360</v>
      </c>
      <c r="I228" s="33">
        <v>45818</v>
      </c>
      <c r="J228" s="29">
        <v>45821</v>
      </c>
      <c r="K228" s="9" t="s">
        <v>18</v>
      </c>
      <c r="L228" s="33">
        <v>45960</v>
      </c>
      <c r="M228" s="13">
        <v>0.02</v>
      </c>
      <c r="N228" s="11">
        <f t="shared" si="40"/>
        <v>547.20000000000005</v>
      </c>
      <c r="O228" s="11">
        <f t="shared" si="41"/>
        <v>109.44000000000001</v>
      </c>
      <c r="P228" s="11">
        <f t="shared" si="42"/>
        <v>437.76000000000005</v>
      </c>
    </row>
    <row r="229" spans="1:16" x14ac:dyDescent="0.2">
      <c r="A229" s="9" t="s">
        <v>14</v>
      </c>
      <c r="B229" s="18">
        <v>170</v>
      </c>
      <c r="C229" s="9" t="s">
        <v>101</v>
      </c>
      <c r="D229" s="9" t="s">
        <v>102</v>
      </c>
      <c r="E229" s="9" t="s">
        <v>21</v>
      </c>
      <c r="F229" s="10">
        <v>1080</v>
      </c>
      <c r="G229" s="11">
        <v>38</v>
      </c>
      <c r="H229" s="12">
        <f t="shared" si="20"/>
        <v>41040</v>
      </c>
      <c r="I229" s="33">
        <v>45858</v>
      </c>
      <c r="J229" s="33">
        <v>45862</v>
      </c>
      <c r="K229" s="9" t="s">
        <v>18</v>
      </c>
      <c r="L229" s="33">
        <v>45960</v>
      </c>
      <c r="M229" s="13">
        <v>0.02</v>
      </c>
      <c r="N229" s="11">
        <f t="shared" si="40"/>
        <v>820.80000000000007</v>
      </c>
      <c r="O229" s="27">
        <f t="shared" si="41"/>
        <v>164.16000000000003</v>
      </c>
      <c r="P229" s="27">
        <f t="shared" si="42"/>
        <v>656.6400000000001</v>
      </c>
    </row>
    <row r="230" spans="1:16" x14ac:dyDescent="0.2">
      <c r="A230" s="9" t="s">
        <v>14</v>
      </c>
      <c r="B230" s="18">
        <v>170</v>
      </c>
      <c r="C230" s="9" t="s">
        <v>101</v>
      </c>
      <c r="D230" s="9" t="s">
        <v>102</v>
      </c>
      <c r="E230" s="9" t="s">
        <v>20</v>
      </c>
      <c r="F230" s="10">
        <v>1715</v>
      </c>
      <c r="G230" s="11">
        <v>38.76</v>
      </c>
      <c r="H230" s="12">
        <f t="shared" si="20"/>
        <v>66473.399999999994</v>
      </c>
      <c r="I230" s="33">
        <v>45858</v>
      </c>
      <c r="J230" s="29">
        <v>45862</v>
      </c>
      <c r="K230" s="9" t="s">
        <v>18</v>
      </c>
      <c r="L230" s="33">
        <v>45960</v>
      </c>
      <c r="M230" s="13">
        <v>0.02</v>
      </c>
      <c r="N230" s="11">
        <f t="shared" si="40"/>
        <v>1329.4679999999998</v>
      </c>
      <c r="O230" s="27">
        <f t="shared" si="41"/>
        <v>265.89359999999999</v>
      </c>
      <c r="P230" s="11">
        <f t="shared" si="42"/>
        <v>1063.5744</v>
      </c>
    </row>
    <row r="231" spans="1:16" x14ac:dyDescent="0.2">
      <c r="A231" s="9" t="s">
        <v>14</v>
      </c>
      <c r="B231" s="18">
        <v>170</v>
      </c>
      <c r="C231" s="9" t="s">
        <v>101</v>
      </c>
      <c r="D231" s="9" t="s">
        <v>102</v>
      </c>
      <c r="E231" s="9" t="s">
        <v>20</v>
      </c>
      <c r="F231" s="10">
        <v>805</v>
      </c>
      <c r="G231" s="11">
        <v>38.76</v>
      </c>
      <c r="H231" s="12">
        <f t="shared" si="20"/>
        <v>31201.8</v>
      </c>
      <c r="I231" s="33">
        <v>45858</v>
      </c>
      <c r="J231" s="29">
        <v>45862</v>
      </c>
      <c r="K231" s="9" t="s">
        <v>18</v>
      </c>
      <c r="L231" s="33">
        <v>45960</v>
      </c>
      <c r="M231" s="13">
        <v>0.02</v>
      </c>
      <c r="N231" s="11">
        <f>M231*H231</f>
        <v>624.03599999999994</v>
      </c>
      <c r="O231" s="27">
        <f t="shared" ref="O231" si="43">0.2*N231</f>
        <v>124.80719999999999</v>
      </c>
      <c r="P231" s="27">
        <f t="shared" ref="P231" si="44">0.8*N231</f>
        <v>499.22879999999998</v>
      </c>
    </row>
    <row r="232" spans="1:16" x14ac:dyDescent="0.2">
      <c r="A232" s="9" t="s">
        <v>14</v>
      </c>
      <c r="B232" s="18">
        <v>171</v>
      </c>
      <c r="C232" s="9" t="s">
        <v>90</v>
      </c>
      <c r="D232" s="9" t="s">
        <v>91</v>
      </c>
      <c r="E232" s="9" t="s">
        <v>95</v>
      </c>
      <c r="F232" s="10">
        <v>2160</v>
      </c>
      <c r="G232" s="11">
        <v>28.6</v>
      </c>
      <c r="H232" s="12">
        <f t="shared" si="20"/>
        <v>61776</v>
      </c>
      <c r="I232" s="33">
        <v>45870</v>
      </c>
      <c r="J232" s="29">
        <v>45880</v>
      </c>
      <c r="K232" s="9" t="s">
        <v>18</v>
      </c>
      <c r="L232" s="33">
        <v>46142</v>
      </c>
      <c r="M232" s="13">
        <v>1.4999999999999999E-2</v>
      </c>
      <c r="N232" s="11">
        <f t="shared" ref="N232:N241" si="45">M232*H232</f>
        <v>926.64</v>
      </c>
      <c r="O232" s="11">
        <f t="shared" ref="O232:O241" si="46">0.2*N232</f>
        <v>185.328</v>
      </c>
      <c r="P232" s="11">
        <f t="shared" ref="P232:P241" si="47">0.8*N232</f>
        <v>741.31200000000001</v>
      </c>
    </row>
    <row r="233" spans="1:16" x14ac:dyDescent="0.2">
      <c r="A233" s="9" t="s">
        <v>14</v>
      </c>
      <c r="B233" s="18">
        <v>172</v>
      </c>
      <c r="C233" s="9" t="s">
        <v>41</v>
      </c>
      <c r="D233" s="9" t="s">
        <v>19</v>
      </c>
      <c r="E233" s="9" t="s">
        <v>95</v>
      </c>
      <c r="F233" s="10">
        <v>2160</v>
      </c>
      <c r="G233" s="11">
        <v>28.6</v>
      </c>
      <c r="H233" s="12">
        <f t="shared" si="20"/>
        <v>61776</v>
      </c>
      <c r="I233" s="33">
        <v>45876</v>
      </c>
      <c r="J233" s="29">
        <v>45884</v>
      </c>
      <c r="K233" s="9" t="s">
        <v>18</v>
      </c>
      <c r="L233" s="33">
        <v>46142</v>
      </c>
      <c r="M233" s="13">
        <v>1.4999999999999999E-2</v>
      </c>
      <c r="N233" s="11">
        <f t="shared" si="45"/>
        <v>926.64</v>
      </c>
      <c r="O233" s="11">
        <f t="shared" si="46"/>
        <v>185.328</v>
      </c>
      <c r="P233" s="11">
        <f t="shared" si="47"/>
        <v>741.31200000000001</v>
      </c>
    </row>
    <row r="234" spans="1:16" x14ac:dyDescent="0.2">
      <c r="A234" s="9" t="s">
        <v>14</v>
      </c>
      <c r="B234" s="18">
        <v>173</v>
      </c>
      <c r="C234" s="9" t="s">
        <v>41</v>
      </c>
      <c r="D234" s="9" t="s">
        <v>114</v>
      </c>
      <c r="E234" s="9" t="s">
        <v>95</v>
      </c>
      <c r="F234" s="10">
        <v>1080</v>
      </c>
      <c r="G234" s="11">
        <v>28.6</v>
      </c>
      <c r="H234" s="12">
        <f t="shared" ref="H234:H271" si="48">F234*G234</f>
        <v>30888</v>
      </c>
      <c r="I234" s="33">
        <v>45876</v>
      </c>
      <c r="J234" s="29">
        <v>45884</v>
      </c>
      <c r="K234" s="9" t="s">
        <v>18</v>
      </c>
      <c r="L234" s="33">
        <v>46142</v>
      </c>
      <c r="M234" s="13">
        <v>1.4999999999999999E-2</v>
      </c>
      <c r="N234" s="11">
        <f t="shared" si="45"/>
        <v>463.32</v>
      </c>
      <c r="O234" s="11">
        <f t="shared" si="46"/>
        <v>92.664000000000001</v>
      </c>
      <c r="P234" s="11">
        <f t="shared" si="47"/>
        <v>370.65600000000001</v>
      </c>
    </row>
    <row r="235" spans="1:16" x14ac:dyDescent="0.2">
      <c r="A235" s="9" t="s">
        <v>14</v>
      </c>
      <c r="B235" s="18">
        <v>174</v>
      </c>
      <c r="C235" s="9" t="s">
        <v>33</v>
      </c>
      <c r="D235" s="9" t="s">
        <v>34</v>
      </c>
      <c r="E235" s="9" t="s">
        <v>95</v>
      </c>
      <c r="F235" s="10">
        <v>2160</v>
      </c>
      <c r="G235" s="11">
        <v>28.6</v>
      </c>
      <c r="H235" s="12">
        <f t="shared" si="48"/>
        <v>61776</v>
      </c>
      <c r="I235" s="33">
        <v>45876</v>
      </c>
      <c r="J235" s="29">
        <v>45884</v>
      </c>
      <c r="K235" s="9" t="s">
        <v>18</v>
      </c>
      <c r="L235" s="33">
        <v>46142</v>
      </c>
      <c r="M235" s="13">
        <v>1.4999999999999999E-2</v>
      </c>
      <c r="N235" s="11">
        <f t="shared" si="45"/>
        <v>926.64</v>
      </c>
      <c r="O235" s="11">
        <f t="shared" si="46"/>
        <v>185.328</v>
      </c>
      <c r="P235" s="11">
        <f t="shared" si="47"/>
        <v>741.31200000000001</v>
      </c>
    </row>
    <row r="236" spans="1:16" x14ac:dyDescent="0.2">
      <c r="A236" s="9" t="s">
        <v>14</v>
      </c>
      <c r="B236" s="18">
        <v>175</v>
      </c>
      <c r="C236" s="9" t="s">
        <v>41</v>
      </c>
      <c r="D236" s="9" t="s">
        <v>99</v>
      </c>
      <c r="E236" s="9" t="s">
        <v>95</v>
      </c>
      <c r="F236" s="10">
        <v>1080</v>
      </c>
      <c r="G236" s="11">
        <v>28.6</v>
      </c>
      <c r="H236" s="12">
        <f t="shared" si="48"/>
        <v>30888</v>
      </c>
      <c r="I236" s="33">
        <v>45876</v>
      </c>
      <c r="J236" s="29">
        <v>45884</v>
      </c>
      <c r="K236" s="9" t="s">
        <v>18</v>
      </c>
      <c r="L236" s="33">
        <v>46142</v>
      </c>
      <c r="M236" s="13">
        <v>1.4999999999999999E-2</v>
      </c>
      <c r="N236" s="11">
        <f t="shared" si="45"/>
        <v>463.32</v>
      </c>
      <c r="O236" s="11">
        <f t="shared" si="46"/>
        <v>92.664000000000001</v>
      </c>
      <c r="P236" s="11">
        <f t="shared" si="47"/>
        <v>370.65600000000001</v>
      </c>
    </row>
    <row r="237" spans="1:16" x14ac:dyDescent="0.2">
      <c r="A237" s="9" t="s">
        <v>14</v>
      </c>
      <c r="B237" s="18">
        <v>176</v>
      </c>
      <c r="C237" s="9" t="s">
        <v>41</v>
      </c>
      <c r="D237" s="9" t="s">
        <v>96</v>
      </c>
      <c r="E237" s="9" t="s">
        <v>95</v>
      </c>
      <c r="F237" s="10">
        <v>2160</v>
      </c>
      <c r="G237" s="11">
        <v>28.6</v>
      </c>
      <c r="H237" s="12">
        <f t="shared" si="48"/>
        <v>61776</v>
      </c>
      <c r="I237" s="33">
        <v>45876</v>
      </c>
      <c r="J237" s="29">
        <v>45884</v>
      </c>
      <c r="K237" s="9" t="s">
        <v>18</v>
      </c>
      <c r="L237" s="33">
        <v>46142</v>
      </c>
      <c r="M237" s="13">
        <v>1.4999999999999999E-2</v>
      </c>
      <c r="N237" s="11">
        <f t="shared" si="45"/>
        <v>926.64</v>
      </c>
      <c r="O237" s="11">
        <f t="shared" si="46"/>
        <v>185.328</v>
      </c>
      <c r="P237" s="11">
        <f t="shared" si="47"/>
        <v>741.31200000000001</v>
      </c>
    </row>
    <row r="238" spans="1:16" x14ac:dyDescent="0.2">
      <c r="A238" s="9" t="s">
        <v>14</v>
      </c>
      <c r="B238" s="18">
        <v>177</v>
      </c>
      <c r="C238" s="9" t="s">
        <v>41</v>
      </c>
      <c r="D238" s="9" t="s">
        <v>115</v>
      </c>
      <c r="E238" s="9" t="s">
        <v>95</v>
      </c>
      <c r="F238" s="10">
        <v>2160</v>
      </c>
      <c r="G238" s="11">
        <v>28.6</v>
      </c>
      <c r="H238" s="12">
        <f t="shared" si="48"/>
        <v>61776</v>
      </c>
      <c r="I238" s="33">
        <v>45876</v>
      </c>
      <c r="J238" s="29">
        <v>45884</v>
      </c>
      <c r="K238" s="9" t="s">
        <v>18</v>
      </c>
      <c r="L238" s="33">
        <v>46142</v>
      </c>
      <c r="M238" s="13">
        <v>1.4999999999999999E-2</v>
      </c>
      <c r="N238" s="11">
        <f t="shared" si="45"/>
        <v>926.64</v>
      </c>
      <c r="O238" s="11">
        <f t="shared" si="46"/>
        <v>185.328</v>
      </c>
      <c r="P238" s="11">
        <f t="shared" si="47"/>
        <v>741.31200000000001</v>
      </c>
    </row>
    <row r="239" spans="1:16" x14ac:dyDescent="0.2">
      <c r="A239" s="9" t="s">
        <v>14</v>
      </c>
      <c r="B239" s="18">
        <v>178</v>
      </c>
      <c r="C239" s="9" t="s">
        <v>41</v>
      </c>
      <c r="D239" s="9" t="s">
        <v>116</v>
      </c>
      <c r="E239" s="9" t="s">
        <v>95</v>
      </c>
      <c r="F239" s="10">
        <v>2160</v>
      </c>
      <c r="G239" s="11">
        <v>28.6</v>
      </c>
      <c r="H239" s="12">
        <f t="shared" si="48"/>
        <v>61776</v>
      </c>
      <c r="I239" s="33">
        <v>45876</v>
      </c>
      <c r="J239" s="29">
        <v>45884</v>
      </c>
      <c r="K239" s="9" t="s">
        <v>18</v>
      </c>
      <c r="L239" s="33">
        <v>46142</v>
      </c>
      <c r="M239" s="13">
        <v>1.4999999999999999E-2</v>
      </c>
      <c r="N239" s="11">
        <f t="shared" si="45"/>
        <v>926.64</v>
      </c>
      <c r="O239" s="11">
        <f t="shared" si="46"/>
        <v>185.328</v>
      </c>
      <c r="P239" s="11">
        <f t="shared" si="47"/>
        <v>741.31200000000001</v>
      </c>
    </row>
    <row r="240" spans="1:16" x14ac:dyDescent="0.2">
      <c r="A240" s="9" t="s">
        <v>14</v>
      </c>
      <c r="B240" s="18">
        <v>179</v>
      </c>
      <c r="C240" s="9" t="s">
        <v>41</v>
      </c>
      <c r="D240" s="9" t="s">
        <v>98</v>
      </c>
      <c r="E240" s="9" t="s">
        <v>95</v>
      </c>
      <c r="F240" s="10">
        <v>1080</v>
      </c>
      <c r="G240" s="11">
        <v>28.6</v>
      </c>
      <c r="H240" s="12">
        <f t="shared" si="48"/>
        <v>30888</v>
      </c>
      <c r="I240" s="33">
        <v>45876</v>
      </c>
      <c r="J240" s="29">
        <v>45884</v>
      </c>
      <c r="K240" s="9" t="s">
        <v>18</v>
      </c>
      <c r="L240" s="33">
        <v>46142</v>
      </c>
      <c r="M240" s="13">
        <v>1.4999999999999999E-2</v>
      </c>
      <c r="N240" s="11">
        <f t="shared" si="45"/>
        <v>463.32</v>
      </c>
      <c r="O240" s="11">
        <f t="shared" si="46"/>
        <v>92.664000000000001</v>
      </c>
      <c r="P240" s="11">
        <f t="shared" si="47"/>
        <v>370.65600000000001</v>
      </c>
    </row>
    <row r="241" spans="1:16" x14ac:dyDescent="0.2">
      <c r="A241" s="9" t="s">
        <v>14</v>
      </c>
      <c r="B241" s="18">
        <v>180</v>
      </c>
      <c r="C241" s="9" t="s">
        <v>79</v>
      </c>
      <c r="D241" s="9" t="s">
        <v>92</v>
      </c>
      <c r="E241" s="9" t="s">
        <v>95</v>
      </c>
      <c r="F241" s="10">
        <v>1080</v>
      </c>
      <c r="G241" s="11">
        <v>28.6</v>
      </c>
      <c r="H241" s="12">
        <f t="shared" si="48"/>
        <v>30888</v>
      </c>
      <c r="I241" s="33">
        <v>45884</v>
      </c>
      <c r="J241" s="29">
        <v>45911</v>
      </c>
      <c r="K241" s="9" t="s">
        <v>18</v>
      </c>
      <c r="L241" s="33">
        <v>46142</v>
      </c>
      <c r="M241" s="13">
        <v>1.4999999999999999E-2</v>
      </c>
      <c r="N241" s="11">
        <f t="shared" si="45"/>
        <v>463.32</v>
      </c>
      <c r="O241" s="27">
        <f t="shared" si="46"/>
        <v>92.664000000000001</v>
      </c>
      <c r="P241" s="11">
        <f t="shared" si="47"/>
        <v>370.65600000000001</v>
      </c>
    </row>
    <row r="242" spans="1:16" hidden="1" x14ac:dyDescent="0.2">
      <c r="A242" s="37" t="s">
        <v>14</v>
      </c>
      <c r="B242" s="38">
        <v>181</v>
      </c>
      <c r="C242" s="37" t="s">
        <v>117</v>
      </c>
      <c r="D242" s="37" t="s">
        <v>120</v>
      </c>
      <c r="E242" s="37" t="s">
        <v>95</v>
      </c>
      <c r="F242" s="39">
        <v>3240</v>
      </c>
      <c r="G242" s="40">
        <v>28.6</v>
      </c>
      <c r="H242" s="41">
        <f t="shared" si="48"/>
        <v>92664</v>
      </c>
      <c r="I242" s="42">
        <v>45894</v>
      </c>
      <c r="J242" s="43"/>
      <c r="K242" s="37" t="s">
        <v>18</v>
      </c>
      <c r="L242" s="42">
        <v>46142</v>
      </c>
      <c r="M242" s="44">
        <v>1.4999999999999999E-2</v>
      </c>
      <c r="N242" s="40">
        <f t="shared" ref="N242:N258" si="49">M242*H242</f>
        <v>1389.96</v>
      </c>
      <c r="O242" s="40">
        <f t="shared" ref="O242:O258" si="50">0.2*N242</f>
        <v>277.99200000000002</v>
      </c>
      <c r="P242" s="40">
        <f t="shared" ref="P242:P258" si="51">0.8*N242</f>
        <v>1111.9680000000001</v>
      </c>
    </row>
    <row r="243" spans="1:16" hidden="1" x14ac:dyDescent="0.2">
      <c r="A243" s="37" t="s">
        <v>14</v>
      </c>
      <c r="B243" s="38">
        <v>182</v>
      </c>
      <c r="C243" s="37" t="s">
        <v>118</v>
      </c>
      <c r="D243" s="37" t="s">
        <v>121</v>
      </c>
      <c r="E243" s="37" t="s">
        <v>95</v>
      </c>
      <c r="F243" s="39">
        <v>1080</v>
      </c>
      <c r="G243" s="40">
        <v>28.6</v>
      </c>
      <c r="H243" s="41">
        <f t="shared" si="48"/>
        <v>30888</v>
      </c>
      <c r="I243" s="42">
        <v>45895</v>
      </c>
      <c r="J243" s="43"/>
      <c r="K243" s="37" t="s">
        <v>18</v>
      </c>
      <c r="L243" s="42">
        <v>46142</v>
      </c>
      <c r="M243" s="44">
        <v>1.4999999999999999E-2</v>
      </c>
      <c r="N243" s="40">
        <f t="shared" si="49"/>
        <v>463.32</v>
      </c>
      <c r="O243" s="40">
        <f t="shared" si="50"/>
        <v>92.664000000000001</v>
      </c>
      <c r="P243" s="40">
        <f t="shared" si="51"/>
        <v>370.65600000000001</v>
      </c>
    </row>
    <row r="244" spans="1:16" hidden="1" x14ac:dyDescent="0.2">
      <c r="A244" s="37" t="s">
        <v>14</v>
      </c>
      <c r="B244" s="38">
        <v>182</v>
      </c>
      <c r="C244" s="37" t="s">
        <v>118</v>
      </c>
      <c r="D244" s="37" t="s">
        <v>121</v>
      </c>
      <c r="E244" s="37" t="s">
        <v>40</v>
      </c>
      <c r="F244" s="39">
        <v>2100</v>
      </c>
      <c r="G244" s="40">
        <v>25.48</v>
      </c>
      <c r="H244" s="41">
        <f t="shared" si="48"/>
        <v>53508</v>
      </c>
      <c r="I244" s="42">
        <v>45895</v>
      </c>
      <c r="J244" s="43"/>
      <c r="K244" s="37" t="s">
        <v>18</v>
      </c>
      <c r="L244" s="42">
        <v>46142</v>
      </c>
      <c r="M244" s="44">
        <v>1.4999999999999999E-2</v>
      </c>
      <c r="N244" s="40">
        <f t="shared" si="49"/>
        <v>802.62</v>
      </c>
      <c r="O244" s="40">
        <f t="shared" si="50"/>
        <v>160.524</v>
      </c>
      <c r="P244" s="40">
        <f t="shared" si="51"/>
        <v>642.096</v>
      </c>
    </row>
    <row r="245" spans="1:16" x14ac:dyDescent="0.2">
      <c r="A245" s="9" t="s">
        <v>14</v>
      </c>
      <c r="B245" s="18">
        <v>183</v>
      </c>
      <c r="C245" s="9" t="s">
        <v>68</v>
      </c>
      <c r="D245" s="9" t="s">
        <v>69</v>
      </c>
      <c r="E245" s="9" t="s">
        <v>40</v>
      </c>
      <c r="F245" s="10">
        <v>2050</v>
      </c>
      <c r="G245" s="11">
        <v>25.48</v>
      </c>
      <c r="H245" s="12">
        <f t="shared" si="48"/>
        <v>52234</v>
      </c>
      <c r="I245" s="33">
        <v>45896</v>
      </c>
      <c r="J245" s="29">
        <v>45912</v>
      </c>
      <c r="K245" s="9" t="s">
        <v>18</v>
      </c>
      <c r="L245" s="33">
        <v>46142</v>
      </c>
      <c r="M245" s="13">
        <f>VLOOKUP(E245,tabela_produto[],2,FALSE)</f>
        <v>1.4999999999999999E-2</v>
      </c>
      <c r="N245" s="11">
        <f t="shared" si="49"/>
        <v>783.51</v>
      </c>
      <c r="O245" s="27">
        <f t="shared" si="50"/>
        <v>156.702</v>
      </c>
      <c r="P245" s="11">
        <f t="shared" si="51"/>
        <v>626.80799999999999</v>
      </c>
    </row>
    <row r="246" spans="1:16" x14ac:dyDescent="0.2">
      <c r="A246" s="9" t="s">
        <v>14</v>
      </c>
      <c r="B246" s="18">
        <v>183</v>
      </c>
      <c r="C246" s="9" t="s">
        <v>68</v>
      </c>
      <c r="D246" s="9" t="s">
        <v>69</v>
      </c>
      <c r="E246" s="9" t="s">
        <v>95</v>
      </c>
      <c r="F246" s="10">
        <v>2880</v>
      </c>
      <c r="G246" s="11">
        <v>25.48</v>
      </c>
      <c r="H246" s="12">
        <f t="shared" si="48"/>
        <v>73382.399999999994</v>
      </c>
      <c r="I246" s="33">
        <v>45896</v>
      </c>
      <c r="J246" s="29">
        <v>45917</v>
      </c>
      <c r="K246" s="9" t="s">
        <v>18</v>
      </c>
      <c r="L246" s="33">
        <v>45777</v>
      </c>
      <c r="M246" s="13">
        <f>VLOOKUP(E246,tabela_produto[],2,FALSE)</f>
        <v>1.4999999999999999E-2</v>
      </c>
      <c r="N246" s="11">
        <f t="shared" si="49"/>
        <v>1100.7359999999999</v>
      </c>
      <c r="O246" s="27">
        <f t="shared" si="50"/>
        <v>220.1472</v>
      </c>
      <c r="P246" s="11">
        <f t="shared" si="51"/>
        <v>880.58879999999999</v>
      </c>
    </row>
    <row r="247" spans="1:16" x14ac:dyDescent="0.2">
      <c r="A247" s="9" t="s">
        <v>14</v>
      </c>
      <c r="B247" s="18">
        <v>183</v>
      </c>
      <c r="C247" s="9" t="s">
        <v>68</v>
      </c>
      <c r="D247" s="9" t="s">
        <v>69</v>
      </c>
      <c r="E247" s="9" t="s">
        <v>122</v>
      </c>
      <c r="F247" s="10">
        <v>4900</v>
      </c>
      <c r="G247" s="11">
        <v>25.48</v>
      </c>
      <c r="H247" s="12">
        <f t="shared" si="48"/>
        <v>124852</v>
      </c>
      <c r="I247" s="33">
        <v>45896</v>
      </c>
      <c r="J247" s="29">
        <v>45917</v>
      </c>
      <c r="K247" s="9" t="s">
        <v>18</v>
      </c>
      <c r="L247" s="33">
        <v>46142</v>
      </c>
      <c r="M247" s="13">
        <f>VLOOKUP(E247,tabela_produto[],2,FALSE)</f>
        <v>1.4999999999999999E-2</v>
      </c>
      <c r="N247" s="11">
        <f t="shared" si="49"/>
        <v>1872.78</v>
      </c>
      <c r="O247" s="27">
        <f t="shared" si="50"/>
        <v>374.55600000000004</v>
      </c>
      <c r="P247" s="11">
        <f t="shared" si="51"/>
        <v>1498.2240000000002</v>
      </c>
    </row>
    <row r="248" spans="1:16" x14ac:dyDescent="0.2">
      <c r="A248" s="9" t="s">
        <v>14</v>
      </c>
      <c r="B248" s="18">
        <v>184</v>
      </c>
      <c r="C248" s="9" t="s">
        <v>66</v>
      </c>
      <c r="D248" s="9" t="s">
        <v>67</v>
      </c>
      <c r="E248" s="9" t="s">
        <v>40</v>
      </c>
      <c r="F248" s="10">
        <v>7700</v>
      </c>
      <c r="G248" s="11">
        <v>25.48</v>
      </c>
      <c r="H248" s="12">
        <f t="shared" si="48"/>
        <v>196196</v>
      </c>
      <c r="I248" s="33">
        <v>45896</v>
      </c>
      <c r="J248" s="29">
        <v>45905</v>
      </c>
      <c r="K248" s="9" t="s">
        <v>18</v>
      </c>
      <c r="L248" s="33">
        <v>46142</v>
      </c>
      <c r="M248" s="13">
        <f>VLOOKUP(E248,tabela_produto[],2,FALSE)</f>
        <v>1.4999999999999999E-2</v>
      </c>
      <c r="N248" s="11">
        <f t="shared" si="49"/>
        <v>2942.94</v>
      </c>
      <c r="O248" s="27">
        <f t="shared" si="50"/>
        <v>588.58800000000008</v>
      </c>
      <c r="P248" s="11">
        <f t="shared" si="51"/>
        <v>2354.3520000000003</v>
      </c>
    </row>
    <row r="249" spans="1:16" x14ac:dyDescent="0.2">
      <c r="A249" s="9" t="s">
        <v>14</v>
      </c>
      <c r="B249" s="18">
        <v>184</v>
      </c>
      <c r="C249" s="9" t="s">
        <v>66</v>
      </c>
      <c r="D249" s="9" t="s">
        <v>67</v>
      </c>
      <c r="E249" s="9" t="s">
        <v>122</v>
      </c>
      <c r="F249" s="10">
        <v>3780</v>
      </c>
      <c r="G249" s="11">
        <v>25.48</v>
      </c>
      <c r="H249" s="12">
        <f t="shared" si="48"/>
        <v>96314.400000000009</v>
      </c>
      <c r="I249" s="33">
        <v>45896</v>
      </c>
      <c r="J249" s="29">
        <v>45918</v>
      </c>
      <c r="K249" s="9" t="s">
        <v>18</v>
      </c>
      <c r="L249" s="33">
        <v>46142</v>
      </c>
      <c r="M249" s="13">
        <f>VLOOKUP(E249,tabela_produto[],2,FALSE)</f>
        <v>1.4999999999999999E-2</v>
      </c>
      <c r="N249" s="11">
        <f t="shared" si="49"/>
        <v>1444.7160000000001</v>
      </c>
      <c r="O249" s="27">
        <f t="shared" si="50"/>
        <v>288.94320000000005</v>
      </c>
      <c r="P249" s="11">
        <f t="shared" si="51"/>
        <v>1155.7728000000002</v>
      </c>
    </row>
    <row r="250" spans="1:16" x14ac:dyDescent="0.2">
      <c r="A250" s="9" t="s">
        <v>14</v>
      </c>
      <c r="B250" s="18">
        <v>184</v>
      </c>
      <c r="C250" s="9" t="s">
        <v>66</v>
      </c>
      <c r="D250" s="9" t="s">
        <v>67</v>
      </c>
      <c r="E250" s="9" t="s">
        <v>40</v>
      </c>
      <c r="F250" s="10">
        <v>3920</v>
      </c>
      <c r="G250" s="11">
        <v>25.48</v>
      </c>
      <c r="H250" s="12">
        <f t="shared" si="48"/>
        <v>99881.600000000006</v>
      </c>
      <c r="I250" s="33">
        <v>45896</v>
      </c>
      <c r="J250" s="29"/>
      <c r="K250" s="9" t="s">
        <v>18</v>
      </c>
      <c r="L250" s="33">
        <v>46142</v>
      </c>
      <c r="M250" s="13">
        <f>VLOOKUP(E250,tabela_produto[],2,FALSE)</f>
        <v>1.4999999999999999E-2</v>
      </c>
      <c r="N250" s="11">
        <f t="shared" si="49"/>
        <v>1498.2239999999999</v>
      </c>
      <c r="O250" s="11">
        <f t="shared" si="50"/>
        <v>299.64479999999998</v>
      </c>
      <c r="P250" s="11">
        <f t="shared" si="51"/>
        <v>1198.5791999999999</v>
      </c>
    </row>
    <row r="251" spans="1:16" x14ac:dyDescent="0.2">
      <c r="A251" s="9" t="s">
        <v>14</v>
      </c>
      <c r="B251" s="18">
        <v>185</v>
      </c>
      <c r="C251" s="9" t="s">
        <v>86</v>
      </c>
      <c r="D251" s="9" t="s">
        <v>15</v>
      </c>
      <c r="E251" s="9" t="s">
        <v>40</v>
      </c>
      <c r="F251" s="10">
        <v>1890</v>
      </c>
      <c r="G251" s="11">
        <v>25.48</v>
      </c>
      <c r="H251" s="12">
        <f t="shared" si="48"/>
        <v>48157.200000000004</v>
      </c>
      <c r="I251" s="33">
        <v>45897</v>
      </c>
      <c r="J251" s="29">
        <v>45919</v>
      </c>
      <c r="K251" s="9" t="s">
        <v>18</v>
      </c>
      <c r="L251" s="33">
        <v>46142</v>
      </c>
      <c r="M251" s="13">
        <f>VLOOKUP(E251,tabela_produto[],2,FALSE)</f>
        <v>1.4999999999999999E-2</v>
      </c>
      <c r="N251" s="11">
        <f t="shared" si="49"/>
        <v>722.35800000000006</v>
      </c>
      <c r="O251" s="27">
        <f t="shared" si="50"/>
        <v>144.47160000000002</v>
      </c>
      <c r="P251" s="11">
        <f t="shared" si="51"/>
        <v>577.88640000000009</v>
      </c>
    </row>
    <row r="252" spans="1:16" hidden="1" x14ac:dyDescent="0.2">
      <c r="A252" s="37" t="s">
        <v>14</v>
      </c>
      <c r="B252" s="38">
        <v>186</v>
      </c>
      <c r="C252" s="37" t="s">
        <v>118</v>
      </c>
      <c r="D252" s="37" t="s">
        <v>121</v>
      </c>
      <c r="E252" s="37" t="s">
        <v>40</v>
      </c>
      <c r="F252" s="39">
        <v>1400</v>
      </c>
      <c r="G252" s="40">
        <v>25.48</v>
      </c>
      <c r="H252" s="41">
        <f t="shared" si="48"/>
        <v>35672</v>
      </c>
      <c r="I252" s="42">
        <v>45902</v>
      </c>
      <c r="J252" s="43"/>
      <c r="K252" s="37" t="s">
        <v>18</v>
      </c>
      <c r="L252" s="42">
        <v>46142</v>
      </c>
      <c r="M252" s="13">
        <f>VLOOKUP(E252,tabela_produto[],2,FALSE)</f>
        <v>1.4999999999999999E-2</v>
      </c>
      <c r="N252" s="40">
        <f t="shared" si="49"/>
        <v>535.07999999999993</v>
      </c>
      <c r="O252" s="40">
        <f t="shared" si="50"/>
        <v>107.01599999999999</v>
      </c>
      <c r="P252" s="40">
        <f t="shared" si="51"/>
        <v>428.06399999999996</v>
      </c>
    </row>
    <row r="253" spans="1:16" x14ac:dyDescent="0.2">
      <c r="A253" s="9" t="s">
        <v>14</v>
      </c>
      <c r="B253" s="18">
        <v>187</v>
      </c>
      <c r="C253" s="9" t="s">
        <v>119</v>
      </c>
      <c r="D253" s="9" t="s">
        <v>63</v>
      </c>
      <c r="E253" s="9" t="s">
        <v>95</v>
      </c>
      <c r="F253" s="10">
        <v>1080</v>
      </c>
      <c r="G253" s="11">
        <v>28.6</v>
      </c>
      <c r="H253" s="12">
        <f t="shared" si="48"/>
        <v>30888</v>
      </c>
      <c r="I253" s="33">
        <v>45905</v>
      </c>
      <c r="J253" s="29">
        <v>45917</v>
      </c>
      <c r="K253" s="9" t="s">
        <v>18</v>
      </c>
      <c r="L253" s="33">
        <v>46142</v>
      </c>
      <c r="M253" s="13">
        <f>VLOOKUP(E253,tabela_produto[],2,FALSE)</f>
        <v>1.4999999999999999E-2</v>
      </c>
      <c r="N253" s="11">
        <f t="shared" si="49"/>
        <v>463.32</v>
      </c>
      <c r="O253" s="27">
        <f t="shared" si="50"/>
        <v>92.664000000000001</v>
      </c>
      <c r="P253" s="11">
        <f t="shared" si="51"/>
        <v>370.65600000000001</v>
      </c>
    </row>
    <row r="254" spans="1:16" x14ac:dyDescent="0.2">
      <c r="A254" s="9" t="s">
        <v>14</v>
      </c>
      <c r="B254" s="18">
        <v>188</v>
      </c>
      <c r="C254" s="9" t="s">
        <v>108</v>
      </c>
      <c r="D254" s="9" t="s">
        <v>109</v>
      </c>
      <c r="E254" s="9" t="s">
        <v>122</v>
      </c>
      <c r="F254" s="10">
        <v>1260</v>
      </c>
      <c r="G254" s="11">
        <v>25.48</v>
      </c>
      <c r="H254" s="12">
        <f t="shared" si="48"/>
        <v>32104.799999999999</v>
      </c>
      <c r="I254" s="33">
        <v>45911</v>
      </c>
      <c r="J254" s="29">
        <v>45925</v>
      </c>
      <c r="K254" s="9" t="s">
        <v>18</v>
      </c>
      <c r="L254" s="33">
        <v>46142</v>
      </c>
      <c r="M254" s="13">
        <f>VLOOKUP(E254,tabela_produto[],2,FALSE)</f>
        <v>1.4999999999999999E-2</v>
      </c>
      <c r="N254" s="11">
        <f t="shared" si="49"/>
        <v>481.57199999999995</v>
      </c>
      <c r="O254" s="27">
        <f t="shared" si="50"/>
        <v>96.314399999999992</v>
      </c>
      <c r="P254" s="11">
        <f t="shared" si="51"/>
        <v>385.25759999999997</v>
      </c>
    </row>
    <row r="255" spans="1:16" x14ac:dyDescent="0.2">
      <c r="A255" s="9" t="s">
        <v>14</v>
      </c>
      <c r="B255" s="18">
        <v>189</v>
      </c>
      <c r="C255" s="9" t="s">
        <v>79</v>
      </c>
      <c r="D255" s="9" t="s">
        <v>92</v>
      </c>
      <c r="E255" s="9" t="s">
        <v>122</v>
      </c>
      <c r="F255" s="10">
        <v>1260</v>
      </c>
      <c r="G255" s="11">
        <v>25.48</v>
      </c>
      <c r="H255" s="12">
        <f t="shared" si="48"/>
        <v>32104.799999999999</v>
      </c>
      <c r="I255" s="33">
        <v>45915</v>
      </c>
      <c r="J255" s="29">
        <v>45925</v>
      </c>
      <c r="K255" s="9" t="s">
        <v>18</v>
      </c>
      <c r="L255" s="33">
        <v>46142</v>
      </c>
      <c r="M255" s="13">
        <f>VLOOKUP(E255,tabela_produto[],2,FALSE)</f>
        <v>1.4999999999999999E-2</v>
      </c>
      <c r="N255" s="11">
        <f t="shared" si="49"/>
        <v>481.57199999999995</v>
      </c>
      <c r="O255" s="27">
        <f t="shared" si="50"/>
        <v>96.314399999999992</v>
      </c>
      <c r="P255" s="11">
        <f t="shared" si="51"/>
        <v>385.25759999999997</v>
      </c>
    </row>
    <row r="256" spans="1:16" x14ac:dyDescent="0.2">
      <c r="A256" s="9" t="s">
        <v>14</v>
      </c>
      <c r="B256" s="18">
        <v>190</v>
      </c>
      <c r="C256" s="9" t="s">
        <v>86</v>
      </c>
      <c r="D256" s="9" t="s">
        <v>15</v>
      </c>
      <c r="E256" s="9" t="s">
        <v>122</v>
      </c>
      <c r="F256" s="10">
        <v>1890</v>
      </c>
      <c r="G256" s="11">
        <v>25.48</v>
      </c>
      <c r="H256" s="12">
        <f t="shared" si="48"/>
        <v>48157.200000000004</v>
      </c>
      <c r="I256" s="33">
        <v>45918</v>
      </c>
      <c r="J256" s="29">
        <v>45925</v>
      </c>
      <c r="K256" s="9" t="s">
        <v>18</v>
      </c>
      <c r="L256" s="33">
        <v>46142</v>
      </c>
      <c r="M256" s="13">
        <f>VLOOKUP(E256,tabela_produto[],2,FALSE)</f>
        <v>1.4999999999999999E-2</v>
      </c>
      <c r="N256" s="11">
        <f t="shared" si="49"/>
        <v>722.35800000000006</v>
      </c>
      <c r="O256" s="27">
        <f t="shared" si="50"/>
        <v>144.47160000000002</v>
      </c>
      <c r="P256" s="11">
        <f t="shared" si="51"/>
        <v>577.88640000000009</v>
      </c>
    </row>
    <row r="257" spans="1:16" x14ac:dyDescent="0.2">
      <c r="A257" s="9" t="s">
        <v>14</v>
      </c>
      <c r="B257" s="18">
        <v>191</v>
      </c>
      <c r="C257" s="9" t="s">
        <v>41</v>
      </c>
      <c r="D257" s="9" t="s">
        <v>123</v>
      </c>
      <c r="E257" s="9" t="s">
        <v>122</v>
      </c>
      <c r="F257" s="10">
        <v>2520</v>
      </c>
      <c r="G257" s="11">
        <v>25.48</v>
      </c>
      <c r="H257" s="12">
        <f t="shared" si="48"/>
        <v>64209.599999999999</v>
      </c>
      <c r="I257" s="33">
        <v>45923</v>
      </c>
      <c r="J257" s="29">
        <v>45925</v>
      </c>
      <c r="K257" s="9" t="s">
        <v>18</v>
      </c>
      <c r="L257" s="33">
        <v>46142</v>
      </c>
      <c r="M257" s="13">
        <f>VLOOKUP(E257,tabela_produto[],2,FALSE)</f>
        <v>1.4999999999999999E-2</v>
      </c>
      <c r="N257" s="11">
        <f t="shared" si="49"/>
        <v>963.14399999999989</v>
      </c>
      <c r="O257" s="27">
        <f t="shared" si="50"/>
        <v>192.62879999999998</v>
      </c>
      <c r="P257" s="11">
        <f t="shared" si="51"/>
        <v>770.51519999999994</v>
      </c>
    </row>
    <row r="258" spans="1:16" x14ac:dyDescent="0.2">
      <c r="A258" s="9" t="s">
        <v>14</v>
      </c>
      <c r="B258" s="18">
        <v>192</v>
      </c>
      <c r="C258" s="9" t="s">
        <v>41</v>
      </c>
      <c r="D258" s="9" t="s">
        <v>124</v>
      </c>
      <c r="E258" s="9" t="s">
        <v>122</v>
      </c>
      <c r="F258" s="10">
        <v>5040</v>
      </c>
      <c r="G258" s="11">
        <v>25.48</v>
      </c>
      <c r="H258" s="12">
        <f t="shared" si="48"/>
        <v>128419.2</v>
      </c>
      <c r="I258" s="33">
        <v>45923</v>
      </c>
      <c r="J258" s="29">
        <v>45925</v>
      </c>
      <c r="K258" s="9" t="s">
        <v>18</v>
      </c>
      <c r="L258" s="33">
        <v>46142</v>
      </c>
      <c r="M258" s="13">
        <f>VLOOKUP(E258,tabela_produto[],2,FALSE)</f>
        <v>1.4999999999999999E-2</v>
      </c>
      <c r="N258" s="11">
        <f t="shared" si="49"/>
        <v>1926.2879999999998</v>
      </c>
      <c r="O258" s="27">
        <f t="shared" si="50"/>
        <v>385.25759999999997</v>
      </c>
      <c r="P258" s="11">
        <f t="shared" si="51"/>
        <v>1541.0303999999999</v>
      </c>
    </row>
    <row r="259" spans="1:16" x14ac:dyDescent="0.2">
      <c r="A259" s="9" t="s">
        <v>14</v>
      </c>
      <c r="B259" s="18">
        <v>193</v>
      </c>
      <c r="C259" s="9" t="s">
        <v>119</v>
      </c>
      <c r="D259" s="9" t="s">
        <v>63</v>
      </c>
      <c r="E259" s="9" t="s">
        <v>40</v>
      </c>
      <c r="F259" s="10">
        <v>3500</v>
      </c>
      <c r="G259" s="11">
        <v>28</v>
      </c>
      <c r="H259" s="12">
        <f t="shared" si="48"/>
        <v>98000</v>
      </c>
      <c r="I259" s="33">
        <v>45939</v>
      </c>
      <c r="J259" s="29">
        <v>45954</v>
      </c>
      <c r="K259" s="9" t="s">
        <v>18</v>
      </c>
      <c r="L259" s="33"/>
      <c r="M259" s="13">
        <f>VLOOKUP(E259,tabela_produto[],2,FALSE)</f>
        <v>1.4999999999999999E-2</v>
      </c>
      <c r="N259" s="11">
        <f t="shared" ref="N259" si="52">M259*H259</f>
        <v>1470</v>
      </c>
      <c r="O259" s="11">
        <f t="shared" ref="O259" si="53">0.2*N259</f>
        <v>294</v>
      </c>
      <c r="P259" s="11">
        <f t="shared" ref="P259" si="54">0.8*N259</f>
        <v>1176</v>
      </c>
    </row>
    <row r="260" spans="1:16" x14ac:dyDescent="0.2">
      <c r="A260" s="9" t="s">
        <v>14</v>
      </c>
      <c r="B260" s="18">
        <v>194</v>
      </c>
      <c r="C260" s="9" t="s">
        <v>86</v>
      </c>
      <c r="D260" s="9" t="s">
        <v>15</v>
      </c>
      <c r="E260" s="9" t="s">
        <v>20</v>
      </c>
      <c r="F260" s="10">
        <v>1260</v>
      </c>
      <c r="G260" s="11">
        <v>38.799999999999997</v>
      </c>
      <c r="H260" s="12">
        <f t="shared" si="48"/>
        <v>48888</v>
      </c>
      <c r="I260" s="33">
        <v>45945</v>
      </c>
      <c r="J260" s="33">
        <v>45946</v>
      </c>
      <c r="K260" s="9" t="s">
        <v>78</v>
      </c>
      <c r="L260" s="33">
        <v>46096</v>
      </c>
      <c r="M260" s="13">
        <f>VLOOKUP(E260,tabela_produto[],2,FALSE)</f>
        <v>0.02</v>
      </c>
      <c r="N260" s="11">
        <f t="shared" ref="N260:N263" si="55">M260*H260</f>
        <v>977.76</v>
      </c>
      <c r="O260" s="27">
        <f t="shared" ref="O260:O263" si="56">0.2*N260</f>
        <v>195.55200000000002</v>
      </c>
      <c r="P260" s="11">
        <f t="shared" ref="P260:P263" si="57">0.8*N260</f>
        <v>782.20800000000008</v>
      </c>
    </row>
    <row r="261" spans="1:16" x14ac:dyDescent="0.2">
      <c r="A261" s="9" t="s">
        <v>14</v>
      </c>
      <c r="B261" s="18">
        <v>195</v>
      </c>
      <c r="C261" s="9" t="s">
        <v>125</v>
      </c>
      <c r="D261" s="9" t="s">
        <v>48</v>
      </c>
      <c r="E261" s="9" t="s">
        <v>20</v>
      </c>
      <c r="F261" s="10">
        <v>1260</v>
      </c>
      <c r="G261" s="11">
        <v>38.799999999999997</v>
      </c>
      <c r="H261" s="12">
        <f t="shared" si="48"/>
        <v>48888</v>
      </c>
      <c r="I261" s="33">
        <v>45945</v>
      </c>
      <c r="J261" s="33">
        <v>45946</v>
      </c>
      <c r="K261" s="9" t="s">
        <v>78</v>
      </c>
      <c r="L261" s="33">
        <v>46096</v>
      </c>
      <c r="M261" s="13">
        <f>VLOOKUP(E261,tabela_produto[],2,FALSE)</f>
        <v>0.02</v>
      </c>
      <c r="N261" s="11">
        <f t="shared" si="55"/>
        <v>977.76</v>
      </c>
      <c r="O261" s="27">
        <f t="shared" si="56"/>
        <v>195.55200000000002</v>
      </c>
      <c r="P261" s="11">
        <f t="shared" si="57"/>
        <v>782.20800000000008</v>
      </c>
    </row>
    <row r="262" spans="1:16" x14ac:dyDescent="0.2">
      <c r="A262" s="9" t="s">
        <v>14</v>
      </c>
      <c r="B262" s="18">
        <v>196</v>
      </c>
      <c r="C262" s="9" t="s">
        <v>97</v>
      </c>
      <c r="D262" s="9" t="s">
        <v>98</v>
      </c>
      <c r="E262" s="9" t="s">
        <v>95</v>
      </c>
      <c r="F262" s="10">
        <v>1800</v>
      </c>
      <c r="G262" s="11">
        <v>28.6</v>
      </c>
      <c r="H262" s="12">
        <f t="shared" si="48"/>
        <v>51480</v>
      </c>
      <c r="I262" s="33">
        <v>45950</v>
      </c>
      <c r="J262" s="29">
        <v>45957</v>
      </c>
      <c r="K262" s="9" t="s">
        <v>18</v>
      </c>
      <c r="L262" s="33">
        <v>46142</v>
      </c>
      <c r="M262" s="13">
        <f>VLOOKUP(E262,tabela_produto[],2,FALSE)</f>
        <v>1.4999999999999999E-2</v>
      </c>
      <c r="N262" s="11">
        <f t="shared" si="55"/>
        <v>772.19999999999993</v>
      </c>
      <c r="O262" s="11">
        <f t="shared" si="56"/>
        <v>154.44</v>
      </c>
      <c r="P262" s="11">
        <f t="shared" si="57"/>
        <v>617.76</v>
      </c>
    </row>
    <row r="263" spans="1:16" x14ac:dyDescent="0.2">
      <c r="A263" s="9" t="s">
        <v>14</v>
      </c>
      <c r="B263" s="18">
        <v>197</v>
      </c>
      <c r="C263" s="9" t="s">
        <v>126</v>
      </c>
      <c r="D263" s="9" t="s">
        <v>23</v>
      </c>
      <c r="E263" s="9" t="s">
        <v>40</v>
      </c>
      <c r="F263" s="10">
        <v>2800</v>
      </c>
      <c r="G263" s="11">
        <v>27</v>
      </c>
      <c r="H263" s="12">
        <f t="shared" si="48"/>
        <v>75600</v>
      </c>
      <c r="I263" s="33">
        <v>45952</v>
      </c>
      <c r="J263" s="29"/>
      <c r="K263" s="9" t="s">
        <v>18</v>
      </c>
      <c r="L263" s="33">
        <v>46142</v>
      </c>
      <c r="M263" s="13">
        <f>VLOOKUP(E263,tabela_produto[],2,FALSE)</f>
        <v>1.4999999999999999E-2</v>
      </c>
      <c r="N263" s="11">
        <f t="shared" si="55"/>
        <v>1134</v>
      </c>
      <c r="O263" s="11">
        <f t="shared" si="56"/>
        <v>226.8</v>
      </c>
      <c r="P263" s="11">
        <f t="shared" si="57"/>
        <v>907.2</v>
      </c>
    </row>
    <row r="264" spans="1:16" x14ac:dyDescent="0.2">
      <c r="A264" s="9" t="s">
        <v>14</v>
      </c>
      <c r="B264" s="18">
        <v>197</v>
      </c>
      <c r="C264" s="9" t="s">
        <v>126</v>
      </c>
      <c r="D264" s="9" t="s">
        <v>23</v>
      </c>
      <c r="E264" s="9" t="s">
        <v>95</v>
      </c>
      <c r="F264" s="10">
        <v>3600</v>
      </c>
      <c r="G264" s="11">
        <v>29</v>
      </c>
      <c r="H264" s="12">
        <f t="shared" si="48"/>
        <v>104400</v>
      </c>
      <c r="I264" s="33">
        <v>45952</v>
      </c>
      <c r="J264" s="29"/>
      <c r="K264" s="9" t="s">
        <v>18</v>
      </c>
      <c r="L264" s="33">
        <v>46142</v>
      </c>
      <c r="M264" s="13">
        <f>VLOOKUP(E264,tabela_produto[],2,FALSE)</f>
        <v>1.4999999999999999E-2</v>
      </c>
      <c r="N264" s="11">
        <f t="shared" ref="N264" si="58">M264*H264</f>
        <v>1566</v>
      </c>
      <c r="O264" s="11">
        <f t="shared" ref="O264" si="59">0.2*N264</f>
        <v>313.20000000000005</v>
      </c>
      <c r="P264" s="11">
        <f t="shared" ref="P264" si="60">0.8*N264</f>
        <v>1252.8000000000002</v>
      </c>
    </row>
    <row r="265" spans="1:16" x14ac:dyDescent="0.2">
      <c r="A265" s="9" t="s">
        <v>14</v>
      </c>
      <c r="B265" s="18">
        <v>198</v>
      </c>
      <c r="C265" s="9" t="s">
        <v>101</v>
      </c>
      <c r="D265" s="9" t="s">
        <v>102</v>
      </c>
      <c r="E265" s="9" t="s">
        <v>20</v>
      </c>
      <c r="F265" s="10">
        <v>1260</v>
      </c>
      <c r="G265" s="11">
        <v>37.270000000000003</v>
      </c>
      <c r="H265" s="12">
        <f t="shared" si="48"/>
        <v>46960.200000000004</v>
      </c>
      <c r="I265" s="33">
        <v>45957</v>
      </c>
      <c r="J265" s="29"/>
      <c r="K265" s="9" t="s">
        <v>18</v>
      </c>
      <c r="L265" s="33">
        <v>45716</v>
      </c>
      <c r="M265" s="13">
        <f>VLOOKUP(E265,tabela_produto[],2,FALSE)</f>
        <v>0.02</v>
      </c>
      <c r="N265" s="11">
        <f t="shared" ref="N265:N271" si="61">M265*H265</f>
        <v>939.20400000000006</v>
      </c>
      <c r="O265" s="11">
        <f t="shared" ref="O265:O271" si="62">0.2*N265</f>
        <v>187.84080000000003</v>
      </c>
      <c r="P265" s="11">
        <f t="shared" ref="P265:P271" si="63">0.8*N265</f>
        <v>751.36320000000012</v>
      </c>
    </row>
    <row r="266" spans="1:16" x14ac:dyDescent="0.2">
      <c r="A266" s="9" t="s">
        <v>14</v>
      </c>
      <c r="B266" s="18">
        <v>199</v>
      </c>
      <c r="C266" s="9" t="s">
        <v>87</v>
      </c>
      <c r="D266" s="9" t="s">
        <v>88</v>
      </c>
      <c r="E266" s="9" t="s">
        <v>21</v>
      </c>
      <c r="F266" s="10">
        <v>720</v>
      </c>
      <c r="G266" s="11">
        <v>39.9</v>
      </c>
      <c r="H266" s="12">
        <f t="shared" si="48"/>
        <v>28728</v>
      </c>
      <c r="I266" s="33">
        <v>45958</v>
      </c>
      <c r="J266" s="29"/>
      <c r="K266" s="9" t="s">
        <v>18</v>
      </c>
      <c r="L266" s="33">
        <v>45716</v>
      </c>
      <c r="M266" s="13">
        <f>VLOOKUP(E266,tabela_produto[],2,FALSE)</f>
        <v>0.02</v>
      </c>
      <c r="N266" s="11">
        <f t="shared" si="61"/>
        <v>574.56000000000006</v>
      </c>
      <c r="O266" s="11">
        <f t="shared" si="62"/>
        <v>114.91200000000002</v>
      </c>
      <c r="P266" s="11">
        <f t="shared" si="63"/>
        <v>459.64800000000008</v>
      </c>
    </row>
    <row r="267" spans="1:16" x14ac:dyDescent="0.2">
      <c r="A267" s="9" t="s">
        <v>14</v>
      </c>
      <c r="B267" s="18">
        <v>199</v>
      </c>
      <c r="C267" s="9" t="s">
        <v>87</v>
      </c>
      <c r="D267" s="9" t="s">
        <v>88</v>
      </c>
      <c r="E267" s="9" t="s">
        <v>20</v>
      </c>
      <c r="F267" s="10">
        <v>2520</v>
      </c>
      <c r="G267" s="11">
        <v>37.270000000000003</v>
      </c>
      <c r="H267" s="12">
        <f t="shared" si="48"/>
        <v>93920.400000000009</v>
      </c>
      <c r="I267" s="33">
        <v>45958</v>
      </c>
      <c r="J267" s="29"/>
      <c r="K267" s="9" t="s">
        <v>18</v>
      </c>
      <c r="L267" s="33">
        <v>45716</v>
      </c>
      <c r="M267" s="13">
        <f>VLOOKUP(E267,tabela_produto[],2,FALSE)</f>
        <v>0.02</v>
      </c>
      <c r="N267" s="11">
        <f t="shared" si="61"/>
        <v>1878.4080000000001</v>
      </c>
      <c r="O267" s="11">
        <f t="shared" si="62"/>
        <v>375.68160000000006</v>
      </c>
      <c r="P267" s="11">
        <f t="shared" si="63"/>
        <v>1502.7264000000002</v>
      </c>
    </row>
    <row r="268" spans="1:16" x14ac:dyDescent="0.2">
      <c r="A268" s="9" t="s">
        <v>14</v>
      </c>
      <c r="B268" s="18">
        <v>200</v>
      </c>
      <c r="C268" s="9" t="s">
        <v>87</v>
      </c>
      <c r="D268" s="9" t="s">
        <v>88</v>
      </c>
      <c r="E268" s="9" t="s">
        <v>40</v>
      </c>
      <c r="F268" s="10">
        <v>1400</v>
      </c>
      <c r="G268" s="11">
        <v>25.68</v>
      </c>
      <c r="H268" s="12">
        <f t="shared" si="48"/>
        <v>35952</v>
      </c>
      <c r="I268" s="33">
        <v>45958</v>
      </c>
      <c r="J268" s="29"/>
      <c r="K268" s="9" t="s">
        <v>18</v>
      </c>
      <c r="L268" s="33">
        <v>46142</v>
      </c>
      <c r="M268" s="13">
        <f>VLOOKUP(E268,tabela_produto[],2,FALSE)</f>
        <v>1.4999999999999999E-2</v>
      </c>
      <c r="N268" s="11">
        <f t="shared" si="61"/>
        <v>539.28</v>
      </c>
      <c r="O268" s="11">
        <f t="shared" si="62"/>
        <v>107.85599999999999</v>
      </c>
      <c r="P268" s="11">
        <f t="shared" si="63"/>
        <v>431.42399999999998</v>
      </c>
    </row>
    <row r="269" spans="1:16" x14ac:dyDescent="0.2">
      <c r="A269" s="9" t="s">
        <v>14</v>
      </c>
      <c r="B269" s="18">
        <v>201</v>
      </c>
      <c r="C269" s="9" t="s">
        <v>33</v>
      </c>
      <c r="D269" s="9" t="s">
        <v>34</v>
      </c>
      <c r="E269" s="9" t="s">
        <v>20</v>
      </c>
      <c r="F269" s="10">
        <v>3150</v>
      </c>
      <c r="G269" s="11">
        <v>37.270000000000003</v>
      </c>
      <c r="H269" s="12">
        <f t="shared" si="48"/>
        <v>117400.50000000001</v>
      </c>
      <c r="I269" s="33">
        <v>45959</v>
      </c>
      <c r="J269" s="29"/>
      <c r="K269" s="9" t="s">
        <v>18</v>
      </c>
      <c r="L269" s="33">
        <v>45716</v>
      </c>
      <c r="M269" s="13">
        <f>VLOOKUP(E269,tabela_produto[],2,FALSE)</f>
        <v>0.02</v>
      </c>
      <c r="N269" s="11">
        <f t="shared" si="61"/>
        <v>2348.0100000000002</v>
      </c>
      <c r="O269" s="11">
        <f t="shared" si="62"/>
        <v>469.60200000000009</v>
      </c>
      <c r="P269" s="11">
        <f t="shared" si="63"/>
        <v>1878.4080000000004</v>
      </c>
    </row>
    <row r="270" spans="1:16" x14ac:dyDescent="0.2">
      <c r="A270" s="9" t="s">
        <v>14</v>
      </c>
      <c r="B270" s="18">
        <v>202</v>
      </c>
      <c r="C270" s="9" t="s">
        <v>101</v>
      </c>
      <c r="D270" s="9" t="s">
        <v>102</v>
      </c>
      <c r="E270" s="9" t="s">
        <v>20</v>
      </c>
      <c r="F270" s="10">
        <v>630</v>
      </c>
      <c r="G270" s="11">
        <v>37.270000000000003</v>
      </c>
      <c r="H270" s="12">
        <f t="shared" si="48"/>
        <v>23480.100000000002</v>
      </c>
      <c r="I270" s="33">
        <v>45960</v>
      </c>
      <c r="J270" s="29"/>
      <c r="K270" s="9" t="s">
        <v>18</v>
      </c>
      <c r="L270" s="33">
        <v>45716</v>
      </c>
      <c r="M270" s="13">
        <f>VLOOKUP(E270,tabela_produto[],2,FALSE)</f>
        <v>0.02</v>
      </c>
      <c r="N270" s="11">
        <f t="shared" si="61"/>
        <v>469.60200000000003</v>
      </c>
      <c r="O270" s="11">
        <f t="shared" si="62"/>
        <v>93.920400000000015</v>
      </c>
      <c r="P270" s="11">
        <f t="shared" si="63"/>
        <v>375.68160000000006</v>
      </c>
    </row>
    <row r="271" spans="1:16" x14ac:dyDescent="0.2">
      <c r="A271" s="9" t="s">
        <v>14</v>
      </c>
      <c r="B271" s="18">
        <v>203</v>
      </c>
      <c r="C271" s="9" t="s">
        <v>90</v>
      </c>
      <c r="D271" s="9" t="s">
        <v>91</v>
      </c>
      <c r="E271" s="9" t="s">
        <v>40</v>
      </c>
      <c r="F271" s="10">
        <v>1400</v>
      </c>
      <c r="G271" s="11">
        <v>25.68</v>
      </c>
      <c r="H271" s="12">
        <f t="shared" si="48"/>
        <v>35952</v>
      </c>
      <c r="I271" s="33">
        <v>45960</v>
      </c>
      <c r="J271" s="29"/>
      <c r="K271" s="9" t="s">
        <v>18</v>
      </c>
      <c r="L271" s="33">
        <v>46142</v>
      </c>
      <c r="M271" s="13">
        <f>VLOOKUP(E271,tabela_produto[],2,FALSE)</f>
        <v>1.4999999999999999E-2</v>
      </c>
      <c r="N271" s="11">
        <f t="shared" si="61"/>
        <v>539.28</v>
      </c>
      <c r="O271" s="11">
        <f t="shared" si="62"/>
        <v>107.85599999999999</v>
      </c>
      <c r="P271" s="11">
        <f t="shared" si="63"/>
        <v>431.42399999999998</v>
      </c>
    </row>
    <row r="272" spans="1:16" x14ac:dyDescent="0.2">
      <c r="A272" s="9"/>
      <c r="B272" s="18"/>
      <c r="C272" s="9"/>
      <c r="D272" s="9"/>
      <c r="E272" s="9"/>
      <c r="F272" s="10"/>
      <c r="G272" s="11"/>
      <c r="H272" s="12"/>
      <c r="I272" s="33"/>
      <c r="J272" s="29"/>
      <c r="K272" s="9"/>
      <c r="L272" s="33"/>
      <c r="M272" s="13"/>
      <c r="N272" s="11"/>
      <c r="O272" s="11"/>
      <c r="P272" s="11"/>
    </row>
    <row r="273" spans="1:16" x14ac:dyDescent="0.2">
      <c r="A273" s="9"/>
      <c r="B273" s="18"/>
      <c r="C273" s="9"/>
      <c r="D273" s="9"/>
      <c r="E273" s="9"/>
      <c r="F273" s="10"/>
      <c r="G273" s="11"/>
      <c r="H273" s="12"/>
      <c r="I273" s="33"/>
      <c r="J273" s="29"/>
      <c r="K273" s="9"/>
      <c r="L273" s="33"/>
      <c r="M273" s="13"/>
      <c r="N273" s="11"/>
      <c r="O273" s="11"/>
      <c r="P273" s="11"/>
    </row>
    <row r="274" spans="1:16" x14ac:dyDescent="0.2">
      <c r="A274" s="9"/>
      <c r="B274" s="18"/>
      <c r="C274" s="9"/>
      <c r="D274" s="9"/>
      <c r="E274" s="9"/>
      <c r="F274" s="10"/>
      <c r="G274" s="11"/>
      <c r="H274" s="12"/>
      <c r="I274" s="33"/>
      <c r="J274" s="29"/>
      <c r="K274" s="9"/>
      <c r="L274" s="33"/>
      <c r="M274" s="13"/>
      <c r="N274" s="11"/>
      <c r="O274" s="11"/>
      <c r="P274" s="11"/>
    </row>
    <row r="275" spans="1:16" x14ac:dyDescent="0.2">
      <c r="A275" s="9"/>
      <c r="B275" s="18"/>
      <c r="C275" s="9"/>
      <c r="D275" s="9"/>
      <c r="E275" s="9"/>
      <c r="F275" s="10"/>
      <c r="G275" s="11"/>
      <c r="H275" s="12"/>
      <c r="I275" s="33"/>
      <c r="J275" s="29"/>
      <c r="K275" s="9"/>
      <c r="L275" s="33"/>
      <c r="M275" s="13"/>
      <c r="N275" s="11"/>
      <c r="O275" s="11"/>
      <c r="P275" s="11"/>
    </row>
    <row r="276" spans="1:16" x14ac:dyDescent="0.2">
      <c r="A276" s="9"/>
      <c r="B276" s="18"/>
      <c r="C276" s="9"/>
      <c r="D276" s="9"/>
      <c r="E276" s="9"/>
      <c r="F276" s="10"/>
      <c r="G276" s="11"/>
      <c r="H276" s="12"/>
      <c r="I276" s="33"/>
      <c r="J276" s="29"/>
      <c r="K276" s="9"/>
      <c r="L276" s="33"/>
      <c r="M276" s="13"/>
      <c r="N276" s="11"/>
      <c r="O276" s="11"/>
      <c r="P276" s="11"/>
    </row>
    <row r="277" spans="1:16" x14ac:dyDescent="0.2">
      <c r="A277" s="9"/>
      <c r="B277" s="18"/>
      <c r="C277" s="9"/>
      <c r="D277" s="9"/>
      <c r="E277" s="9"/>
      <c r="F277" s="10"/>
      <c r="G277" s="11"/>
      <c r="H277" s="12"/>
      <c r="I277" s="33"/>
      <c r="J277" s="29"/>
      <c r="K277" s="9"/>
      <c r="L277" s="33"/>
      <c r="M277" s="13"/>
      <c r="N277" s="11"/>
      <c r="O277" s="11"/>
      <c r="P277" s="11"/>
    </row>
    <row r="278" spans="1:16" x14ac:dyDescent="0.2">
      <c r="A278" s="9"/>
      <c r="B278" s="18"/>
      <c r="C278" s="9"/>
      <c r="D278" s="9"/>
      <c r="E278" s="9"/>
      <c r="F278" s="10"/>
      <c r="G278" s="11"/>
      <c r="H278" s="12"/>
      <c r="I278" s="33"/>
      <c r="J278" s="29"/>
      <c r="K278" s="9"/>
      <c r="L278" s="33"/>
      <c r="M278" s="13"/>
      <c r="N278" s="11"/>
      <c r="O278" s="11"/>
      <c r="P278" s="11"/>
    </row>
    <row r="279" spans="1:16" x14ac:dyDescent="0.2">
      <c r="A279" s="9"/>
      <c r="B279" s="18"/>
      <c r="C279" s="9"/>
      <c r="D279" s="9"/>
      <c r="E279" s="9"/>
      <c r="F279" s="10"/>
      <c r="G279" s="11"/>
      <c r="H279" s="12"/>
      <c r="I279" s="33"/>
      <c r="J279" s="29"/>
      <c r="K279" s="9"/>
      <c r="L279" s="33"/>
      <c r="M279" s="13"/>
      <c r="N279" s="11"/>
      <c r="O279" s="11"/>
      <c r="P279" s="11"/>
    </row>
    <row r="280" spans="1:16" x14ac:dyDescent="0.2">
      <c r="A280" s="9"/>
      <c r="B280" s="18"/>
      <c r="C280" s="9"/>
      <c r="D280" s="9"/>
      <c r="E280" s="9"/>
      <c r="F280" s="10"/>
      <c r="G280" s="11"/>
      <c r="H280" s="12"/>
      <c r="I280" s="33"/>
      <c r="J280" s="29"/>
      <c r="K280" s="9"/>
      <c r="L280" s="33"/>
      <c r="M280" s="13"/>
      <c r="N280" s="11"/>
      <c r="O280" s="11"/>
      <c r="P280" s="11"/>
    </row>
    <row r="281" spans="1:16" x14ac:dyDescent="0.2">
      <c r="A281" s="9"/>
      <c r="B281" s="18"/>
      <c r="C281" s="9"/>
      <c r="D281" s="9"/>
      <c r="E281" s="9"/>
      <c r="F281" s="10"/>
      <c r="G281" s="11"/>
      <c r="H281" s="12"/>
      <c r="I281" s="33"/>
      <c r="J281" s="29"/>
      <c r="K281" s="9"/>
      <c r="L281" s="33"/>
      <c r="M281" s="13"/>
      <c r="N281" s="11"/>
      <c r="O281" s="11"/>
      <c r="P281" s="11"/>
    </row>
    <row r="282" spans="1:16" x14ac:dyDescent="0.2">
      <c r="A282" s="9"/>
      <c r="B282" s="18"/>
      <c r="C282" s="9"/>
      <c r="D282" s="9"/>
      <c r="E282" s="9"/>
      <c r="F282" s="10"/>
      <c r="G282" s="11"/>
      <c r="H282" s="12"/>
      <c r="I282" s="33"/>
      <c r="J282" s="29"/>
      <c r="K282" s="9"/>
      <c r="L282" s="33"/>
      <c r="M282" s="13"/>
      <c r="N282" s="11"/>
      <c r="O282" s="11"/>
      <c r="P282" s="11"/>
    </row>
    <row r="283" spans="1:16" x14ac:dyDescent="0.2">
      <c r="A283" s="9"/>
      <c r="B283" s="18"/>
      <c r="C283" s="9"/>
      <c r="D283" s="9"/>
      <c r="E283" s="9"/>
      <c r="F283" s="10"/>
      <c r="G283" s="11"/>
      <c r="H283" s="12"/>
      <c r="I283" s="33"/>
      <c r="J283" s="29"/>
      <c r="K283" s="9"/>
      <c r="L283" s="33"/>
      <c r="M283" s="13"/>
      <c r="N283" s="11"/>
      <c r="O283" s="11"/>
      <c r="P283" s="11"/>
    </row>
    <row r="284" spans="1:16" x14ac:dyDescent="0.2">
      <c r="A284" s="9"/>
      <c r="B284" s="18"/>
      <c r="C284" s="9"/>
      <c r="D284" s="9"/>
      <c r="E284" s="9"/>
      <c r="F284" s="10"/>
      <c r="G284" s="11"/>
      <c r="H284" s="12"/>
      <c r="I284" s="33"/>
      <c r="J284" s="29"/>
      <c r="K284" s="9"/>
      <c r="L284" s="33"/>
      <c r="M284" s="13"/>
      <c r="N284" s="11"/>
      <c r="O284" s="11"/>
      <c r="P284" s="11"/>
    </row>
    <row r="285" spans="1:16" x14ac:dyDescent="0.2">
      <c r="A285" s="9"/>
      <c r="B285" s="18"/>
      <c r="C285" s="9"/>
      <c r="D285" s="9"/>
      <c r="E285" s="9"/>
      <c r="F285" s="10"/>
      <c r="G285" s="11"/>
      <c r="H285" s="12"/>
      <c r="I285" s="33"/>
      <c r="J285" s="29"/>
      <c r="K285" s="9"/>
      <c r="L285" s="33"/>
      <c r="M285" s="13"/>
      <c r="N285" s="11"/>
      <c r="O285" s="11"/>
      <c r="P285" s="11"/>
    </row>
    <row r="286" spans="1:16" x14ac:dyDescent="0.2">
      <c r="A286" s="9"/>
      <c r="B286" s="18"/>
      <c r="C286" s="9"/>
      <c r="D286" s="9"/>
      <c r="E286" s="9"/>
      <c r="F286" s="10"/>
      <c r="G286" s="11"/>
      <c r="H286" s="12"/>
      <c r="I286" s="33"/>
      <c r="J286" s="29"/>
      <c r="K286" s="9"/>
      <c r="L286" s="33"/>
      <c r="M286" s="13"/>
      <c r="N286" s="11"/>
      <c r="O286" s="11"/>
      <c r="P286" s="11"/>
    </row>
    <row r="287" spans="1:16" x14ac:dyDescent="0.2">
      <c r="A287" s="9"/>
      <c r="B287" s="18"/>
      <c r="C287" s="9"/>
      <c r="D287" s="9"/>
      <c r="E287" s="9"/>
      <c r="F287" s="10"/>
      <c r="G287" s="11"/>
      <c r="H287" s="12"/>
      <c r="I287" s="33"/>
      <c r="J287" s="29"/>
      <c r="K287" s="9"/>
      <c r="L287" s="33"/>
      <c r="M287" s="13"/>
      <c r="N287" s="11"/>
      <c r="O287" s="11"/>
      <c r="P287" s="11"/>
    </row>
    <row r="288" spans="1:16" x14ac:dyDescent="0.2">
      <c r="A288" s="9"/>
      <c r="B288" s="18"/>
      <c r="C288" s="9"/>
      <c r="D288" s="9"/>
      <c r="E288" s="9"/>
      <c r="F288" s="10"/>
      <c r="G288" s="11"/>
      <c r="H288" s="12"/>
      <c r="I288" s="33"/>
      <c r="J288" s="29"/>
      <c r="K288" s="9"/>
      <c r="L288" s="33"/>
      <c r="M288" s="13"/>
      <c r="N288" s="11"/>
      <c r="O288" s="11"/>
      <c r="P288" s="11"/>
    </row>
    <row r="289" spans="1:16" x14ac:dyDescent="0.2">
      <c r="A289" s="9"/>
      <c r="B289" s="18"/>
      <c r="C289" s="9"/>
      <c r="D289" s="9"/>
      <c r="E289" s="9"/>
      <c r="F289" s="10"/>
      <c r="G289" s="11"/>
      <c r="H289" s="12"/>
      <c r="I289" s="33"/>
      <c r="J289" s="29"/>
      <c r="K289" s="9"/>
      <c r="L289" s="33"/>
      <c r="M289" s="13"/>
      <c r="N289" s="11"/>
      <c r="O289" s="11"/>
      <c r="P289" s="11"/>
    </row>
    <row r="290" spans="1:16" x14ac:dyDescent="0.2">
      <c r="A290" s="9"/>
      <c r="B290" s="18"/>
      <c r="C290" s="9"/>
      <c r="D290" s="9"/>
      <c r="E290" s="9"/>
      <c r="F290" s="10"/>
      <c r="G290" s="11"/>
      <c r="H290" s="12"/>
      <c r="I290" s="33"/>
      <c r="J290" s="29"/>
      <c r="K290" s="9"/>
      <c r="L290" s="33"/>
      <c r="M290" s="13"/>
      <c r="N290" s="11"/>
      <c r="O290" s="11"/>
      <c r="P290" s="11"/>
    </row>
    <row r="291" spans="1:16" x14ac:dyDescent="0.2">
      <c r="A291" s="9"/>
      <c r="B291" s="18"/>
      <c r="C291" s="9"/>
      <c r="D291" s="9"/>
      <c r="E291" s="9"/>
      <c r="F291" s="10"/>
      <c r="G291" s="11"/>
      <c r="H291" s="12"/>
      <c r="I291" s="33"/>
      <c r="J291" s="29"/>
      <c r="K291" s="9"/>
      <c r="L291" s="33"/>
      <c r="M291" s="13"/>
      <c r="N291" s="11"/>
      <c r="O291" s="11"/>
      <c r="P291" s="11"/>
    </row>
    <row r="292" spans="1:16" x14ac:dyDescent="0.2">
      <c r="A292" s="9"/>
      <c r="B292" s="18"/>
      <c r="C292" s="9"/>
      <c r="D292" s="9"/>
      <c r="E292" s="9"/>
      <c r="F292" s="10"/>
      <c r="G292" s="11"/>
      <c r="H292" s="12"/>
      <c r="I292" s="33"/>
      <c r="J292" s="29"/>
      <c r="K292" s="9"/>
      <c r="L292" s="33"/>
      <c r="M292" s="13"/>
      <c r="N292" s="11"/>
      <c r="O292" s="11"/>
      <c r="P292" s="11"/>
    </row>
    <row r="293" spans="1:16" x14ac:dyDescent="0.2">
      <c r="A293" s="9"/>
      <c r="B293" s="18"/>
      <c r="C293" s="9"/>
      <c r="D293" s="9"/>
      <c r="E293" s="9"/>
      <c r="F293" s="10"/>
      <c r="G293" s="11"/>
      <c r="H293" s="12"/>
      <c r="I293" s="33"/>
      <c r="J293" s="29"/>
      <c r="K293" s="9"/>
      <c r="L293" s="33"/>
      <c r="M293" s="13"/>
      <c r="N293" s="11"/>
      <c r="O293" s="11"/>
      <c r="P293" s="11"/>
    </row>
    <row r="294" spans="1:16" x14ac:dyDescent="0.2">
      <c r="A294" s="9"/>
      <c r="B294" s="18"/>
      <c r="C294" s="9"/>
      <c r="D294" s="9"/>
      <c r="E294" s="9"/>
      <c r="F294" s="10"/>
      <c r="G294" s="11"/>
      <c r="H294" s="12"/>
      <c r="I294" s="33"/>
      <c r="J294" s="29"/>
      <c r="K294" s="9"/>
      <c r="L294" s="33"/>
      <c r="M294" s="13"/>
      <c r="N294" s="11"/>
      <c r="O294" s="11"/>
      <c r="P294" s="11"/>
    </row>
    <row r="295" spans="1:16" x14ac:dyDescent="0.2">
      <c r="A295" s="9"/>
      <c r="B295" s="18"/>
      <c r="C295" s="9"/>
      <c r="D295" s="9"/>
      <c r="E295" s="9"/>
      <c r="F295" s="10"/>
      <c r="G295" s="11"/>
      <c r="H295" s="12"/>
      <c r="I295" s="33"/>
      <c r="J295" s="29"/>
      <c r="K295" s="9"/>
      <c r="L295" s="33"/>
      <c r="M295" s="13"/>
      <c r="N295" s="11"/>
      <c r="O295" s="11"/>
      <c r="P295" s="11"/>
    </row>
    <row r="296" spans="1:16" x14ac:dyDescent="0.2">
      <c r="A296" s="9"/>
      <c r="B296" s="18"/>
      <c r="C296" s="9"/>
      <c r="D296" s="9"/>
      <c r="E296" s="9"/>
      <c r="F296" s="10"/>
      <c r="G296" s="11"/>
      <c r="H296" s="12"/>
      <c r="I296" s="33"/>
      <c r="J296" s="29"/>
      <c r="K296" s="9"/>
      <c r="L296" s="33"/>
      <c r="M296" s="13"/>
      <c r="N296" s="11"/>
      <c r="O296" s="11"/>
      <c r="P296" s="11"/>
    </row>
    <row r="297" spans="1:16" x14ac:dyDescent="0.2">
      <c r="A297" s="9"/>
      <c r="B297" s="18"/>
      <c r="C297" s="9"/>
      <c r="D297" s="9"/>
      <c r="E297" s="9"/>
      <c r="F297" s="10"/>
      <c r="G297" s="11"/>
      <c r="H297" s="12"/>
      <c r="I297" s="33"/>
      <c r="J297" s="29"/>
      <c r="K297" s="9"/>
      <c r="L297" s="33"/>
      <c r="M297" s="13"/>
      <c r="N297" s="11"/>
      <c r="O297" s="11"/>
      <c r="P297" s="11"/>
    </row>
    <row r="298" spans="1:16" x14ac:dyDescent="0.2">
      <c r="A298" s="9"/>
      <c r="B298" s="18"/>
      <c r="C298" s="9"/>
      <c r="D298" s="9"/>
      <c r="E298" s="9"/>
      <c r="F298" s="10"/>
      <c r="G298" s="11"/>
      <c r="H298" s="12"/>
      <c r="I298" s="33"/>
      <c r="J298" s="29"/>
      <c r="K298" s="9"/>
      <c r="L298" s="33"/>
      <c r="M298" s="13"/>
      <c r="N298" s="11"/>
      <c r="O298" s="11"/>
      <c r="P298" s="11"/>
    </row>
    <row r="299" spans="1:16" x14ac:dyDescent="0.2">
      <c r="A299" s="9"/>
      <c r="B299" s="18"/>
      <c r="C299" s="9"/>
      <c r="D299" s="9"/>
      <c r="E299" s="9"/>
      <c r="F299" s="10"/>
      <c r="G299" s="11"/>
      <c r="H299" s="12"/>
      <c r="I299" s="33"/>
      <c r="J299" s="29"/>
      <c r="K299" s="9"/>
      <c r="L299" s="33"/>
      <c r="M299" s="13"/>
      <c r="N299" s="11"/>
      <c r="O299" s="11"/>
      <c r="P299" s="11"/>
    </row>
    <row r="300" spans="1:16" x14ac:dyDescent="0.2">
      <c r="A300" s="9"/>
      <c r="B300" s="18"/>
      <c r="C300" s="9"/>
      <c r="D300" s="9"/>
      <c r="E300" s="9"/>
      <c r="F300" s="10"/>
      <c r="G300" s="11"/>
      <c r="H300" s="12"/>
      <c r="I300" s="33"/>
      <c r="J300" s="29"/>
      <c r="K300" s="9"/>
      <c r="L300" s="33"/>
      <c r="M300" s="13"/>
      <c r="N300" s="11"/>
      <c r="O300" s="11"/>
      <c r="P300" s="11"/>
    </row>
    <row r="301" spans="1:16" x14ac:dyDescent="0.2">
      <c r="A301" s="9"/>
      <c r="B301" s="18"/>
      <c r="C301" s="9"/>
      <c r="D301" s="9"/>
      <c r="E301" s="9"/>
      <c r="F301" s="10"/>
      <c r="G301" s="11"/>
      <c r="H301" s="12"/>
      <c r="I301" s="33"/>
      <c r="J301" s="29"/>
      <c r="K301" s="9"/>
      <c r="L301" s="33"/>
      <c r="M301" s="13"/>
      <c r="N301" s="11"/>
      <c r="O301" s="11"/>
      <c r="P301" s="11"/>
    </row>
    <row r="302" spans="1:16" x14ac:dyDescent="0.2">
      <c r="A302" s="9"/>
      <c r="B302" s="18"/>
      <c r="C302" s="9"/>
      <c r="D302" s="9"/>
      <c r="E302" s="9"/>
      <c r="F302" s="10"/>
      <c r="G302" s="11"/>
      <c r="H302" s="12"/>
      <c r="I302" s="33"/>
      <c r="J302" s="29"/>
      <c r="K302" s="9"/>
      <c r="L302" s="33"/>
      <c r="M302" s="13"/>
      <c r="N302" s="11"/>
      <c r="O302" s="11"/>
      <c r="P302" s="11"/>
    </row>
    <row r="303" spans="1:16" x14ac:dyDescent="0.2">
      <c r="A303" s="9"/>
      <c r="B303" s="18"/>
      <c r="C303" s="9"/>
      <c r="D303" s="9"/>
      <c r="E303" s="9"/>
      <c r="F303" s="10"/>
      <c r="G303" s="11"/>
      <c r="H303" s="12"/>
      <c r="I303" s="33"/>
      <c r="J303" s="29"/>
      <c r="K303" s="9"/>
      <c r="L303" s="33"/>
      <c r="M303" s="13"/>
      <c r="N303" s="11"/>
      <c r="O303" s="11"/>
      <c r="P303" s="11"/>
    </row>
    <row r="304" spans="1:16" x14ac:dyDescent="0.2">
      <c r="A304" s="9"/>
      <c r="B304" s="18"/>
      <c r="C304" s="9"/>
      <c r="D304" s="9"/>
      <c r="E304" s="9"/>
      <c r="F304" s="10"/>
      <c r="G304" s="11"/>
      <c r="H304" s="12"/>
      <c r="I304" s="33"/>
      <c r="J304" s="29"/>
      <c r="K304" s="9"/>
      <c r="L304" s="33"/>
      <c r="M304" s="13"/>
      <c r="N304" s="11"/>
      <c r="O304" s="11"/>
      <c r="P304" s="11"/>
    </row>
    <row r="305" spans="1:16" x14ac:dyDescent="0.2">
      <c r="A305" s="9"/>
      <c r="B305" s="18"/>
      <c r="C305" s="9"/>
      <c r="D305" s="9"/>
      <c r="E305" s="9"/>
      <c r="F305" s="10"/>
      <c r="G305" s="11"/>
      <c r="H305" s="12"/>
      <c r="I305" s="33"/>
      <c r="J305" s="29"/>
      <c r="K305" s="9"/>
      <c r="L305" s="33"/>
      <c r="M305" s="13"/>
      <c r="N305" s="11"/>
      <c r="O305" s="11"/>
      <c r="P305" s="11"/>
    </row>
    <row r="306" spans="1:16" x14ac:dyDescent="0.2">
      <c r="A306" s="9"/>
      <c r="B306" s="18"/>
      <c r="C306" s="9"/>
      <c r="D306" s="9"/>
      <c r="E306" s="9"/>
      <c r="F306" s="10"/>
      <c r="G306" s="11"/>
      <c r="H306" s="12"/>
      <c r="I306" s="33"/>
      <c r="J306" s="29"/>
      <c r="K306" s="9"/>
      <c r="L306" s="33"/>
      <c r="M306" s="13"/>
      <c r="N306" s="11"/>
      <c r="O306" s="11"/>
      <c r="P306" s="11"/>
    </row>
    <row r="307" spans="1:16" x14ac:dyDescent="0.2">
      <c r="A307" s="9"/>
      <c r="B307" s="18"/>
      <c r="C307" s="9"/>
      <c r="D307" s="9"/>
      <c r="E307" s="9"/>
      <c r="F307" s="10"/>
      <c r="G307" s="11"/>
      <c r="H307" s="12"/>
      <c r="I307" s="33"/>
      <c r="J307" s="29"/>
      <c r="K307" s="9"/>
      <c r="L307" s="33"/>
      <c r="M307" s="13"/>
      <c r="N307" s="11"/>
      <c r="O307" s="11"/>
      <c r="P307" s="11"/>
    </row>
    <row r="308" spans="1:16" x14ac:dyDescent="0.2">
      <c r="A308" s="9"/>
      <c r="B308" s="18"/>
      <c r="C308" s="9"/>
      <c r="D308" s="9"/>
      <c r="E308" s="9"/>
      <c r="F308" s="10"/>
      <c r="G308" s="11"/>
      <c r="H308" s="12"/>
      <c r="I308" s="33"/>
      <c r="J308" s="29"/>
      <c r="K308" s="9"/>
      <c r="L308" s="33"/>
      <c r="M308" s="13"/>
      <c r="N308" s="11"/>
      <c r="O308" s="11"/>
      <c r="P308" s="11"/>
    </row>
    <row r="309" spans="1:16" x14ac:dyDescent="0.2">
      <c r="A309" s="9"/>
      <c r="B309" s="18"/>
      <c r="C309" s="9"/>
      <c r="D309" s="9"/>
      <c r="E309" s="9"/>
      <c r="F309" s="10"/>
      <c r="G309" s="11"/>
      <c r="H309" s="12"/>
      <c r="I309" s="33"/>
      <c r="J309" s="29"/>
      <c r="K309" s="9"/>
      <c r="L309" s="33"/>
      <c r="M309" s="13"/>
      <c r="N309" s="11"/>
      <c r="O309" s="11"/>
      <c r="P309" s="11"/>
    </row>
    <row r="310" spans="1:16" x14ac:dyDescent="0.2">
      <c r="A310" s="9"/>
      <c r="B310" s="18"/>
      <c r="C310" s="9"/>
      <c r="D310" s="9"/>
      <c r="E310" s="9"/>
      <c r="F310" s="10"/>
      <c r="G310" s="11"/>
      <c r="H310" s="12"/>
      <c r="I310" s="33"/>
      <c r="J310" s="29"/>
      <c r="K310" s="9"/>
      <c r="L310" s="33"/>
      <c r="M310" s="13"/>
      <c r="N310" s="11"/>
      <c r="O310" s="11"/>
      <c r="P310" s="11"/>
    </row>
    <row r="311" spans="1:16" x14ac:dyDescent="0.2">
      <c r="A311" s="9"/>
      <c r="B311" s="18"/>
      <c r="C311" s="9"/>
      <c r="D311" s="9"/>
      <c r="E311" s="9"/>
      <c r="F311" s="10"/>
      <c r="G311" s="11"/>
      <c r="H311" s="12"/>
      <c r="I311" s="33"/>
      <c r="J311" s="29"/>
      <c r="K311" s="9"/>
      <c r="L311" s="33"/>
      <c r="M311" s="13"/>
      <c r="N311" s="11"/>
      <c r="O311" s="11"/>
      <c r="P311" s="11"/>
    </row>
    <row r="312" spans="1:16" x14ac:dyDescent="0.2">
      <c r="A312" s="9"/>
      <c r="B312" s="18"/>
      <c r="C312" s="9"/>
      <c r="D312" s="9"/>
      <c r="E312" s="9"/>
      <c r="F312" s="10"/>
      <c r="G312" s="11"/>
      <c r="H312" s="12"/>
      <c r="I312" s="33"/>
      <c r="J312" s="29"/>
      <c r="K312" s="9"/>
      <c r="L312" s="33"/>
      <c r="M312" s="13"/>
      <c r="N312" s="11"/>
      <c r="O312" s="11"/>
      <c r="P312" s="11"/>
    </row>
    <row r="313" spans="1:16" x14ac:dyDescent="0.2">
      <c r="A313" s="9"/>
      <c r="B313" s="18"/>
      <c r="C313" s="9"/>
      <c r="D313" s="9"/>
      <c r="E313" s="9"/>
      <c r="F313" s="10"/>
      <c r="G313" s="11"/>
      <c r="H313" s="12"/>
      <c r="I313" s="33"/>
      <c r="J313" s="29"/>
      <c r="K313" s="9"/>
      <c r="L313" s="33"/>
      <c r="M313" s="13"/>
      <c r="N313" s="11"/>
      <c r="O313" s="11"/>
      <c r="P313" s="11"/>
    </row>
    <row r="314" spans="1:16" x14ac:dyDescent="0.2">
      <c r="A314" s="9"/>
      <c r="B314" s="18"/>
      <c r="C314" s="9"/>
      <c r="D314" s="9"/>
      <c r="E314" s="9"/>
      <c r="F314" s="10"/>
      <c r="G314" s="11"/>
      <c r="H314" s="12"/>
      <c r="I314" s="33"/>
      <c r="J314" s="29"/>
      <c r="K314" s="9"/>
      <c r="L314" s="33"/>
      <c r="M314" s="13"/>
      <c r="N314" s="11"/>
      <c r="O314" s="11"/>
      <c r="P314" s="11"/>
    </row>
    <row r="315" spans="1:16" x14ac:dyDescent="0.2">
      <c r="A315" s="9"/>
      <c r="B315" s="18"/>
      <c r="C315" s="9"/>
      <c r="D315" s="9"/>
      <c r="E315" s="9"/>
      <c r="F315" s="10"/>
      <c r="G315" s="11"/>
      <c r="H315" s="12"/>
      <c r="I315" s="33"/>
      <c r="J315" s="29"/>
      <c r="K315" s="9"/>
      <c r="L315" s="33"/>
      <c r="M315" s="13"/>
      <c r="N315" s="11"/>
      <c r="O315" s="11"/>
      <c r="P315" s="11"/>
    </row>
    <row r="316" spans="1:16" x14ac:dyDescent="0.2">
      <c r="A316" s="9"/>
      <c r="B316" s="18"/>
      <c r="C316" s="9"/>
      <c r="D316" s="9"/>
      <c r="E316" s="9"/>
      <c r="F316" s="10"/>
      <c r="G316" s="11"/>
      <c r="H316" s="12"/>
      <c r="I316" s="33"/>
      <c r="J316" s="29"/>
      <c r="K316" s="9"/>
      <c r="L316" s="33"/>
      <c r="M316" s="13"/>
      <c r="N316" s="11"/>
      <c r="O316" s="11"/>
      <c r="P316" s="11"/>
    </row>
    <row r="317" spans="1:16" x14ac:dyDescent="0.2">
      <c r="A317" s="9"/>
      <c r="B317" s="18"/>
      <c r="C317" s="9"/>
      <c r="D317" s="9"/>
      <c r="E317" s="9"/>
      <c r="F317" s="10"/>
      <c r="G317" s="11"/>
      <c r="H317" s="12"/>
      <c r="I317" s="33"/>
      <c r="J317" s="29"/>
      <c r="K317" s="9"/>
      <c r="L317" s="33"/>
      <c r="M317" s="13"/>
      <c r="N317" s="11"/>
      <c r="O317" s="11"/>
      <c r="P317" s="11"/>
    </row>
    <row r="318" spans="1:16" x14ac:dyDescent="0.2">
      <c r="A318" s="9"/>
      <c r="B318" s="18"/>
      <c r="C318" s="9"/>
      <c r="D318" s="9"/>
      <c r="E318" s="9"/>
      <c r="F318" s="10"/>
      <c r="G318" s="11"/>
      <c r="H318" s="12"/>
      <c r="I318" s="33"/>
      <c r="J318" s="29"/>
      <c r="K318" s="9"/>
      <c r="L318" s="33"/>
      <c r="M318" s="13"/>
      <c r="N318" s="11"/>
      <c r="O318" s="11"/>
      <c r="P318" s="11"/>
    </row>
    <row r="319" spans="1:16" x14ac:dyDescent="0.2">
      <c r="A319" s="9"/>
      <c r="B319" s="18"/>
      <c r="C319" s="9"/>
      <c r="D319" s="9"/>
      <c r="E319" s="9"/>
      <c r="F319" s="10"/>
      <c r="G319" s="11"/>
      <c r="H319" s="12"/>
      <c r="I319" s="33"/>
      <c r="J319" s="29"/>
      <c r="K319" s="9"/>
      <c r="L319" s="33"/>
      <c r="M319" s="13"/>
      <c r="N319" s="11"/>
      <c r="O319" s="11"/>
      <c r="P319" s="11"/>
    </row>
    <row r="320" spans="1:16" x14ac:dyDescent="0.2">
      <c r="A320" s="9"/>
      <c r="B320" s="18"/>
      <c r="C320" s="9"/>
      <c r="D320" s="9"/>
      <c r="E320" s="9"/>
      <c r="F320" s="10"/>
      <c r="G320" s="11"/>
      <c r="H320" s="12"/>
      <c r="I320" s="33"/>
      <c r="J320" s="29"/>
      <c r="K320" s="9"/>
      <c r="L320" s="33"/>
      <c r="M320" s="13"/>
      <c r="N320" s="11"/>
      <c r="O320" s="11"/>
      <c r="P320" s="11"/>
    </row>
    <row r="321" spans="1:16" x14ac:dyDescent="0.2">
      <c r="A321" s="9"/>
      <c r="B321" s="18"/>
      <c r="C321" s="9"/>
      <c r="D321" s="9"/>
      <c r="E321" s="9"/>
      <c r="F321" s="10"/>
      <c r="G321" s="11"/>
      <c r="H321" s="12"/>
      <c r="I321" s="33"/>
      <c r="J321" s="29"/>
      <c r="K321" s="9"/>
      <c r="L321" s="33"/>
      <c r="M321" s="13"/>
      <c r="N321" s="11"/>
      <c r="O321" s="11"/>
      <c r="P321" s="11"/>
    </row>
    <row r="322" spans="1:16" x14ac:dyDescent="0.2">
      <c r="A322" s="9"/>
      <c r="B322" s="18"/>
      <c r="C322" s="9"/>
      <c r="D322" s="9"/>
      <c r="E322" s="9"/>
      <c r="F322" s="10"/>
      <c r="G322" s="11"/>
      <c r="H322" s="12"/>
      <c r="I322" s="33"/>
      <c r="J322" s="29"/>
      <c r="K322" s="9"/>
      <c r="L322" s="33"/>
      <c r="M322" s="13"/>
      <c r="N322" s="11"/>
      <c r="O322" s="11"/>
      <c r="P322" s="11"/>
    </row>
    <row r="323" spans="1:16" x14ac:dyDescent="0.2">
      <c r="A323" s="9"/>
      <c r="B323" s="18"/>
      <c r="C323" s="9"/>
      <c r="D323" s="9"/>
      <c r="E323" s="9"/>
      <c r="F323" s="10"/>
      <c r="G323" s="11"/>
      <c r="H323" s="12"/>
      <c r="I323" s="33"/>
      <c r="J323" s="29"/>
      <c r="K323" s="9"/>
      <c r="L323" s="33"/>
      <c r="M323" s="13"/>
      <c r="N323" s="11"/>
      <c r="O323" s="11"/>
      <c r="P323" s="11"/>
    </row>
    <row r="324" spans="1:16" x14ac:dyDescent="0.2">
      <c r="A324" s="9"/>
      <c r="B324" s="18"/>
      <c r="C324" s="9"/>
      <c r="D324" s="9"/>
      <c r="E324" s="9"/>
      <c r="F324" s="10"/>
      <c r="G324" s="11"/>
      <c r="H324" s="12"/>
      <c r="I324" s="33"/>
      <c r="J324" s="29"/>
      <c r="K324" s="9"/>
      <c r="L324" s="33"/>
      <c r="M324" s="13"/>
      <c r="N324" s="11"/>
      <c r="O324" s="11"/>
      <c r="P324" s="11"/>
    </row>
    <row r="325" spans="1:16" x14ac:dyDescent="0.2">
      <c r="A325" s="9"/>
      <c r="B325" s="18"/>
      <c r="C325" s="9"/>
      <c r="D325" s="9"/>
      <c r="E325" s="9"/>
      <c r="F325" s="10"/>
      <c r="G325" s="11"/>
      <c r="H325" s="12"/>
      <c r="I325" s="33"/>
      <c r="J325" s="29"/>
      <c r="K325" s="9"/>
      <c r="L325" s="33"/>
      <c r="M325" s="13"/>
      <c r="N325" s="11"/>
      <c r="O325" s="11"/>
      <c r="P325" s="11"/>
    </row>
    <row r="326" spans="1:16" x14ac:dyDescent="0.2">
      <c r="A326" s="9"/>
      <c r="B326" s="18"/>
      <c r="C326" s="9"/>
      <c r="D326" s="9"/>
      <c r="E326" s="9"/>
      <c r="F326" s="10"/>
      <c r="G326" s="11"/>
      <c r="H326" s="12"/>
      <c r="I326" s="33"/>
      <c r="J326" s="29"/>
      <c r="K326" s="9"/>
      <c r="L326" s="33"/>
      <c r="M326" s="13"/>
      <c r="N326" s="11"/>
      <c r="O326" s="11"/>
      <c r="P326" s="11"/>
    </row>
    <row r="327" spans="1:16" x14ac:dyDescent="0.2">
      <c r="A327" s="9"/>
      <c r="B327" s="18"/>
      <c r="C327" s="9"/>
      <c r="D327" s="9"/>
      <c r="E327" s="9"/>
      <c r="F327" s="10"/>
      <c r="G327" s="11"/>
      <c r="H327" s="12"/>
      <c r="I327" s="33"/>
      <c r="J327" s="29"/>
      <c r="K327" s="9"/>
      <c r="L327" s="33"/>
      <c r="M327" s="13"/>
      <c r="N327" s="11"/>
      <c r="O327" s="11"/>
      <c r="P327" s="11"/>
    </row>
    <row r="328" spans="1:16" x14ac:dyDescent="0.2">
      <c r="B328" s="26"/>
      <c r="F328" s="10"/>
    </row>
    <row r="329" spans="1:16" x14ac:dyDescent="0.2">
      <c r="B329" s="26"/>
      <c r="F329" s="10"/>
    </row>
    <row r="330" spans="1:16" x14ac:dyDescent="0.2">
      <c r="B330" s="26"/>
      <c r="F330" s="10"/>
    </row>
    <row r="331" spans="1:16" x14ac:dyDescent="0.2">
      <c r="B331" s="26"/>
      <c r="F331" s="10"/>
    </row>
    <row r="332" spans="1:16" x14ac:dyDescent="0.2">
      <c r="B332" s="26"/>
    </row>
    <row r="333" spans="1:16" x14ac:dyDescent="0.2">
      <c r="B333" s="26"/>
    </row>
    <row r="334" spans="1:16" x14ac:dyDescent="0.2">
      <c r="B334" s="26"/>
    </row>
    <row r="335" spans="1:16" x14ac:dyDescent="0.2">
      <c r="B335" s="26"/>
    </row>
    <row r="336" spans="1:16" x14ac:dyDescent="0.2">
      <c r="B336" s="26"/>
    </row>
    <row r="337" spans="2:2" x14ac:dyDescent="0.2">
      <c r="B337" s="26"/>
    </row>
  </sheetData>
  <autoFilter ref="B1:P271" xr:uid="{00000000-0009-0000-0000-000000000000}"/>
  <phoneticPr fontId="4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A750F49-D618-4646-9E5E-574B531C84BF}">
          <x14:formula1>
            <xm:f>Planilha1!$B$1:$B$9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4D205-4967-46A6-96FA-96C0103563E9}">
  <dimension ref="B1:C9"/>
  <sheetViews>
    <sheetView workbookViewId="0">
      <selection activeCell="B1" sqref="B1:C9"/>
    </sheetView>
  </sheetViews>
  <sheetFormatPr defaultRowHeight="12.75" x14ac:dyDescent="0.2"/>
  <cols>
    <col min="2" max="2" width="21.85546875" bestFit="1" customWidth="1"/>
    <col min="3" max="3" width="25.42578125" customWidth="1"/>
  </cols>
  <sheetData>
    <row r="1" spans="2:3" x14ac:dyDescent="0.2">
      <c r="B1" s="49" t="s">
        <v>4</v>
      </c>
      <c r="C1" s="50" t="s">
        <v>127</v>
      </c>
    </row>
    <row r="2" spans="2:3" x14ac:dyDescent="0.2">
      <c r="B2" s="47" t="s">
        <v>44</v>
      </c>
      <c r="C2" s="48">
        <v>1.4999999999999999E-2</v>
      </c>
    </row>
    <row r="3" spans="2:3" x14ac:dyDescent="0.2">
      <c r="B3" s="47" t="s">
        <v>95</v>
      </c>
      <c r="C3" s="48">
        <v>1.4999999999999999E-2</v>
      </c>
    </row>
    <row r="4" spans="2:3" s="45" customFormat="1" x14ac:dyDescent="0.2">
      <c r="B4" s="47" t="s">
        <v>122</v>
      </c>
      <c r="C4" s="48">
        <v>1.4999999999999999E-2</v>
      </c>
    </row>
    <row r="5" spans="2:3" x14ac:dyDescent="0.2">
      <c r="B5" s="47" t="s">
        <v>40</v>
      </c>
      <c r="C5" s="48">
        <v>1.4999999999999999E-2</v>
      </c>
    </row>
    <row r="6" spans="2:3" x14ac:dyDescent="0.2">
      <c r="B6" s="47" t="s">
        <v>21</v>
      </c>
      <c r="C6" s="48">
        <v>0.02</v>
      </c>
    </row>
    <row r="7" spans="2:3" x14ac:dyDescent="0.2">
      <c r="B7" s="47" t="s">
        <v>21</v>
      </c>
      <c r="C7" s="48">
        <v>0.02</v>
      </c>
    </row>
    <row r="8" spans="2:3" x14ac:dyDescent="0.2">
      <c r="B8" s="47" t="s">
        <v>20</v>
      </c>
      <c r="C8" s="48">
        <v>0.02</v>
      </c>
    </row>
    <row r="9" spans="2:3" x14ac:dyDescent="0.2">
      <c r="B9" s="51" t="s">
        <v>16</v>
      </c>
      <c r="C9" s="52">
        <v>0.02</v>
      </c>
    </row>
  </sheetData>
  <dataValidations count="1">
    <dataValidation type="list" allowBlank="1" showInputMessage="1" showErrorMessage="1" sqref="A4:B4 D4:XFD4" xr:uid="{C44659C5-B480-482D-97FD-AF07472B1C94}">
      <formula1>lista_produtos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Cortez</cp:lastModifiedBy>
  <dcterms:modified xsi:type="dcterms:W3CDTF">2025-10-31T17:54:37Z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2023-05-18T13:59:22Z</dcterms:created>
  <dc:creator/>
  <dc:description/>
  <dc:language>pt-BR</dc:language>
  <cp:lastModifiedBy/>
  <dcterms:modified xsi:type="dcterms:W3CDTF">2024-09-24T11:23:37Z</dcterms:modified>
  <cp:revision>87</cp:revision>
  <dc:subject/>
  <dc:title/>
</cp:coreProperties>
</file>