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Pedro\Documents\analista\Arquitectura de Computadoras\tp 6 de octubre\"/>
    </mc:Choice>
  </mc:AlternateContent>
  <xr:revisionPtr revIDLastSave="0" documentId="13_ncr:1_{1EC21A36-0A22-417B-B99E-2721905C159C}" xr6:coauthVersionLast="47" xr6:coauthVersionMax="47" xr10:uidLastSave="{00000000-0000-0000-0000-000000000000}"/>
  <bookViews>
    <workbookView xWindow="825" yWindow="-120" windowWidth="19695" windowHeight="11760" activeTab="1" xr2:uid="{00000000-000D-0000-FFFF-FFFF00000000}"/>
  </bookViews>
  <sheets>
    <sheet name="control" sheetId="1" r:id="rId1"/>
    <sheet name="produc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M9" i="1" s="1"/>
  <c r="G11" i="1"/>
  <c r="M11" i="1" s="1"/>
  <c r="G13" i="1"/>
  <c r="M13" i="1" s="1"/>
  <c r="E7" i="1"/>
  <c r="G7" i="1" s="1"/>
  <c r="M7" i="1" s="1"/>
  <c r="L7" i="1"/>
  <c r="L11" i="1"/>
  <c r="I6" i="1"/>
  <c r="I7" i="1"/>
  <c r="I8" i="1"/>
  <c r="I9" i="1"/>
  <c r="I10" i="1"/>
  <c r="I11" i="1"/>
  <c r="I12" i="1"/>
  <c r="I13" i="1"/>
  <c r="I5" i="1"/>
  <c r="K6" i="1"/>
  <c r="L6" i="1" s="1"/>
  <c r="K7" i="1"/>
  <c r="K8" i="1"/>
  <c r="L8" i="1" s="1"/>
  <c r="K9" i="1"/>
  <c r="L9" i="1" s="1"/>
  <c r="K10" i="1"/>
  <c r="L10" i="1" s="1"/>
  <c r="K11" i="1"/>
  <c r="K12" i="1"/>
  <c r="L12" i="1" s="1"/>
  <c r="K13" i="1"/>
  <c r="L13" i="1" s="1"/>
  <c r="K5" i="1"/>
  <c r="L5" i="1" s="1"/>
  <c r="C17" i="1"/>
  <c r="C16" i="1"/>
  <c r="C15" i="1"/>
  <c r="E6" i="1"/>
  <c r="G6" i="1" s="1"/>
  <c r="M6" i="1" s="1"/>
  <c r="E8" i="1"/>
  <c r="G8" i="1" s="1"/>
  <c r="M8" i="1" s="1"/>
  <c r="E9" i="1"/>
  <c r="E10" i="1"/>
  <c r="G10" i="1" s="1"/>
  <c r="M10" i="1" s="1"/>
  <c r="E11" i="1"/>
  <c r="E12" i="1"/>
  <c r="G12" i="1" s="1"/>
  <c r="M12" i="1" s="1"/>
  <c r="E13" i="1"/>
  <c r="E5" i="1"/>
  <c r="G5" i="1" s="1"/>
  <c r="M5" i="1" s="1"/>
  <c r="M15" i="1" l="1"/>
  <c r="M16" i="1"/>
</calcChain>
</file>

<file path=xl/sharedStrings.xml><?xml version="1.0" encoding="utf-8"?>
<sst xmlns="http://schemas.openxmlformats.org/spreadsheetml/2006/main" count="42" uniqueCount="42">
  <si>
    <t>Control de stock</t>
  </si>
  <si>
    <t>Código</t>
  </si>
  <si>
    <t>Producto</t>
  </si>
  <si>
    <t>$ Costo</t>
  </si>
  <si>
    <t>Precio</t>
  </si>
  <si>
    <t>Pago</t>
  </si>
  <si>
    <t>Forma de Pago</t>
  </si>
  <si>
    <t>Cant. Pedido</t>
  </si>
  <si>
    <t>Cant. Venta</t>
  </si>
  <si>
    <t>Existencia</t>
  </si>
  <si>
    <t>Renovar Stock</t>
  </si>
  <si>
    <t>$ VENTA</t>
  </si>
  <si>
    <t xml:space="preserve">PROMEDIO </t>
  </si>
  <si>
    <t>Venta Total</t>
  </si>
  <si>
    <t xml:space="preserve">MAYOR VENTA </t>
  </si>
  <si>
    <t>$ INVERSION</t>
  </si>
  <si>
    <t>MENOR VENTA</t>
  </si>
  <si>
    <t>PASOS:</t>
  </si>
  <si>
    <t xml:space="preserve">1)Realizar un control de stock teniendo en cuenta la columna codigo y pago </t>
  </si>
  <si>
    <t>2)Al precio de venta aplicarle un 50% mas del costo. Y obtener la forma de pago según la condición: si es 3 es el importe sin interes, en caso de ser opción 1 y 2, se debe aplicar un 20% y 10%  de interes respectivamente.</t>
  </si>
  <si>
    <t>3)Obtener la existencia de los productos, y en caso de ser menor a 50 unidades, debe figurar la palabra SI con formato condicional de color rojo</t>
  </si>
  <si>
    <t>4)Obtener un control de venta según la forma de pago. Además calcular el Promedio, Mayor y Menor Venta</t>
  </si>
  <si>
    <t>5) la venta total, y calcular la inversión general del negocio. Representarlos en un gráfico de barras.</t>
  </si>
  <si>
    <t>arroz</t>
  </si>
  <si>
    <t>carne</t>
  </si>
  <si>
    <t>fideo</t>
  </si>
  <si>
    <t>tomate</t>
  </si>
  <si>
    <t>papa</t>
  </si>
  <si>
    <t>pollo</t>
  </si>
  <si>
    <t>pasta dental</t>
  </si>
  <si>
    <t>galletita</t>
  </si>
  <si>
    <t>leche</t>
  </si>
  <si>
    <t>Inversion $</t>
  </si>
  <si>
    <t>Kit x 24</t>
  </si>
  <si>
    <t>Scanner color</t>
  </si>
  <si>
    <t>Scanner ByN</t>
  </si>
  <si>
    <t>Camara Full</t>
  </si>
  <si>
    <t>Modem</t>
  </si>
  <si>
    <t>Monitor</t>
  </si>
  <si>
    <t>Placa video</t>
  </si>
  <si>
    <t>Placa sonido</t>
  </si>
  <si>
    <t>Multifunción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</si>
</sst>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_-&quot;$&quot;\ * #,##0.00_-;\-&quot;$&quot;\ * #,##0.00_-;_-&quot;$&quot;\ * &quot;-&quot;??_-;_-@_-"/>
    <numFmt numFmtId="165" formatCode="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4" xfId="1" applyFont="1" applyFill="1" applyBorder="1" applyAlignment="1">
      <alignment horizontal="center"/>
    </xf>
    <xf numFmtId="0" fontId="0" fillId="2" borderId="4" xfId="1" applyNumberFormat="1" applyFont="1" applyFill="1" applyBorder="1" applyAlignment="1">
      <alignment horizontal="center"/>
    </xf>
    <xf numFmtId="44" fontId="0" fillId="2" borderId="4" xfId="0" applyNumberFormat="1" applyFill="1" applyBorder="1" applyAlignment="1">
      <alignment horizontal="center"/>
    </xf>
    <xf numFmtId="44" fontId="0" fillId="2" borderId="0" xfId="0" applyNumberFormat="1" applyFill="1"/>
    <xf numFmtId="165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1" applyNumberFormat="1" applyFont="1" applyFill="1" applyBorder="1" applyAlignment="1">
      <alignment horizontal="center"/>
    </xf>
    <xf numFmtId="164" fontId="0" fillId="2" borderId="5" xfId="1" applyFont="1" applyFill="1" applyBorder="1" applyAlignment="1">
      <alignment horizontal="center"/>
    </xf>
    <xf numFmtId="44" fontId="0" fillId="2" borderId="5" xfId="0" applyNumberFormat="1" applyFill="1" applyBorder="1" applyAlignment="1">
      <alignment horizontal="center"/>
    </xf>
    <xf numFmtId="44" fontId="3" fillId="2" borderId="0" xfId="0" applyNumberFormat="1" applyFont="1" applyFill="1"/>
    <xf numFmtId="0" fontId="4" fillId="2" borderId="0" xfId="0" applyFont="1" applyFill="1"/>
    <xf numFmtId="1" fontId="0" fillId="2" borderId="5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5" xfId="0" applyFill="1" applyBorder="1"/>
    <xf numFmtId="0" fontId="5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8" fontId="0" fillId="0" borderId="0" xfId="0" applyNumberFormat="1"/>
  </cellXfs>
  <cellStyles count="2">
    <cellStyle name="Moneda" xfId="1" builtinId="4"/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Inversión</a:t>
            </a:r>
            <a:r>
              <a:rPr lang="es-AR" baseline="0"/>
              <a:t> vs Venta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18-4265-B695-13B7C358B0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18-4265-B695-13B7C358B0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control!$L$15:$L$16</c:f>
              <c:strCache>
                <c:ptCount val="2"/>
                <c:pt idx="0">
                  <c:v>Venta Total</c:v>
                </c:pt>
                <c:pt idx="1">
                  <c:v>$ INVERSION</c:v>
                </c:pt>
              </c:strCache>
            </c:strRef>
          </c:cat>
          <c:val>
            <c:numRef>
              <c:f>control!$M$15:$M$16</c:f>
              <c:numCache>
                <c:formatCode>_("$"* #,##0.00_);_("$"* \(#,##0.00\);_("$"* "-"??_);_(@_)</c:formatCode>
                <c:ptCount val="2"/>
                <c:pt idx="0">
                  <c:v>33431.25</c:v>
                </c:pt>
                <c:pt idx="1">
                  <c:v>47905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5-4A1B-95B0-B70FFFB75EC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93951</xdr:colOff>
      <xdr:row>27</xdr:row>
      <xdr:rowOff>86591</xdr:rowOff>
    </xdr:from>
    <xdr:to>
      <xdr:col>9</xdr:col>
      <xdr:colOff>756371</xdr:colOff>
      <xdr:row>41</xdr:row>
      <xdr:rowOff>162791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1F1D81-CBCC-4D7D-92DB-78525A59D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6"/>
  <sheetViews>
    <sheetView topLeftCell="C22" zoomScaleNormal="100" workbookViewId="0">
      <selection activeCell="O9" sqref="O9"/>
    </sheetView>
  </sheetViews>
  <sheetFormatPr baseColWidth="10" defaultColWidth="9.140625" defaultRowHeight="15" x14ac:dyDescent="0.25"/>
  <cols>
    <col min="1" max="1" width="2.5703125" style="1" customWidth="1"/>
    <col min="2" max="2" width="17.140625" style="1" customWidth="1"/>
    <col min="3" max="3" width="11.85546875" style="1" customWidth="1"/>
    <col min="4" max="4" width="11.140625" style="1" customWidth="1"/>
    <col min="5" max="5" width="12" style="1" customWidth="1"/>
    <col min="6" max="6" width="9.140625" style="1"/>
    <col min="7" max="7" width="15" style="1" customWidth="1"/>
    <col min="8" max="8" width="12.7109375" style="1" bestFit="1" customWidth="1"/>
    <col min="9" max="9" width="15" style="1" customWidth="1"/>
    <col min="10" max="10" width="12.28515625" style="1" customWidth="1"/>
    <col min="11" max="11" width="10.28515625" style="1" bestFit="1" customWidth="1"/>
    <col min="12" max="12" width="16.42578125" style="1" customWidth="1"/>
    <col min="13" max="13" width="18.140625" style="1" customWidth="1"/>
    <col min="14" max="16384" width="9.140625" style="1"/>
  </cols>
  <sheetData>
    <row r="2" spans="2:16" ht="18.75" x14ac:dyDescent="0.3">
      <c r="B2" s="24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2:16" ht="15.75" thickBot="1" x14ac:dyDescent="0.3"/>
    <row r="4" spans="2:16" ht="15.75" thickBot="1" x14ac:dyDescent="0.3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32</v>
      </c>
      <c r="J4" s="3" t="s">
        <v>8</v>
      </c>
      <c r="K4" s="3" t="s">
        <v>9</v>
      </c>
      <c r="L4" s="3" t="s">
        <v>10</v>
      </c>
      <c r="M4" s="4" t="s">
        <v>11</v>
      </c>
      <c r="O4" s="5"/>
    </row>
    <row r="5" spans="2:16" x14ac:dyDescent="0.25">
      <c r="B5" s="6">
        <v>150</v>
      </c>
      <c r="C5" s="7" t="s">
        <v>23</v>
      </c>
      <c r="D5" s="8">
        <v>50</v>
      </c>
      <c r="E5" s="8">
        <f>(D5*50%)+D5</f>
        <v>75</v>
      </c>
      <c r="F5" s="9">
        <v>3</v>
      </c>
      <c r="G5" s="8">
        <f>IF(F5=3,E5,IF(F5=2,(E5*10%)+E5,IF(F5=1,(E5*20%)+E5)))</f>
        <v>75</v>
      </c>
      <c r="H5" s="7">
        <v>50</v>
      </c>
      <c r="I5" s="20">
        <f>D5*H5</f>
        <v>2500</v>
      </c>
      <c r="J5" s="7">
        <v>10</v>
      </c>
      <c r="K5" s="7">
        <f>H5-J5</f>
        <v>40</v>
      </c>
      <c r="L5" s="7" t="str">
        <f>IF(K5&lt;50,"SI","")</f>
        <v>SI</v>
      </c>
      <c r="M5" s="10">
        <f>G5*J5</f>
        <v>750</v>
      </c>
      <c r="O5" s="11"/>
      <c r="P5" s="11"/>
    </row>
    <row r="6" spans="2:16" x14ac:dyDescent="0.25">
      <c r="B6" s="12">
        <v>151</v>
      </c>
      <c r="C6" s="13" t="s">
        <v>24</v>
      </c>
      <c r="D6" s="8">
        <v>50</v>
      </c>
      <c r="E6" s="8">
        <f t="shared" ref="E6:E13" si="0">(D6*50%)+D6</f>
        <v>75</v>
      </c>
      <c r="F6" s="14">
        <v>3</v>
      </c>
      <c r="G6" s="8">
        <f t="shared" ref="G6:G13" si="1">IF(F6=3,E6,IF(F6=2,(E6*10%)+E6,IF(F6=1,(E6*20%)+E6)))</f>
        <v>75</v>
      </c>
      <c r="H6" s="13">
        <v>100</v>
      </c>
      <c r="I6" s="20">
        <f t="shared" ref="I6:I13" si="2">D6*H6</f>
        <v>5000</v>
      </c>
      <c r="J6" s="13">
        <v>50</v>
      </c>
      <c r="K6" s="7">
        <f t="shared" ref="K6:K13" si="3">H6-J6</f>
        <v>50</v>
      </c>
      <c r="L6" s="7" t="str">
        <f t="shared" ref="L6:L13" si="4">IF(K6&lt;50,"SI","")</f>
        <v/>
      </c>
      <c r="M6" s="10">
        <f t="shared" ref="M6:M13" si="5">G6*J6</f>
        <v>3750</v>
      </c>
      <c r="N6" s="11"/>
      <c r="O6" s="11"/>
      <c r="P6" s="11"/>
    </row>
    <row r="7" spans="2:16" x14ac:dyDescent="0.25">
      <c r="B7" s="12">
        <v>152</v>
      </c>
      <c r="C7" s="13" t="s">
        <v>25</v>
      </c>
      <c r="D7" s="8">
        <v>55</v>
      </c>
      <c r="E7" s="8">
        <f>(D7*50%)+D7</f>
        <v>82.5</v>
      </c>
      <c r="F7" s="14">
        <v>1</v>
      </c>
      <c r="G7" s="8">
        <f t="shared" si="1"/>
        <v>99</v>
      </c>
      <c r="H7" s="13">
        <v>120</v>
      </c>
      <c r="I7" s="20">
        <f t="shared" si="2"/>
        <v>6600</v>
      </c>
      <c r="J7" s="13">
        <v>60</v>
      </c>
      <c r="K7" s="7">
        <f t="shared" si="3"/>
        <v>60</v>
      </c>
      <c r="L7" s="7" t="str">
        <f t="shared" si="4"/>
        <v/>
      </c>
      <c r="M7" s="10">
        <f t="shared" si="5"/>
        <v>5940</v>
      </c>
      <c r="N7" s="11"/>
      <c r="O7" s="11"/>
      <c r="P7" s="11"/>
    </row>
    <row r="8" spans="2:16" x14ac:dyDescent="0.25">
      <c r="B8" s="12">
        <v>153</v>
      </c>
      <c r="C8" s="13" t="s">
        <v>26</v>
      </c>
      <c r="D8" s="8">
        <v>60</v>
      </c>
      <c r="E8" s="8">
        <f t="shared" si="0"/>
        <v>90</v>
      </c>
      <c r="F8" s="14">
        <v>2</v>
      </c>
      <c r="G8" s="8">
        <f t="shared" si="1"/>
        <v>99</v>
      </c>
      <c r="H8" s="13">
        <v>300</v>
      </c>
      <c r="I8" s="20">
        <f t="shared" si="2"/>
        <v>18000</v>
      </c>
      <c r="J8" s="13">
        <v>90</v>
      </c>
      <c r="K8" s="7">
        <f t="shared" si="3"/>
        <v>210</v>
      </c>
      <c r="L8" s="7" t="str">
        <f t="shared" si="4"/>
        <v/>
      </c>
      <c r="M8" s="10">
        <f t="shared" si="5"/>
        <v>8910</v>
      </c>
      <c r="N8" s="11"/>
      <c r="O8" s="11"/>
      <c r="P8" s="11"/>
    </row>
    <row r="9" spans="2:16" x14ac:dyDescent="0.25">
      <c r="B9" s="12">
        <v>154</v>
      </c>
      <c r="C9" s="13" t="s">
        <v>27</v>
      </c>
      <c r="D9" s="8">
        <v>62.5</v>
      </c>
      <c r="E9" s="8">
        <f t="shared" si="0"/>
        <v>93.75</v>
      </c>
      <c r="F9" s="14">
        <v>3</v>
      </c>
      <c r="G9" s="8">
        <f t="shared" si="1"/>
        <v>93.75</v>
      </c>
      <c r="H9" s="13">
        <v>15</v>
      </c>
      <c r="I9" s="20">
        <f t="shared" si="2"/>
        <v>937.5</v>
      </c>
      <c r="J9" s="13">
        <v>5</v>
      </c>
      <c r="K9" s="7">
        <f t="shared" si="3"/>
        <v>10</v>
      </c>
      <c r="L9" s="7" t="str">
        <f t="shared" si="4"/>
        <v>SI</v>
      </c>
      <c r="M9" s="10">
        <f t="shared" si="5"/>
        <v>468.75</v>
      </c>
      <c r="N9" s="11"/>
      <c r="O9" s="11"/>
      <c r="P9" s="11"/>
    </row>
    <row r="10" spans="2:16" x14ac:dyDescent="0.25">
      <c r="B10" s="12">
        <v>155</v>
      </c>
      <c r="C10" s="13" t="s">
        <v>28</v>
      </c>
      <c r="D10" s="8">
        <v>65</v>
      </c>
      <c r="E10" s="8">
        <f t="shared" si="0"/>
        <v>97.5</v>
      </c>
      <c r="F10" s="14">
        <v>2</v>
      </c>
      <c r="G10" s="8">
        <f t="shared" si="1"/>
        <v>107.25</v>
      </c>
      <c r="H10" s="13">
        <v>25</v>
      </c>
      <c r="I10" s="20">
        <f t="shared" si="2"/>
        <v>1625</v>
      </c>
      <c r="J10" s="13">
        <v>5</v>
      </c>
      <c r="K10" s="7">
        <f t="shared" si="3"/>
        <v>20</v>
      </c>
      <c r="L10" s="7" t="str">
        <f t="shared" si="4"/>
        <v>SI</v>
      </c>
      <c r="M10" s="10">
        <f t="shared" si="5"/>
        <v>536.25</v>
      </c>
      <c r="N10" s="11"/>
      <c r="O10" s="11"/>
      <c r="P10" s="11"/>
    </row>
    <row r="11" spans="2:16" x14ac:dyDescent="0.25">
      <c r="B11" s="12">
        <v>156</v>
      </c>
      <c r="C11" s="13" t="s">
        <v>29</v>
      </c>
      <c r="D11" s="8">
        <v>67.5</v>
      </c>
      <c r="E11" s="8">
        <f t="shared" si="0"/>
        <v>101.25</v>
      </c>
      <c r="F11" s="14">
        <v>1</v>
      </c>
      <c r="G11" s="8">
        <f t="shared" si="1"/>
        <v>121.5</v>
      </c>
      <c r="H11" s="13">
        <v>76</v>
      </c>
      <c r="I11" s="20">
        <f t="shared" si="2"/>
        <v>5130</v>
      </c>
      <c r="J11" s="13">
        <v>20</v>
      </c>
      <c r="K11" s="7">
        <f t="shared" si="3"/>
        <v>56</v>
      </c>
      <c r="L11" s="7" t="str">
        <f t="shared" si="4"/>
        <v/>
      </c>
      <c r="M11" s="10">
        <f t="shared" si="5"/>
        <v>2430</v>
      </c>
      <c r="N11" s="11"/>
      <c r="O11" s="11"/>
      <c r="P11" s="11"/>
    </row>
    <row r="12" spans="2:16" x14ac:dyDescent="0.25">
      <c r="B12" s="12">
        <v>157</v>
      </c>
      <c r="C12" s="13" t="s">
        <v>30</v>
      </c>
      <c r="D12" s="8">
        <v>70</v>
      </c>
      <c r="E12" s="8">
        <f t="shared" si="0"/>
        <v>105</v>
      </c>
      <c r="F12" s="14">
        <v>1</v>
      </c>
      <c r="G12" s="8">
        <f t="shared" si="1"/>
        <v>126</v>
      </c>
      <c r="H12" s="13">
        <v>90</v>
      </c>
      <c r="I12" s="20">
        <f t="shared" si="2"/>
        <v>6300</v>
      </c>
      <c r="J12" s="13">
        <v>75</v>
      </c>
      <c r="K12" s="7">
        <f t="shared" si="3"/>
        <v>15</v>
      </c>
      <c r="L12" s="7" t="str">
        <f t="shared" si="4"/>
        <v>SI</v>
      </c>
      <c r="M12" s="10">
        <f t="shared" si="5"/>
        <v>9450</v>
      </c>
      <c r="N12" s="11"/>
      <c r="O12" s="11"/>
      <c r="P12" s="11"/>
    </row>
    <row r="13" spans="2:16" x14ac:dyDescent="0.25">
      <c r="B13" s="12">
        <v>158</v>
      </c>
      <c r="C13" s="13" t="s">
        <v>31</v>
      </c>
      <c r="D13" s="8">
        <v>72.5</v>
      </c>
      <c r="E13" s="8">
        <f t="shared" si="0"/>
        <v>108.75</v>
      </c>
      <c r="F13" s="14">
        <v>2</v>
      </c>
      <c r="G13" s="8">
        <f t="shared" si="1"/>
        <v>119.625</v>
      </c>
      <c r="H13" s="13">
        <v>25</v>
      </c>
      <c r="I13" s="20">
        <f t="shared" si="2"/>
        <v>1812.5</v>
      </c>
      <c r="J13" s="13">
        <v>10</v>
      </c>
      <c r="K13" s="7">
        <f t="shared" si="3"/>
        <v>15</v>
      </c>
      <c r="L13" s="7" t="str">
        <f t="shared" si="4"/>
        <v>SI</v>
      </c>
      <c r="M13" s="10">
        <f t="shared" si="5"/>
        <v>1196.25</v>
      </c>
      <c r="N13" s="11"/>
      <c r="O13" s="11"/>
      <c r="P13" s="11"/>
    </row>
    <row r="14" spans="2:16" x14ac:dyDescent="0.25">
      <c r="B14" s="13"/>
      <c r="C14" s="13"/>
      <c r="D14" s="13"/>
      <c r="E14" s="15"/>
      <c r="F14" s="15"/>
      <c r="G14" s="15"/>
      <c r="H14" s="13"/>
      <c r="I14" s="13"/>
      <c r="J14" s="13"/>
      <c r="K14" s="13"/>
      <c r="L14" s="13"/>
      <c r="M14" s="16"/>
      <c r="N14" s="11"/>
      <c r="O14" s="11"/>
    </row>
    <row r="15" spans="2:16" x14ac:dyDescent="0.25">
      <c r="B15" s="13" t="s">
        <v>12</v>
      </c>
      <c r="C15" s="19">
        <f>AVERAGE(J5:J13)</f>
        <v>36.111111111111114</v>
      </c>
      <c r="D15" s="13"/>
      <c r="E15" s="15"/>
      <c r="F15" s="15"/>
      <c r="G15" s="15"/>
      <c r="H15" s="13"/>
      <c r="I15" s="13"/>
      <c r="J15" s="13"/>
      <c r="K15" s="13"/>
      <c r="L15" s="13" t="s">
        <v>13</v>
      </c>
      <c r="M15" s="16">
        <f>SUM(M5:M13)</f>
        <v>33431.25</v>
      </c>
      <c r="N15" s="11"/>
      <c r="O15" s="11"/>
      <c r="P15" s="11"/>
    </row>
    <row r="16" spans="2:16" x14ac:dyDescent="0.25">
      <c r="B16" s="13" t="s">
        <v>14</v>
      </c>
      <c r="C16" s="19">
        <f>MAX(J5:J13)</f>
        <v>90</v>
      </c>
      <c r="D16" s="13"/>
      <c r="E16" s="15"/>
      <c r="F16" s="15"/>
      <c r="G16" s="15"/>
      <c r="H16" s="13"/>
      <c r="I16" s="13"/>
      <c r="J16" s="22"/>
      <c r="K16" s="13"/>
      <c r="L16" s="13" t="s">
        <v>15</v>
      </c>
      <c r="M16" s="16">
        <f>SUM(I5:I13)</f>
        <v>47905</v>
      </c>
      <c r="N16" s="11"/>
      <c r="O16" s="11"/>
    </row>
    <row r="17" spans="2:18" x14ac:dyDescent="0.25">
      <c r="B17" s="13" t="s">
        <v>16</v>
      </c>
      <c r="C17" s="19">
        <f>MIN(J5:J13)</f>
        <v>5</v>
      </c>
      <c r="D17" s="13"/>
      <c r="E17" s="13"/>
      <c r="F17" s="13"/>
      <c r="G17" s="13"/>
      <c r="H17" s="13"/>
      <c r="I17" s="13"/>
      <c r="J17" s="22"/>
      <c r="K17" s="13"/>
      <c r="L17" s="22"/>
      <c r="M17" s="13"/>
      <c r="O17" s="11"/>
    </row>
    <row r="18" spans="2:18" x14ac:dyDescent="0.25">
      <c r="M18" s="17"/>
      <c r="N18" s="17"/>
      <c r="O18" s="17"/>
    </row>
    <row r="19" spans="2:18" x14ac:dyDescent="0.25">
      <c r="H19" s="11"/>
      <c r="I19" s="11"/>
    </row>
    <row r="20" spans="2:18" x14ac:dyDescent="0.25">
      <c r="D20" s="5"/>
      <c r="E20" s="5"/>
      <c r="F20" s="5"/>
      <c r="G20" s="5"/>
      <c r="H20" s="5"/>
      <c r="I20" s="5"/>
      <c r="J20" s="5"/>
      <c r="M20" s="11"/>
      <c r="O20" s="11"/>
    </row>
    <row r="21" spans="2:18" x14ac:dyDescent="0.25">
      <c r="B21" s="18" t="s">
        <v>17</v>
      </c>
    </row>
    <row r="22" spans="2:18" x14ac:dyDescent="0.25">
      <c r="B22" s="23" t="s">
        <v>18</v>
      </c>
      <c r="C22" s="23"/>
      <c r="D22" s="23"/>
      <c r="E22" s="23"/>
      <c r="F22" s="23"/>
      <c r="G22" s="23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</row>
    <row r="23" spans="2:18" x14ac:dyDescent="0.25">
      <c r="B23" s="23" t="s">
        <v>19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</row>
    <row r="24" spans="2:18" x14ac:dyDescent="0.25">
      <c r="B24" s="23" t="s">
        <v>20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1"/>
      <c r="N24" s="21"/>
      <c r="O24" s="21"/>
      <c r="P24" s="21"/>
      <c r="Q24" s="21"/>
      <c r="R24" s="21"/>
    </row>
    <row r="25" spans="2:18" x14ac:dyDescent="0.25">
      <c r="B25" s="23" t="s">
        <v>21</v>
      </c>
      <c r="C25" s="23"/>
      <c r="D25" s="23"/>
      <c r="E25" s="23"/>
      <c r="F25" s="23"/>
      <c r="G25" s="23"/>
      <c r="H25" s="23"/>
      <c r="I25" s="23"/>
      <c r="J25" s="21"/>
      <c r="K25" s="21"/>
      <c r="L25" s="21"/>
    </row>
    <row r="26" spans="2:18" x14ac:dyDescent="0.25">
      <c r="B26" s="23" t="s">
        <v>22</v>
      </c>
      <c r="C26" s="23"/>
      <c r="D26" s="23"/>
      <c r="E26" s="23"/>
      <c r="F26" s="23"/>
      <c r="G26" s="23"/>
      <c r="H26" s="23"/>
      <c r="I26" s="21"/>
      <c r="J26" s="21"/>
      <c r="K26" s="21"/>
      <c r="L26" s="21"/>
    </row>
  </sheetData>
  <mergeCells count="6">
    <mergeCell ref="B26:H26"/>
    <mergeCell ref="B24:L24"/>
    <mergeCell ref="B2:M2"/>
    <mergeCell ref="B23:R23"/>
    <mergeCell ref="B22:G22"/>
    <mergeCell ref="B25:I25"/>
  </mergeCells>
  <conditionalFormatting sqref="L5:L13">
    <cfRule type="cellIs" dxfId="0" priority="1" stopIfTrue="1" operator="equal">
      <formula>"si"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ADBC-2C54-4A1F-8E4F-C19D77530AEF}">
  <dimension ref="A1:B9"/>
  <sheetViews>
    <sheetView tabSelected="1" workbookViewId="0">
      <selection activeCell="E12" sqref="E12"/>
    </sheetView>
  </sheetViews>
  <sheetFormatPr baseColWidth="10" defaultRowHeight="15" x14ac:dyDescent="0.25"/>
  <sheetData>
    <row r="1" spans="1:2" x14ac:dyDescent="0.25">
      <c r="A1" t="s">
        <v>33</v>
      </c>
      <c r="B1" s="25">
        <v>100</v>
      </c>
    </row>
    <row r="2" spans="1:2" x14ac:dyDescent="0.25">
      <c r="A2" t="s">
        <v>34</v>
      </c>
      <c r="B2" s="25">
        <v>300</v>
      </c>
    </row>
    <row r="3" spans="1:2" x14ac:dyDescent="0.25">
      <c r="A3" t="s">
        <v>35</v>
      </c>
      <c r="B3" s="25">
        <v>250</v>
      </c>
    </row>
    <row r="4" spans="1:2" x14ac:dyDescent="0.25">
      <c r="A4" t="s">
        <v>36</v>
      </c>
      <c r="B4" s="25">
        <v>150</v>
      </c>
    </row>
    <row r="5" spans="1:2" x14ac:dyDescent="0.25">
      <c r="A5" t="s">
        <v>37</v>
      </c>
      <c r="B5" s="25">
        <v>400</v>
      </c>
    </row>
    <row r="6" spans="1:2" x14ac:dyDescent="0.25">
      <c r="A6" t="s">
        <v>38</v>
      </c>
      <c r="B6" s="25">
        <v>500</v>
      </c>
    </row>
    <row r="7" spans="1:2" x14ac:dyDescent="0.25">
      <c r="A7" t="s">
        <v>39</v>
      </c>
      <c r="B7" s="25">
        <v>70</v>
      </c>
    </row>
    <row r="8" spans="1:2" x14ac:dyDescent="0.25">
      <c r="A8" t="s">
        <v>40</v>
      </c>
      <c r="B8" s="25">
        <v>150</v>
      </c>
    </row>
    <row r="9" spans="1:2" x14ac:dyDescent="0.25">
      <c r="A9" t="s">
        <v>41</v>
      </c>
      <c r="B9" s="25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control</vt:lpstr>
      <vt:lpstr>producto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2015-06-05T18:19:34Z</dcterms:created>
  <dcterms:modified xsi:type="dcterms:W3CDTF">2021-10-13T00:02:35Z</dcterms:modified>
</cp:coreProperties>
</file>