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updateLinks="always" codeName="EstaPasta_de_trabalho" publishItems="1"/>
  <bookViews>
    <workbookView xWindow="0" yWindow="0" windowWidth="21570" windowHeight="8805" tabRatio="849"/>
  </bookViews>
  <sheets>
    <sheet name="Índice" sheetId="13" r:id="rId1"/>
    <sheet name="Gráfico 1" sheetId="261" r:id="rId2"/>
    <sheet name="Gráfico 2" sheetId="274" r:id="rId3"/>
    <sheet name="Gráfico 3" sheetId="279" r:id="rId4"/>
    <sheet name="Gráfico 4" sheetId="276" r:id="rId5"/>
    <sheet name="Gráfico 5" sheetId="290" r:id="rId6"/>
    <sheet name="Gráfico 6" sheetId="293" r:id="rId7"/>
    <sheet name="Gráfico 7" sheetId="294" r:id="rId8"/>
    <sheet name="Gráfico 8" sheetId="327" r:id="rId9"/>
    <sheet name="Gráficos 9 e 10" sheetId="328" r:id="rId10"/>
    <sheet name="Gráfico 11" sheetId="329" r:id="rId11"/>
    <sheet name="Gráfico 12" sheetId="330" r:id="rId12"/>
    <sheet name="Gráfico 13" sheetId="336" r:id="rId13"/>
    <sheet name="Gráfico 14" sheetId="342" r:id="rId14"/>
    <sheet name="Gráfico 15" sheetId="338" r:id="rId15"/>
    <sheet name="Gráfico 16" sheetId="339" r:id="rId16"/>
    <sheet name="Tabela 1" sheetId="187" r:id="rId17"/>
    <sheet name="Tabela 2" sheetId="325" r:id="rId18"/>
    <sheet name="Tabela 3" sheetId="322" r:id="rId19"/>
    <sheet name="Tabela 4" sheetId="323" r:id="rId20"/>
    <sheet name="Tabela 5" sheetId="324" r:id="rId21"/>
    <sheet name="Tabela 6" sheetId="286" r:id="rId22"/>
    <sheet name="Tabela 7" sheetId="326" r:id="rId23"/>
    <sheet name="Tabela 8" sheetId="288" r:id="rId24"/>
    <sheet name="Tabela 9" sheetId="298" r:id="rId25"/>
    <sheet name="Tabela 10" sheetId="299" r:id="rId26"/>
    <sheet name="Tabela 11" sheetId="300" r:id="rId27"/>
    <sheet name="Tabela 12" sheetId="301" r:id="rId28"/>
    <sheet name="Tabela 13" sheetId="302" r:id="rId29"/>
    <sheet name="Tabela 14" sheetId="321" r:id="rId30"/>
    <sheet name="Tabela 15" sheetId="318" r:id="rId31"/>
    <sheet name="Tabela 16" sheetId="319" r:id="rId32"/>
    <sheet name="Tabela 17" sheetId="320" r:id="rId33"/>
    <sheet name="Tabela 18" sheetId="331" r:id="rId34"/>
    <sheet name="Tabela 19" sheetId="333" r:id="rId35"/>
    <sheet name="Tabela 20" sheetId="334" r:id="rId36"/>
    <sheet name="Tabela 21" sheetId="335" r:id="rId37"/>
    <sheet name="Projeções da IFI" sheetId="152" r:id="rId38"/>
  </sheets>
  <calcPr calcId="152511"/>
</workbook>
</file>

<file path=xl/calcChain.xml><?xml version="1.0" encoding="utf-8"?>
<calcChain xmlns="http://schemas.openxmlformats.org/spreadsheetml/2006/main">
  <c r="L35" i="338" l="1"/>
  <c r="G127" i="327" l="1"/>
  <c r="O200" i="328" l="1"/>
  <c r="P204" i="328"/>
  <c r="Q201" i="328"/>
  <c r="P200" i="328"/>
  <c r="Q197" i="328"/>
  <c r="Q202" i="328"/>
  <c r="O189" i="328"/>
  <c r="O177" i="328"/>
  <c r="O169" i="328"/>
  <c r="P193" i="328"/>
  <c r="Q186" i="328"/>
  <c r="Q204" i="328"/>
  <c r="O195" i="328"/>
  <c r="P186" i="328"/>
  <c r="Q177" i="328"/>
  <c r="O170" i="328"/>
  <c r="Q166" i="328"/>
  <c r="P165" i="328"/>
  <c r="Q158" i="328"/>
  <c r="P157" i="328"/>
  <c r="P153" i="328"/>
  <c r="Q146" i="328"/>
  <c r="P145" i="328"/>
  <c r="Q138" i="328"/>
  <c r="P133" i="328"/>
  <c r="Q126" i="328"/>
  <c r="P125" i="328"/>
  <c r="Q114" i="328"/>
  <c r="Q106" i="328"/>
  <c r="P101" i="328"/>
  <c r="Q94" i="328"/>
  <c r="P93" i="328"/>
  <c r="Q188" i="328"/>
  <c r="P170" i="328"/>
  <c r="O158" i="328"/>
  <c r="O150" i="328"/>
  <c r="O146" i="328"/>
  <c r="O138" i="328"/>
  <c r="O126" i="328"/>
  <c r="O106" i="328"/>
  <c r="Q203" i="328"/>
  <c r="P197" i="328"/>
  <c r="O155" i="328"/>
  <c r="P147" i="328"/>
  <c r="Q144" i="328"/>
  <c r="P130" i="328"/>
  <c r="Q128" i="328"/>
  <c r="Q127" i="328"/>
  <c r="Q95" i="328"/>
  <c r="Q92" i="328"/>
  <c r="P87" i="328"/>
  <c r="P83" i="328"/>
  <c r="Q80" i="328"/>
  <c r="P75" i="328"/>
  <c r="Q68" i="328"/>
  <c r="P67" i="328"/>
  <c r="P63" i="328"/>
  <c r="P195" i="328"/>
  <c r="P178" i="328"/>
  <c r="P172" i="328"/>
  <c r="Q165" i="328"/>
  <c r="Q149" i="328"/>
  <c r="O113" i="328"/>
  <c r="P104" i="328"/>
  <c r="O97" i="328"/>
  <c r="O96" i="328"/>
  <c r="O76" i="328"/>
  <c r="O72" i="328"/>
  <c r="O64" i="328"/>
  <c r="P198" i="328"/>
  <c r="O183" i="328"/>
  <c r="P169" i="328"/>
  <c r="Q136" i="328"/>
  <c r="P123" i="328"/>
  <c r="P116" i="328"/>
  <c r="O115" i="328"/>
  <c r="P184" i="328"/>
  <c r="P182" i="328"/>
  <c r="P167" i="328"/>
  <c r="O156" i="328"/>
  <c r="P154" i="328"/>
  <c r="O109" i="328"/>
  <c r="P100" i="328"/>
  <c r="O99" i="328"/>
  <c r="O89" i="328"/>
  <c r="P81" i="328"/>
  <c r="P80" i="328"/>
  <c r="P65" i="328"/>
  <c r="P64" i="328"/>
  <c r="P57" i="328"/>
  <c r="P49" i="328"/>
  <c r="P45" i="328"/>
  <c r="Q42" i="328"/>
  <c r="Q38" i="328"/>
  <c r="P37" i="328"/>
  <c r="Q30" i="328"/>
  <c r="P29" i="328"/>
  <c r="P25" i="328"/>
  <c r="P17" i="328"/>
  <c r="P13" i="328"/>
  <c r="Q10" i="328"/>
  <c r="Q6" i="328"/>
  <c r="P5" i="328"/>
  <c r="P203" i="328"/>
  <c r="O149" i="328"/>
  <c r="Q107" i="328"/>
  <c r="O54" i="328"/>
  <c r="P48" i="328"/>
  <c r="P38" i="328"/>
  <c r="O33" i="328"/>
  <c r="P27" i="328"/>
  <c r="Q19" i="328"/>
  <c r="P16" i="328"/>
  <c r="P196" i="328"/>
  <c r="Q168" i="328"/>
  <c r="O143" i="328"/>
  <c r="P135" i="328"/>
  <c r="Q100" i="328"/>
  <c r="O90" i="328"/>
  <c r="O79" i="328"/>
  <c r="P70" i="328"/>
  <c r="Q69" i="328"/>
  <c r="P58" i="328"/>
  <c r="O53" i="328"/>
  <c r="Q39" i="328"/>
  <c r="P36" i="328"/>
  <c r="O31" i="328"/>
  <c r="Q17" i="328"/>
  <c r="P15" i="328"/>
  <c r="P176" i="328"/>
  <c r="P142" i="328"/>
  <c r="O140" i="328"/>
  <c r="P132" i="328"/>
  <c r="P90" i="328"/>
  <c r="P85" i="328"/>
  <c r="O74" i="328"/>
  <c r="P72" i="328"/>
  <c r="Q53" i="328"/>
  <c r="P43" i="328"/>
  <c r="O41" i="328"/>
  <c r="Q195" i="328"/>
  <c r="O152" i="328"/>
  <c r="P111" i="328"/>
  <c r="Q93" i="328"/>
  <c r="O85" i="328"/>
  <c r="O82" i="328"/>
  <c r="O77" i="328"/>
  <c r="Q67" i="328"/>
  <c r="P62" i="328"/>
  <c r="P56" i="328"/>
  <c r="Q32" i="328"/>
  <c r="Q21" i="328"/>
  <c r="O20" i="328"/>
  <c r="O9" i="328"/>
  <c r="P179" i="328"/>
  <c r="Q167" i="328"/>
  <c r="O165" i="328"/>
  <c r="O127" i="328"/>
  <c r="P124" i="328"/>
  <c r="O117" i="328"/>
  <c r="Q104" i="328"/>
  <c r="P102" i="328"/>
  <c r="O100" i="328"/>
  <c r="P88" i="328"/>
  <c r="O87" i="328"/>
  <c r="O61" i="328"/>
  <c r="Q59" i="328"/>
  <c r="P55" i="328"/>
  <c r="O47" i="328"/>
  <c r="P44" i="328"/>
  <c r="O13" i="328"/>
  <c r="P10" i="328"/>
  <c r="Q75" i="328"/>
  <c r="O199" i="328"/>
  <c r="O192" i="328"/>
  <c r="O188" i="328"/>
  <c r="O167" i="328"/>
  <c r="Q164" i="328"/>
  <c r="O75" i="328"/>
  <c r="P73" i="328"/>
  <c r="Q65" i="328"/>
  <c r="P60" i="328"/>
  <c r="O48" i="328"/>
  <c r="O37" i="328"/>
  <c r="P34" i="328"/>
  <c r="Q33" i="328"/>
  <c r="O26" i="328"/>
  <c r="P23" i="328"/>
  <c r="O15" i="328"/>
  <c r="P12" i="328"/>
  <c r="Q198" i="328"/>
  <c r="O191" i="328"/>
  <c r="O172" i="328"/>
  <c r="Q161" i="328"/>
  <c r="Q151" i="328"/>
  <c r="P148" i="328"/>
  <c r="O141" i="328"/>
  <c r="O131" i="328"/>
  <c r="Q108" i="328"/>
  <c r="P103" i="328"/>
  <c r="O95" i="328"/>
  <c r="P76" i="328"/>
  <c r="P68" i="328"/>
  <c r="Q56" i="328"/>
  <c r="P46" i="328"/>
  <c r="Q45" i="328"/>
  <c r="O38" i="328"/>
  <c r="P35" i="328"/>
  <c r="O27" i="328"/>
  <c r="Q184" i="328"/>
  <c r="P180" i="328"/>
  <c r="P166" i="328"/>
  <c r="O121" i="328"/>
  <c r="Q99" i="328"/>
  <c r="P84" i="328"/>
  <c r="P30" i="328"/>
  <c r="P77" i="328"/>
  <c r="P94" i="328"/>
  <c r="Q153" i="328"/>
  <c r="Q163" i="328"/>
  <c r="Q174" i="328"/>
  <c r="P14" i="328"/>
  <c r="Q73" i="328"/>
  <c r="Q115" i="328"/>
  <c r="Q125" i="328"/>
  <c r="O190" i="328"/>
  <c r="O120" i="328"/>
  <c r="P183" i="328"/>
  <c r="O7" i="328"/>
  <c r="O56" i="328"/>
  <c r="O86" i="328"/>
  <c r="P140" i="328"/>
  <c r="P150" i="328"/>
  <c r="P20" i="328"/>
  <c r="Q23" i="328"/>
  <c r="P52" i="328"/>
  <c r="O81" i="328"/>
  <c r="Q87" i="328"/>
  <c r="P112" i="328"/>
  <c r="O153" i="328"/>
  <c r="O65" i="328"/>
  <c r="P74" i="328"/>
  <c r="Q135" i="328"/>
  <c r="P155" i="328"/>
  <c r="P177" i="328"/>
  <c r="P190" i="328"/>
  <c r="Q57" i="328"/>
  <c r="P61" i="328"/>
  <c r="O180" i="328"/>
  <c r="Q193" i="328"/>
  <c r="O6" i="328"/>
  <c r="O29" i="328"/>
  <c r="Q35" i="328"/>
  <c r="Q180" i="328"/>
  <c r="O104" i="328" l="1"/>
  <c r="P110" i="328"/>
  <c r="Q41" i="328"/>
  <c r="P69" i="328"/>
  <c r="P144" i="328"/>
  <c r="P32" i="328"/>
  <c r="Q40" i="328"/>
  <c r="Q111" i="328"/>
  <c r="O94" i="328"/>
  <c r="Q44" i="328"/>
  <c r="O70" i="328"/>
  <c r="O101" i="328"/>
  <c r="Q47" i="328"/>
  <c r="O83" i="328"/>
  <c r="O136" i="328"/>
  <c r="O178" i="328"/>
  <c r="P24" i="328"/>
  <c r="O91" i="328"/>
  <c r="P50" i="328"/>
  <c r="Q121" i="328"/>
  <c r="Q20" i="328"/>
  <c r="P119" i="328"/>
  <c r="Q192" i="328"/>
  <c r="O30" i="328"/>
  <c r="Q7" i="328"/>
  <c r="O132" i="328"/>
  <c r="O147" i="328"/>
  <c r="Q62" i="328"/>
  <c r="Q120" i="328"/>
  <c r="Q156" i="328"/>
  <c r="O88" i="328"/>
  <c r="O112" i="328"/>
  <c r="P120" i="328"/>
  <c r="O129" i="328"/>
  <c r="Q60" i="328"/>
  <c r="P79" i="328"/>
  <c r="Q143" i="328"/>
  <c r="Q160" i="328"/>
  <c r="Q169" i="328"/>
  <c r="O179" i="328"/>
  <c r="O118" i="328"/>
  <c r="P105" i="328"/>
  <c r="Q118" i="328"/>
  <c r="P137" i="328"/>
  <c r="Q150" i="328"/>
  <c r="O194" i="328"/>
  <c r="P185" i="328"/>
  <c r="O181" i="328"/>
  <c r="O18" i="328"/>
  <c r="Q199" i="328"/>
  <c r="O11" i="328"/>
  <c r="Q63" i="328"/>
  <c r="O151" i="328"/>
  <c r="Q50" i="328"/>
  <c r="O73" i="328"/>
  <c r="Q123" i="328"/>
  <c r="O125" i="328"/>
  <c r="P162" i="328"/>
  <c r="P171" i="328"/>
  <c r="Q171" i="328"/>
  <c r="P78" i="328"/>
  <c r="P108" i="328"/>
  <c r="O24" i="328"/>
  <c r="Q90" i="328"/>
  <c r="Q147" i="328"/>
  <c r="Q43" i="328"/>
  <c r="O10" i="328"/>
  <c r="O32" i="328"/>
  <c r="O62" i="328"/>
  <c r="Q91" i="328"/>
  <c r="P118" i="328"/>
  <c r="O164" i="328"/>
  <c r="Q74" i="328"/>
  <c r="P122" i="328"/>
  <c r="Q113" i="328"/>
  <c r="P126" i="328"/>
  <c r="O84" i="328"/>
  <c r="Q88" i="328"/>
  <c r="Q112" i="328"/>
  <c r="P146" i="328"/>
  <c r="P163" i="328"/>
  <c r="P194" i="328"/>
  <c r="O114" i="328"/>
  <c r="P181" i="328"/>
  <c r="Q194" i="328"/>
  <c r="P168" i="328"/>
  <c r="P8" i="328"/>
  <c r="O17" i="328"/>
  <c r="O23" i="328"/>
  <c r="O105" i="328"/>
  <c r="O49" i="328"/>
  <c r="O159" i="328"/>
  <c r="Q55" i="328"/>
  <c r="O93" i="328"/>
  <c r="Q131" i="328"/>
  <c r="P151" i="328"/>
  <c r="Q15" i="328"/>
  <c r="O66" i="328"/>
  <c r="P22" i="328"/>
  <c r="Q116" i="328"/>
  <c r="O157" i="328"/>
  <c r="O35" i="328"/>
  <c r="P54" i="328"/>
  <c r="O171" i="328"/>
  <c r="Q196" i="328"/>
  <c r="P47" i="328"/>
  <c r="P92" i="328"/>
  <c r="Q105" i="328"/>
  <c r="Q85" i="328"/>
  <c r="Q109" i="328"/>
  <c r="Q124" i="328"/>
  <c r="P139" i="328"/>
  <c r="Q170" i="328"/>
  <c r="Q26" i="328"/>
  <c r="Q58" i="328"/>
  <c r="Q103" i="328"/>
  <c r="Q172" i="328"/>
  <c r="Q139" i="328"/>
  <c r="Q133" i="328"/>
  <c r="Q76" i="328"/>
  <c r="Q96" i="328"/>
  <c r="O139" i="328"/>
  <c r="O196" i="328"/>
  <c r="O102" i="328"/>
  <c r="Q25" i="328"/>
  <c r="O40" i="328"/>
  <c r="P128" i="328"/>
  <c r="Q200" i="328"/>
  <c r="O46" i="328"/>
  <c r="P173" i="328"/>
  <c r="Q137" i="328"/>
  <c r="P11" i="328"/>
  <c r="O69" i="328"/>
  <c r="P134" i="328"/>
  <c r="Q176" i="328"/>
  <c r="O36" i="328"/>
  <c r="Q185" i="328"/>
  <c r="Q37" i="328"/>
  <c r="O57" i="328"/>
  <c r="Q155" i="328"/>
  <c r="O42" i="328"/>
  <c r="Q49" i="328"/>
  <c r="P95" i="328"/>
  <c r="O22" i="328"/>
  <c r="Q29" i="328"/>
  <c r="O44" i="328"/>
  <c r="Q51" i="328"/>
  <c r="O78" i="328"/>
  <c r="P158" i="328"/>
  <c r="P21" i="328"/>
  <c r="Q34" i="328"/>
  <c r="P53" i="328"/>
  <c r="Q77" i="328"/>
  <c r="Q140" i="328"/>
  <c r="O163" i="328"/>
  <c r="O108" i="328"/>
  <c r="Q119" i="328"/>
  <c r="O80" i="328"/>
  <c r="Q101" i="328"/>
  <c r="O144" i="328"/>
  <c r="P152" i="328"/>
  <c r="O161" i="328"/>
  <c r="P71" i="328"/>
  <c r="Q84" i="328"/>
  <c r="P98" i="328"/>
  <c r="O107" i="328"/>
  <c r="P115" i="328"/>
  <c r="P187" i="328"/>
  <c r="O110" i="328"/>
  <c r="O142" i="328"/>
  <c r="P191" i="328"/>
  <c r="O201" i="328"/>
  <c r="P97" i="328"/>
  <c r="Q110" i="328"/>
  <c r="P129" i="328"/>
  <c r="Q142" i="328"/>
  <c r="P161" i="328"/>
  <c r="P175" i="328"/>
  <c r="Q183" i="328"/>
  <c r="P201" i="328"/>
  <c r="Q190" i="328"/>
  <c r="O173" i="328"/>
  <c r="O204" i="328"/>
  <c r="Q31" i="328"/>
  <c r="O135" i="328"/>
  <c r="O55" i="328"/>
  <c r="Q81" i="328"/>
  <c r="O52" i="328"/>
  <c r="Q18" i="328"/>
  <c r="P113" i="328"/>
  <c r="Q52" i="328"/>
  <c r="O12" i="328"/>
  <c r="P138" i="328"/>
  <c r="O134" i="328"/>
  <c r="O166" i="328"/>
  <c r="Q173" i="328"/>
  <c r="Q189" i="328"/>
  <c r="Q102" i="328"/>
  <c r="P121" i="328"/>
  <c r="Q134" i="328"/>
  <c r="Q182" i="328"/>
  <c r="O203" i="328"/>
  <c r="O197" i="328"/>
  <c r="O51" i="328"/>
  <c r="P31" i="328"/>
  <c r="O5" i="328"/>
  <c r="P19" i="328"/>
  <c r="P96" i="328"/>
  <c r="Q148" i="328"/>
  <c r="Q11" i="328"/>
  <c r="P40" i="328"/>
  <c r="Q132" i="328"/>
  <c r="O14" i="328"/>
  <c r="P159" i="328"/>
  <c r="Q152" i="328"/>
  <c r="P26" i="328"/>
  <c r="P6" i="328"/>
  <c r="O43" i="328"/>
  <c r="O67" i="328"/>
  <c r="P86" i="328"/>
  <c r="Q97" i="328"/>
  <c r="Q14" i="328"/>
  <c r="P33" i="328"/>
  <c r="Q46" i="328"/>
  <c r="P127" i="328"/>
  <c r="O174" i="328"/>
  <c r="P106" i="328"/>
  <c r="Q129" i="328"/>
  <c r="O60" i="328"/>
  <c r="O92" i="328"/>
  <c r="Q117" i="328"/>
  <c r="O160" i="328"/>
  <c r="Q64" i="328"/>
  <c r="P114" i="328"/>
  <c r="O123" i="328"/>
  <c r="P131" i="328"/>
  <c r="Q175" i="328"/>
  <c r="O186" i="328"/>
  <c r="O122" i="328"/>
  <c r="O154" i="328"/>
  <c r="P199" i="328"/>
  <c r="P109" i="328"/>
  <c r="Q122" i="328"/>
  <c r="P141" i="328"/>
  <c r="Q154" i="328"/>
  <c r="P174" i="328"/>
  <c r="P189" i="328"/>
  <c r="O185" i="328"/>
  <c r="O198" i="328"/>
  <c r="O148" i="328"/>
  <c r="Q79" i="328"/>
  <c r="Q89" i="328"/>
  <c r="O28" i="328"/>
  <c r="O39" i="328"/>
  <c r="Q13" i="328"/>
  <c r="Q71" i="328"/>
  <c r="P42" i="328"/>
  <c r="O16" i="328"/>
  <c r="P51" i="328"/>
  <c r="P28" i="328"/>
  <c r="Q83" i="328"/>
  <c r="O116" i="328"/>
  <c r="Q178" i="328"/>
  <c r="O8" i="328"/>
  <c r="Q70" i="328"/>
  <c r="Q66" i="328"/>
  <c r="Q12" i="328"/>
  <c r="O45" i="328"/>
  <c r="P18" i="328"/>
  <c r="P82" i="328"/>
  <c r="O187" i="328"/>
  <c r="O63" i="328"/>
  <c r="Q36" i="328"/>
  <c r="P66" i="328"/>
  <c r="Q82" i="328"/>
  <c r="O50" i="328"/>
  <c r="Q24" i="328"/>
  <c r="Q187" i="328"/>
  <c r="O103" i="328"/>
  <c r="O34" i="328"/>
  <c r="P7" i="328"/>
  <c r="O133" i="328"/>
  <c r="O175" i="328"/>
  <c r="O202" i="328"/>
  <c r="P89" i="328"/>
  <c r="P39" i="328"/>
  <c r="O182" i="328"/>
  <c r="O25" i="328"/>
  <c r="Q9" i="328"/>
  <c r="O58" i="328"/>
  <c r="O137" i="328"/>
  <c r="Q157" i="328"/>
  <c r="Q5" i="328"/>
  <c r="Q16" i="328"/>
  <c r="Q27" i="328"/>
  <c r="O59" i="328"/>
  <c r="O124" i="328"/>
  <c r="P188" i="328"/>
  <c r="O19" i="328"/>
  <c r="Q48" i="328"/>
  <c r="O71" i="328"/>
  <c r="O21" i="328"/>
  <c r="Q28" i="328"/>
  <c r="Q86" i="328"/>
  <c r="O111" i="328"/>
  <c r="Q141" i="328"/>
  <c r="P156" i="328"/>
  <c r="Q191" i="328"/>
  <c r="Q8" i="328"/>
  <c r="Q145" i="328"/>
  <c r="P160" i="328"/>
  <c r="P9" i="328"/>
  <c r="Q22" i="328"/>
  <c r="P41" i="328"/>
  <c r="Q54" i="328"/>
  <c r="Q61" i="328"/>
  <c r="Q78" i="328"/>
  <c r="P107" i="328"/>
  <c r="O119" i="328"/>
  <c r="P164" i="328"/>
  <c r="P143" i="328"/>
  <c r="Q179" i="328"/>
  <c r="O68" i="328"/>
  <c r="O128" i="328"/>
  <c r="P136" i="328"/>
  <c r="O145" i="328"/>
  <c r="Q181" i="328"/>
  <c r="P59" i="328"/>
  <c r="Q72" i="328"/>
  <c r="P91" i="328"/>
  <c r="P99" i="328"/>
  <c r="Q159" i="328"/>
  <c r="O168" i="328"/>
  <c r="O98" i="328"/>
  <c r="O130" i="328"/>
  <c r="O162" i="328"/>
  <c r="O176" i="328"/>
  <c r="O184" i="328"/>
  <c r="P192" i="328"/>
  <c r="P202" i="328"/>
  <c r="Q98" i="328"/>
  <c r="P117" i="328"/>
  <c r="Q130" i="328"/>
  <c r="P149" i="328"/>
  <c r="Q162" i="328"/>
  <c r="O193" i="328"/>
  <c r="F18" i="327" l="1"/>
  <c r="F116" i="327"/>
  <c r="F68" i="327"/>
  <c r="I118" i="294"/>
  <c r="H118" i="294"/>
  <c r="G118" i="294"/>
  <c r="I117" i="294"/>
  <c r="H117" i="294"/>
  <c r="G117" i="294"/>
  <c r="I116" i="294"/>
  <c r="H116" i="294"/>
  <c r="G116" i="294"/>
  <c r="I115" i="294"/>
  <c r="H115" i="294"/>
  <c r="G115" i="294"/>
  <c r="I114" i="294"/>
  <c r="H114" i="294"/>
  <c r="G114" i="294"/>
  <c r="I113" i="294"/>
  <c r="H113" i="294"/>
  <c r="G113" i="294"/>
  <c r="I112" i="294"/>
  <c r="H112" i="294"/>
  <c r="G112" i="294"/>
  <c r="I111" i="294"/>
  <c r="H111" i="294"/>
  <c r="G111" i="294"/>
  <c r="I110" i="294"/>
  <c r="H110" i="294"/>
  <c r="G110" i="294"/>
  <c r="I109" i="294"/>
  <c r="H109" i="294"/>
  <c r="G109" i="294"/>
  <c r="I108" i="294"/>
  <c r="H108" i="294"/>
  <c r="G108" i="294"/>
  <c r="I107" i="294"/>
  <c r="H107" i="294"/>
  <c r="G107" i="294"/>
  <c r="I106" i="294"/>
  <c r="H106" i="294"/>
  <c r="G106" i="294"/>
  <c r="I105" i="294"/>
  <c r="H105" i="294"/>
  <c r="G105" i="294"/>
  <c r="I104" i="294"/>
  <c r="H104" i="294"/>
  <c r="G104" i="294"/>
  <c r="I103" i="294"/>
  <c r="H103" i="294"/>
  <c r="G103" i="294"/>
  <c r="I102" i="294"/>
  <c r="H102" i="294"/>
  <c r="G102" i="294"/>
  <c r="I101" i="294"/>
  <c r="H101" i="294"/>
  <c r="G101" i="294"/>
  <c r="I100" i="294"/>
  <c r="H100" i="294"/>
  <c r="G100" i="294"/>
  <c r="I99" i="294"/>
  <c r="H99" i="294"/>
  <c r="G99" i="294"/>
  <c r="I98" i="294"/>
  <c r="H98" i="294"/>
  <c r="G98" i="294"/>
  <c r="I97" i="294"/>
  <c r="H97" i="294"/>
  <c r="G97" i="294"/>
  <c r="I96" i="294"/>
  <c r="H96" i="294"/>
  <c r="G96" i="294"/>
  <c r="I95" i="294"/>
  <c r="H95" i="294"/>
  <c r="G95" i="294"/>
  <c r="I94" i="294"/>
  <c r="H94" i="294"/>
  <c r="G94" i="294"/>
  <c r="I93" i="294"/>
  <c r="H93" i="294"/>
  <c r="G93" i="294"/>
  <c r="I92" i="294"/>
  <c r="H92" i="294"/>
  <c r="G92" i="294"/>
  <c r="I91" i="294"/>
  <c r="H91" i="294"/>
  <c r="G91" i="294"/>
  <c r="I90" i="294"/>
  <c r="H90" i="294"/>
  <c r="G90" i="294"/>
  <c r="I89" i="294"/>
  <c r="H89" i="294"/>
  <c r="G89" i="294"/>
  <c r="I88" i="294"/>
  <c r="H88" i="294"/>
  <c r="G88" i="294"/>
  <c r="I87" i="294"/>
  <c r="H87" i="294"/>
  <c r="G87" i="294"/>
  <c r="I86" i="294"/>
  <c r="H86" i="294"/>
  <c r="G86" i="294"/>
  <c r="I85" i="294"/>
  <c r="H85" i="294"/>
  <c r="G85" i="294"/>
  <c r="I84" i="294"/>
  <c r="H84" i="294"/>
  <c r="G84" i="294"/>
  <c r="I83" i="294"/>
  <c r="H83" i="294"/>
  <c r="G83" i="294"/>
  <c r="I82" i="294"/>
  <c r="H82" i="294"/>
  <c r="G82" i="294"/>
  <c r="I81" i="294"/>
  <c r="H81" i="294"/>
  <c r="G81" i="294"/>
  <c r="I80" i="294"/>
  <c r="H80" i="294"/>
  <c r="G80" i="294"/>
  <c r="I79" i="294"/>
  <c r="H79" i="294"/>
  <c r="G79" i="294"/>
  <c r="I78" i="294"/>
  <c r="H78" i="294"/>
  <c r="G78" i="294"/>
  <c r="I77" i="294"/>
  <c r="H77" i="294"/>
  <c r="G77" i="294"/>
  <c r="I76" i="294"/>
  <c r="H76" i="294"/>
  <c r="G76" i="294"/>
  <c r="I75" i="294"/>
  <c r="H75" i="294"/>
  <c r="G75" i="294"/>
  <c r="I74" i="294"/>
  <c r="H74" i="294"/>
  <c r="G74" i="294"/>
  <c r="I73" i="294"/>
  <c r="H73" i="294"/>
  <c r="G73" i="294"/>
  <c r="I72" i="294"/>
  <c r="H72" i="294"/>
  <c r="G72" i="294"/>
  <c r="I71" i="294"/>
  <c r="H71" i="294"/>
  <c r="G71" i="294"/>
  <c r="I70" i="294"/>
  <c r="H70" i="294"/>
  <c r="G70" i="294"/>
  <c r="I69" i="294"/>
  <c r="H69" i="294"/>
  <c r="G69" i="294"/>
  <c r="I68" i="294"/>
  <c r="H68" i="294"/>
  <c r="G68" i="294"/>
  <c r="I67" i="294"/>
  <c r="H67" i="294"/>
  <c r="G67" i="294"/>
  <c r="I66" i="294"/>
  <c r="H66" i="294"/>
  <c r="G66" i="294"/>
  <c r="I65" i="294"/>
  <c r="H65" i="294"/>
  <c r="G65" i="294"/>
  <c r="I64" i="294"/>
  <c r="H64" i="294"/>
  <c r="G64" i="294"/>
  <c r="I63" i="294"/>
  <c r="H63" i="294"/>
  <c r="G63" i="294"/>
  <c r="I62" i="294"/>
  <c r="H62" i="294"/>
  <c r="G62" i="294"/>
  <c r="I61" i="294"/>
  <c r="H61" i="294"/>
  <c r="G61" i="294"/>
  <c r="I60" i="294"/>
  <c r="H60" i="294"/>
  <c r="G60" i="294"/>
  <c r="I59" i="294"/>
  <c r="H59" i="294"/>
  <c r="G59" i="294"/>
  <c r="I58" i="294"/>
  <c r="H58" i="294"/>
  <c r="G58" i="294"/>
  <c r="I57" i="294"/>
  <c r="H57" i="294"/>
  <c r="G57" i="294"/>
  <c r="I56" i="294"/>
  <c r="H56" i="294"/>
  <c r="G56" i="294"/>
  <c r="I55" i="294"/>
  <c r="H55" i="294"/>
  <c r="G55" i="294"/>
  <c r="I54" i="294"/>
  <c r="H54" i="294"/>
  <c r="G54" i="294"/>
  <c r="I53" i="294"/>
  <c r="H53" i="294"/>
  <c r="G53" i="294"/>
  <c r="I52" i="294"/>
  <c r="H52" i="294"/>
  <c r="G52" i="294"/>
  <c r="I51" i="294"/>
  <c r="H51" i="294"/>
  <c r="G51" i="294"/>
  <c r="I50" i="294"/>
  <c r="H50" i="294"/>
  <c r="G50" i="294"/>
  <c r="I49" i="294"/>
  <c r="H49" i="294"/>
  <c r="G49" i="294"/>
  <c r="I48" i="294"/>
  <c r="H48" i="294"/>
  <c r="G48" i="294"/>
  <c r="I47" i="294"/>
  <c r="H47" i="294"/>
  <c r="G47" i="294"/>
  <c r="I46" i="294"/>
  <c r="H46" i="294"/>
  <c r="G46" i="294"/>
  <c r="I45" i="294"/>
  <c r="H45" i="294"/>
  <c r="G45" i="294"/>
  <c r="I44" i="294"/>
  <c r="H44" i="294"/>
  <c r="G44" i="294"/>
  <c r="I43" i="294"/>
  <c r="H43" i="294"/>
  <c r="G43" i="294"/>
  <c r="I42" i="294"/>
  <c r="H42" i="294"/>
  <c r="G42" i="294"/>
  <c r="I41" i="294"/>
  <c r="H41" i="294"/>
  <c r="G41" i="294"/>
  <c r="I40" i="294"/>
  <c r="H40" i="294"/>
  <c r="G40" i="294"/>
  <c r="I39" i="294"/>
  <c r="H39" i="294"/>
  <c r="G39" i="294"/>
  <c r="I38" i="294"/>
  <c r="H38" i="294"/>
  <c r="G38" i="294"/>
  <c r="I37" i="294"/>
  <c r="H37" i="294"/>
  <c r="G37" i="294"/>
  <c r="I36" i="294"/>
  <c r="H36" i="294"/>
  <c r="G36" i="294"/>
  <c r="I35" i="294"/>
  <c r="H35" i="294"/>
  <c r="G35" i="294"/>
  <c r="I34" i="294"/>
  <c r="H34" i="294"/>
  <c r="G34" i="294"/>
  <c r="I33" i="294"/>
  <c r="H33" i="294"/>
  <c r="G33" i="294"/>
  <c r="I32" i="294"/>
  <c r="H32" i="294"/>
  <c r="G32" i="294"/>
  <c r="I31" i="294"/>
  <c r="H31" i="294"/>
  <c r="G31" i="294"/>
  <c r="I30" i="294"/>
  <c r="H30" i="294"/>
  <c r="G30" i="294"/>
  <c r="I29" i="294"/>
  <c r="H29" i="294"/>
  <c r="G29" i="294"/>
  <c r="I28" i="294"/>
  <c r="H28" i="294"/>
  <c r="G28" i="294"/>
  <c r="I27" i="294"/>
  <c r="H27" i="294"/>
  <c r="G27" i="294"/>
  <c r="I26" i="294"/>
  <c r="H26" i="294"/>
  <c r="G26" i="294"/>
  <c r="I25" i="294"/>
  <c r="H25" i="294"/>
  <c r="G25" i="294"/>
  <c r="I24" i="294"/>
  <c r="H24" i="294"/>
  <c r="G24" i="294"/>
  <c r="I23" i="294"/>
  <c r="H23" i="294"/>
  <c r="G23" i="294"/>
  <c r="I22" i="294"/>
  <c r="H22" i="294"/>
  <c r="G22" i="294"/>
  <c r="I21" i="294"/>
  <c r="H21" i="294"/>
  <c r="G21" i="294"/>
  <c r="I20" i="294"/>
  <c r="H20" i="294"/>
  <c r="G20" i="294"/>
  <c r="I19" i="294"/>
  <c r="H19" i="294"/>
  <c r="G19" i="294"/>
  <c r="I18" i="294"/>
  <c r="H18" i="294"/>
  <c r="G18" i="294"/>
  <c r="I17" i="294"/>
  <c r="H17" i="294"/>
  <c r="G17" i="294"/>
  <c r="I16" i="294"/>
  <c r="H16" i="294"/>
  <c r="G16" i="294"/>
  <c r="F112" i="327" l="1"/>
  <c r="F93" i="327"/>
  <c r="F30" i="327"/>
  <c r="G18" i="327"/>
  <c r="G128" i="327"/>
  <c r="F24" i="327"/>
  <c r="F20" i="327"/>
  <c r="F121" i="327"/>
  <c r="F89" i="327"/>
  <c r="F45" i="327"/>
  <c r="G115" i="327"/>
  <c r="F151" i="327"/>
  <c r="F65" i="327"/>
  <c r="F59" i="327"/>
  <c r="F107" i="327"/>
  <c r="F92" i="327"/>
  <c r="G98" i="327"/>
  <c r="F56" i="327"/>
  <c r="F135" i="327"/>
  <c r="F115" i="327"/>
  <c r="G79" i="327"/>
  <c r="C28" i="327"/>
  <c r="F94" i="327"/>
  <c r="G58" i="327"/>
  <c r="G61" i="327"/>
  <c r="G28" i="327"/>
  <c r="G30" i="327"/>
  <c r="G112" i="327"/>
  <c r="C63" i="327"/>
  <c r="F128" i="327"/>
  <c r="G142" i="327"/>
  <c r="G141" i="327"/>
  <c r="G111" i="327"/>
  <c r="C108" i="327"/>
  <c r="C109" i="327"/>
  <c r="C83" i="327"/>
  <c r="C42" i="327"/>
  <c r="C114" i="327"/>
  <c r="C130" i="327"/>
  <c r="F37" i="327"/>
  <c r="F67" i="327"/>
  <c r="F21" i="327"/>
  <c r="C65" i="327"/>
  <c r="C139" i="327"/>
  <c r="F26" i="327"/>
  <c r="C148" i="327"/>
  <c r="F149" i="327"/>
  <c r="F82" i="327"/>
  <c r="F81" i="327"/>
  <c r="F101" i="327"/>
  <c r="G42" i="327"/>
  <c r="C62" i="327"/>
  <c r="C44" i="327"/>
  <c r="C113" i="327"/>
  <c r="C57" i="327"/>
  <c r="C48" i="327"/>
  <c r="F141" i="327"/>
  <c r="F55" i="327"/>
  <c r="F100" i="327"/>
  <c r="G113" i="327"/>
  <c r="F64" i="327"/>
  <c r="G69" i="327"/>
  <c r="G63" i="327"/>
  <c r="G77" i="327"/>
  <c r="G114" i="327"/>
  <c r="G59" i="327"/>
  <c r="G100" i="327"/>
  <c r="C124" i="327"/>
  <c r="C74" i="327"/>
  <c r="C53" i="327"/>
  <c r="C69" i="327"/>
  <c r="C126" i="327"/>
  <c r="C49" i="327"/>
  <c r="C129" i="327"/>
  <c r="C120" i="327"/>
  <c r="F49" i="327"/>
  <c r="F47" i="327"/>
  <c r="F46" i="327"/>
  <c r="F123" i="327"/>
  <c r="F71" i="327"/>
  <c r="G95" i="327"/>
  <c r="F52" i="327"/>
  <c r="G55" i="327"/>
  <c r="F62" i="327"/>
  <c r="G78" i="327"/>
  <c r="G46" i="327"/>
  <c r="G126" i="327"/>
  <c r="G150" i="327"/>
  <c r="G131" i="327"/>
  <c r="G108" i="327"/>
  <c r="C52" i="327"/>
  <c r="C151" i="327"/>
  <c r="C125" i="327"/>
  <c r="C90" i="327"/>
  <c r="C91" i="327"/>
  <c r="C36" i="327"/>
  <c r="C58" i="327"/>
  <c r="C75" i="327"/>
  <c r="C128" i="327"/>
  <c r="F117" i="327"/>
  <c r="F106" i="327"/>
  <c r="F131" i="327"/>
  <c r="F48" i="327"/>
  <c r="G49" i="327"/>
  <c r="G110" i="327"/>
  <c r="F35" i="327"/>
  <c r="F51" i="327"/>
  <c r="G153" i="327"/>
  <c r="G90" i="327"/>
  <c r="G103" i="327"/>
  <c r="G136" i="327"/>
  <c r="G139" i="327"/>
  <c r="F110" i="327"/>
  <c r="F120" i="327"/>
  <c r="C22" i="327"/>
  <c r="C141" i="327"/>
  <c r="C117" i="327"/>
  <c r="C107" i="327"/>
  <c r="C50" i="327"/>
  <c r="C67" i="327"/>
  <c r="C72" i="327"/>
  <c r="F109" i="327"/>
  <c r="F105" i="327"/>
  <c r="F114" i="327"/>
  <c r="F113" i="327"/>
  <c r="F139" i="327"/>
  <c r="G71" i="327"/>
  <c r="G25" i="327"/>
  <c r="G57" i="327"/>
  <c r="F134" i="327"/>
  <c r="F29" i="327"/>
  <c r="G129" i="327"/>
  <c r="G105" i="327"/>
  <c r="G62" i="327"/>
  <c r="G86" i="327"/>
  <c r="G83" i="327"/>
  <c r="G60" i="327"/>
  <c r="F80" i="327"/>
  <c r="F104" i="327"/>
  <c r="C19" i="327"/>
  <c r="C23" i="327"/>
  <c r="C115" i="327"/>
  <c r="C133" i="327"/>
  <c r="C61" i="327"/>
  <c r="C76" i="327"/>
  <c r="C20" i="327"/>
  <c r="C144" i="327"/>
  <c r="F97" i="327"/>
  <c r="F23" i="327"/>
  <c r="F83" i="327"/>
  <c r="F111" i="327"/>
  <c r="F38" i="327"/>
  <c r="G38" i="327"/>
  <c r="F19" i="327"/>
  <c r="G87" i="327"/>
  <c r="G133" i="327"/>
  <c r="G27" i="327"/>
  <c r="G68" i="327"/>
  <c r="F58" i="327"/>
  <c r="C85" i="327"/>
  <c r="F77" i="327"/>
  <c r="F73" i="327"/>
  <c r="F70" i="327"/>
  <c r="F74" i="327"/>
  <c r="F138" i="327"/>
  <c r="F99" i="327"/>
  <c r="F69" i="327"/>
  <c r="F132" i="327"/>
  <c r="G24" i="327"/>
  <c r="F108" i="327"/>
  <c r="G56" i="327"/>
  <c r="G122" i="327"/>
  <c r="F103" i="327"/>
  <c r="G137" i="327"/>
  <c r="G41" i="327"/>
  <c r="G31" i="327"/>
  <c r="G34" i="327"/>
  <c r="G149" i="327"/>
  <c r="G47" i="327"/>
  <c r="G94" i="327"/>
  <c r="G32" i="327"/>
  <c r="G118" i="327"/>
  <c r="G43" i="327"/>
  <c r="G107" i="327"/>
  <c r="G20" i="327"/>
  <c r="G84" i="327"/>
  <c r="G148" i="327"/>
  <c r="C41" i="327"/>
  <c r="C77" i="327"/>
  <c r="C81" i="327"/>
  <c r="C97" i="327"/>
  <c r="C71" i="327"/>
  <c r="C51" i="327"/>
  <c r="C17" i="327"/>
  <c r="C43" i="327"/>
  <c r="C35" i="327"/>
  <c r="C99" i="327"/>
  <c r="C30" i="327"/>
  <c r="C103" i="327"/>
  <c r="C101" i="327"/>
  <c r="C47" i="327"/>
  <c r="C121" i="327"/>
  <c r="C40" i="327"/>
  <c r="C104" i="327"/>
  <c r="F148" i="327"/>
  <c r="F96" i="327"/>
  <c r="F57" i="327"/>
  <c r="F102" i="327"/>
  <c r="F54" i="327"/>
  <c r="F53" i="327"/>
  <c r="G88" i="327"/>
  <c r="G138" i="327"/>
  <c r="F129" i="327"/>
  <c r="F127" i="327"/>
  <c r="F126" i="327"/>
  <c r="G121" i="327"/>
  <c r="F43" i="327"/>
  <c r="G45" i="327"/>
  <c r="G40" i="327"/>
  <c r="C27" i="327"/>
  <c r="F119" i="327"/>
  <c r="G97" i="327"/>
  <c r="G109" i="327"/>
  <c r="G29" i="327"/>
  <c r="G73" i="327"/>
  <c r="G116" i="327"/>
  <c r="F31" i="327"/>
  <c r="F44" i="327"/>
  <c r="G119" i="327"/>
  <c r="C16" i="327"/>
  <c r="F25" i="327"/>
  <c r="F27" i="327"/>
  <c r="F78" i="327"/>
  <c r="G120" i="327"/>
  <c r="G96" i="327"/>
  <c r="F22" i="327"/>
  <c r="C33" i="327"/>
  <c r="C46" i="327"/>
  <c r="C26" i="327"/>
  <c r="C127" i="327"/>
  <c r="C18" i="327"/>
  <c r="C134" i="327"/>
  <c r="C34" i="327"/>
  <c r="C73" i="327"/>
  <c r="C29" i="327"/>
  <c r="C102" i="327"/>
  <c r="C24" i="327"/>
  <c r="C152" i="327"/>
  <c r="F63" i="327"/>
  <c r="F146" i="327"/>
  <c r="F144" i="327"/>
  <c r="F142" i="327"/>
  <c r="F79" i="327"/>
  <c r="G48" i="327"/>
  <c r="G104" i="327"/>
  <c r="G51" i="327"/>
  <c r="G92" i="327"/>
  <c r="C54" i="327"/>
  <c r="C98" i="327"/>
  <c r="C39" i="327"/>
  <c r="C119" i="327"/>
  <c r="C112" i="327"/>
  <c r="F137" i="327"/>
  <c r="F90" i="327"/>
  <c r="F88" i="327"/>
  <c r="F154" i="327"/>
  <c r="F153" i="327"/>
  <c r="F86" i="327"/>
  <c r="G23" i="327"/>
  <c r="F76" i="327"/>
  <c r="G16" i="327"/>
  <c r="G54" i="327"/>
  <c r="G123" i="327"/>
  <c r="G36" i="327"/>
  <c r="C132" i="327"/>
  <c r="C135" i="327"/>
  <c r="C110" i="327"/>
  <c r="C68" i="327"/>
  <c r="C25" i="327"/>
  <c r="C122" i="327"/>
  <c r="C66" i="327"/>
  <c r="C56" i="327"/>
  <c r="F98" i="327"/>
  <c r="F84" i="327"/>
  <c r="F72" i="327"/>
  <c r="G152" i="327"/>
  <c r="G101" i="327"/>
  <c r="F61" i="327"/>
  <c r="G102" i="327"/>
  <c r="G89" i="327"/>
  <c r="G64" i="327"/>
  <c r="G67" i="327"/>
  <c r="G44" i="327"/>
  <c r="F136" i="327"/>
  <c r="C137" i="327"/>
  <c r="C87" i="327"/>
  <c r="C78" i="327"/>
  <c r="C95" i="327"/>
  <c r="C142" i="327"/>
  <c r="C131" i="327"/>
  <c r="C147" i="327"/>
  <c r="C64" i="327"/>
  <c r="F41" i="327"/>
  <c r="F39" i="327"/>
  <c r="F34" i="327"/>
  <c r="F36" i="327"/>
  <c r="F60" i="327"/>
  <c r="G37" i="327"/>
  <c r="G154" i="327"/>
  <c r="G130" i="327"/>
  <c r="G50" i="327"/>
  <c r="G74" i="327"/>
  <c r="G75" i="327"/>
  <c r="G52" i="327"/>
  <c r="F40" i="327"/>
  <c r="C116" i="327"/>
  <c r="C153" i="327"/>
  <c r="C100" i="327"/>
  <c r="C106" i="327"/>
  <c r="C123" i="327"/>
  <c r="C140" i="327"/>
  <c r="C84" i="327"/>
  <c r="C136" i="327"/>
  <c r="F33" i="327"/>
  <c r="F32" i="327"/>
  <c r="F75" i="327"/>
  <c r="F140" i="327"/>
  <c r="F50" i="327"/>
  <c r="G39" i="327"/>
  <c r="G151" i="327"/>
  <c r="F145" i="327"/>
  <c r="G135" i="327"/>
  <c r="G144" i="327"/>
  <c r="G117" i="327"/>
  <c r="G146" i="327"/>
  <c r="G19" i="327"/>
  <c r="G147" i="327"/>
  <c r="G124" i="327"/>
  <c r="C105" i="327"/>
  <c r="C45" i="327"/>
  <c r="C154" i="327"/>
  <c r="C146" i="327"/>
  <c r="C118" i="327"/>
  <c r="C138" i="327"/>
  <c r="C149" i="327"/>
  <c r="C93" i="327"/>
  <c r="C80" i="327"/>
  <c r="F95" i="327"/>
  <c r="F122" i="327"/>
  <c r="F147" i="327"/>
  <c r="G53" i="327"/>
  <c r="F152" i="327"/>
  <c r="G125" i="327"/>
  <c r="F133" i="327"/>
  <c r="G85" i="327"/>
  <c r="G17" i="327"/>
  <c r="G72" i="327"/>
  <c r="G91" i="327"/>
  <c r="G132" i="327"/>
  <c r="C59" i="327"/>
  <c r="C88" i="327"/>
  <c r="F87" i="327"/>
  <c r="F17" i="327"/>
  <c r="F16" i="327"/>
  <c r="F85" i="327"/>
  <c r="F66" i="327"/>
  <c r="F130" i="327"/>
  <c r="F91" i="327"/>
  <c r="F143" i="327"/>
  <c r="F125" i="327"/>
  <c r="G26" i="327"/>
  <c r="F28" i="327"/>
  <c r="G93" i="327"/>
  <c r="F124" i="327"/>
  <c r="F150" i="327"/>
  <c r="G80" i="327"/>
  <c r="G81" i="327"/>
  <c r="G143" i="327"/>
  <c r="F118" i="327"/>
  <c r="G70" i="327"/>
  <c r="G66" i="327"/>
  <c r="G65" i="327"/>
  <c r="G21" i="327"/>
  <c r="G134" i="327"/>
  <c r="G33" i="327"/>
  <c r="G145" i="327"/>
  <c r="G82" i="327"/>
  <c r="G22" i="327"/>
  <c r="G106" i="327"/>
  <c r="G35" i="327"/>
  <c r="G99" i="327"/>
  <c r="G76" i="327"/>
  <c r="G140" i="327"/>
  <c r="C145" i="327"/>
  <c r="C89" i="327"/>
  <c r="F42" i="327"/>
  <c r="C55" i="327"/>
  <c r="C70" i="327"/>
  <c r="C60" i="327"/>
  <c r="C37" i="327"/>
  <c r="C143" i="327"/>
  <c r="C79" i="327"/>
  <c r="C31" i="327"/>
  <c r="C150" i="327"/>
  <c r="C82" i="327"/>
  <c r="C86" i="327"/>
  <c r="C21" i="327"/>
  <c r="C94" i="327"/>
  <c r="C92" i="327"/>
  <c r="C38" i="327"/>
  <c r="C111" i="327"/>
  <c r="C32" i="327"/>
  <c r="C96" i="327"/>
  <c r="K6" i="288"/>
  <c r="H6" i="288"/>
  <c r="J6" i="288" s="1"/>
  <c r="E6" i="288"/>
  <c r="G6" i="288" s="1"/>
  <c r="M12" i="288"/>
  <c r="M11" i="288"/>
  <c r="M10" i="288"/>
  <c r="M9" i="288"/>
  <c r="M8" i="288"/>
  <c r="M7" i="288"/>
  <c r="M6" i="288"/>
  <c r="J12" i="288"/>
  <c r="J11" i="288"/>
  <c r="J10" i="288"/>
  <c r="J9" i="288"/>
  <c r="J8" i="288"/>
  <c r="J7" i="288"/>
  <c r="G12" i="288"/>
  <c r="G11" i="288"/>
  <c r="G10" i="288"/>
  <c r="G9" i="288"/>
  <c r="G8" i="288"/>
  <c r="G7" i="288"/>
  <c r="D12" i="288"/>
  <c r="D11" i="288"/>
  <c r="D10" i="288"/>
  <c r="D9" i="288"/>
  <c r="D8" i="288"/>
  <c r="D7" i="288"/>
  <c r="D6" i="288"/>
  <c r="B6" i="288"/>
  <c r="M12" i="326"/>
  <c r="J12" i="326"/>
  <c r="G12" i="326"/>
  <c r="D12" i="326"/>
  <c r="M11" i="326"/>
  <c r="J11" i="326"/>
  <c r="G11" i="326"/>
  <c r="D11" i="326"/>
  <c r="M10" i="326"/>
  <c r="J10" i="326"/>
  <c r="G10" i="326"/>
  <c r="D10" i="326"/>
  <c r="M9" i="326"/>
  <c r="J9" i="326"/>
  <c r="G9" i="326"/>
  <c r="D9" i="326"/>
  <c r="M8" i="326"/>
  <c r="J8" i="326"/>
  <c r="G8" i="326"/>
  <c r="D8" i="326"/>
  <c r="M7" i="326"/>
  <c r="J7" i="326"/>
  <c r="G7" i="326"/>
  <c r="D7" i="326"/>
  <c r="K6" i="326"/>
  <c r="M6" i="326" s="1"/>
  <c r="H6" i="326"/>
  <c r="J6" i="326" s="1"/>
  <c r="E6" i="326"/>
  <c r="G6" i="326" s="1"/>
  <c r="B6" i="326"/>
  <c r="D6" i="326" s="1"/>
  <c r="M12" i="286"/>
  <c r="M11" i="286"/>
  <c r="M10" i="286"/>
  <c r="M9" i="286"/>
  <c r="M8" i="286"/>
  <c r="M7" i="286"/>
  <c r="M6" i="286"/>
  <c r="J12" i="286"/>
  <c r="J11" i="286"/>
  <c r="J10" i="286"/>
  <c r="J9" i="286"/>
  <c r="J8" i="286"/>
  <c r="J7" i="286"/>
  <c r="J6" i="286"/>
  <c r="G12" i="286"/>
  <c r="G11" i="286"/>
  <c r="G10" i="286"/>
  <c r="G9" i="286"/>
  <c r="G8" i="286"/>
  <c r="G7" i="286"/>
  <c r="G6" i="286"/>
  <c r="D12" i="286"/>
  <c r="D11" i="286"/>
  <c r="D10" i="286"/>
  <c r="D9" i="286"/>
  <c r="D8" i="286"/>
  <c r="D7" i="286"/>
  <c r="D6" i="286"/>
  <c r="K6" i="286"/>
  <c r="H6" i="286"/>
  <c r="E6" i="286"/>
  <c r="B6" i="286"/>
</calcChain>
</file>

<file path=xl/sharedStrings.xml><?xml version="1.0" encoding="utf-8"?>
<sst xmlns="http://schemas.openxmlformats.org/spreadsheetml/2006/main" count="744" uniqueCount="435">
  <si>
    <t>Retornar ao índice</t>
  </si>
  <si>
    <t>GRÁFICOS E TABELAS</t>
  </si>
  <si>
    <t>Contato</t>
  </si>
  <si>
    <t>E-mail:</t>
  </si>
  <si>
    <t>ifi@senado.leg.br</t>
  </si>
  <si>
    <t>Telefone:</t>
  </si>
  <si>
    <t>(61) 3303-2875</t>
  </si>
  <si>
    <t>Facebook:</t>
  </si>
  <si>
    <t>Twitter:</t>
  </si>
  <si>
    <t>www.facebook.com/instituicaofiscalindependente</t>
  </si>
  <si>
    <t>https://twitter.com/ifibrasil</t>
  </si>
  <si>
    <t>Instagram:</t>
  </si>
  <si>
    <t>https://www.instagram.com/ifibrasil</t>
  </si>
  <si>
    <t>Projeções da IFI</t>
  </si>
  <si>
    <t>Projeções</t>
  </si>
  <si>
    <t>PIB – crescimento real (% a.a.)</t>
  </si>
  <si>
    <t>PIB – nominal (R$ bilhões)</t>
  </si>
  <si>
    <t>IPCA – acum. (% no ano)</t>
  </si>
  <si>
    <t>Taxa de câmbio - fim de período (R$/US$)</t>
  </si>
  <si>
    <t>Ocupação - crescimento (%)</t>
  </si>
  <si>
    <t>Massa salarial - crescimento (%)</t>
  </si>
  <si>
    <t>Selic – fim de período (% a.a.)</t>
  </si>
  <si>
    <t>Resultado Primário do Setor Público Consolidado (% do PIB)</t>
  </si>
  <si>
    <t>d/q Governo Central</t>
  </si>
  <si>
    <t>Juros Nominais Líquidos (% do PIB)</t>
  </si>
  <si>
    <t>Resultado Nominal (% do PIB)</t>
  </si>
  <si>
    <t>Dívida Bruta do Governo Geral (% do PIB)</t>
  </si>
  <si>
    <t>Juros reais ex-post (% a.a.)</t>
  </si>
  <si>
    <t>Fonte: IBGE. Elaboração: IFI.</t>
  </si>
  <si>
    <t>Valores</t>
  </si>
  <si>
    <t>Desocupados</t>
  </si>
  <si>
    <t>Saldo admissões e desligamentos</t>
  </si>
  <si>
    <t>Fonte: B3. Elaboração: IFI.</t>
  </si>
  <si>
    <t>Indicadores de emprego</t>
  </si>
  <si>
    <t>Variação acumulada em 12 meses</t>
  </si>
  <si>
    <t>Fonte: Banco Central. Elaboração: IFI.</t>
  </si>
  <si>
    <t>População ocupada</t>
  </si>
  <si>
    <t>Valores absolutos (mil pessoas)</t>
  </si>
  <si>
    <t>Percentual em relação ao total de ocupados</t>
  </si>
  <si>
    <t>Com carteira assinada no setor privado</t>
  </si>
  <si>
    <t>Sem carteira assinada no setor privado</t>
  </si>
  <si>
    <t>Trabalhador doméstico</t>
  </si>
  <si>
    <t>Setor público</t>
  </si>
  <si>
    <t>Empregador</t>
  </si>
  <si>
    <t>Conta Própria</t>
  </si>
  <si>
    <t>Percentual de trabalhadores que contribuem para a previdência social</t>
  </si>
  <si>
    <t>Variação acumulada no ano</t>
  </si>
  <si>
    <t>Medidas de subutilização de trabalhadores</t>
  </si>
  <si>
    <t>Desocupados ou subocupados por insuficiência de horas trabalhadas ou na força de trabalho potencial</t>
  </si>
  <si>
    <t>Desalentados</t>
  </si>
  <si>
    <t>Indicadores de rendimento</t>
  </si>
  <si>
    <t xml:space="preserve">Nível </t>
  </si>
  <si>
    <t>Trimestre/ mesmo trimestre do ano anterior</t>
  </si>
  <si>
    <t>Rendimento médio nominal (em R$)</t>
  </si>
  <si>
    <t>Rendimento médio real (em R$)</t>
  </si>
  <si>
    <t>Massa salarial (em milhões de R$)</t>
  </si>
  <si>
    <t>Investimentos e inversões financeiras</t>
  </si>
  <si>
    <t>Pessoal</t>
  </si>
  <si>
    <t>Nominal</t>
  </si>
  <si>
    <t>Juros nominais</t>
  </si>
  <si>
    <t>Primário</t>
  </si>
  <si>
    <t>Nível federal</t>
  </si>
  <si>
    <t>Governo federal</t>
  </si>
  <si>
    <t>Bacen</t>
  </si>
  <si>
    <t>INSS</t>
  </si>
  <si>
    <t>Empresas estatais federais</t>
  </si>
  <si>
    <t>Nível regional</t>
  </si>
  <si>
    <t>Governos estaduais</t>
  </si>
  <si>
    <t>Governos municipais</t>
  </si>
  <si>
    <t>Empresas estatais estaduais</t>
  </si>
  <si>
    <t>Empresas estatais municipais</t>
  </si>
  <si>
    <t>Governo Central</t>
  </si>
  <si>
    <t>Governos regionais</t>
  </si>
  <si>
    <t>Estatais</t>
  </si>
  <si>
    <t>DLSP</t>
  </si>
  <si>
    <t>DBGG</t>
  </si>
  <si>
    <t>Dívida mobiliária</t>
  </si>
  <si>
    <t>Operações compromissadas</t>
  </si>
  <si>
    <t>R$ bi correntes</t>
  </si>
  <si>
    <t>Var.% real</t>
  </si>
  <si>
    <t>% PIB</t>
  </si>
  <si>
    <t>Receita total</t>
  </si>
  <si>
    <t xml:space="preserve">    Receitas administradas</t>
  </si>
  <si>
    <t xml:space="preserve">    Incentivos fiscais</t>
  </si>
  <si>
    <t>-</t>
  </si>
  <si>
    <t xml:space="preserve">    Receitas do Regime Geral de Previdência Social (RGPS)</t>
  </si>
  <si>
    <t xml:space="preserve">    Receitas não administradas</t>
  </si>
  <si>
    <t>Transferências</t>
  </si>
  <si>
    <t>Receita líquida</t>
  </si>
  <si>
    <t>PIB (R$ bi correntes)</t>
  </si>
  <si>
    <t>Fonte: Tesouro Nacional e Banco Central. Elaboração IFI.</t>
  </si>
  <si>
    <t>Despesa total</t>
  </si>
  <si>
    <t>Benefícios previdenciários (RGPS)</t>
  </si>
  <si>
    <t>Pessoal (ativos e inativos)</t>
  </si>
  <si>
    <t>Abono e seguro desemprego</t>
  </si>
  <si>
    <t>Benefícios de Prestação Continuada (BPC)</t>
  </si>
  <si>
    <t>Obrigatórias</t>
  </si>
  <si>
    <t>Discricionárias</t>
  </si>
  <si>
    <t>Fonte: Tesouro Nacional. Elaboração: IFI.</t>
  </si>
  <si>
    <r>
      <t xml:space="preserve">Unidade: </t>
    </r>
    <r>
      <rPr>
        <i/>
        <sz val="11"/>
        <color theme="0"/>
        <rFont val="Calibri"/>
        <family val="2"/>
        <scheme val="minor"/>
      </rPr>
      <t>% ao ano</t>
    </r>
  </si>
  <si>
    <t>Fonte: Secretaria do Tesouro Nacional e Banco Central. Elaboração: IFI.</t>
  </si>
  <si>
    <t>Outras despesas obrigatórias</t>
  </si>
  <si>
    <t>Poder / Órgão</t>
  </si>
  <si>
    <t>Total</t>
  </si>
  <si>
    <t>Legislativo</t>
  </si>
  <si>
    <t>Judiciário</t>
  </si>
  <si>
    <t>Discriminação</t>
  </si>
  <si>
    <t>Receita Bruta</t>
  </si>
  <si>
    <t>Transferências a E&amp;M</t>
  </si>
  <si>
    <t>Receita Líquida</t>
  </si>
  <si>
    <t>Despesa Primária</t>
  </si>
  <si>
    <t>Benefícios previdenciários</t>
  </si>
  <si>
    <t>Pessoal e encargos sociais</t>
  </si>
  <si>
    <t>Abono e Seguro desemprego</t>
  </si>
  <si>
    <t>Abono salarial</t>
  </si>
  <si>
    <t>Seguro desemprego</t>
  </si>
  <si>
    <t>BPC</t>
  </si>
  <si>
    <t>Compensação ao RGPS pelas Desonerações da Folha</t>
  </si>
  <si>
    <t>Complementação da União ao FUNDEB</t>
  </si>
  <si>
    <t>Legislativo, Judiciário, MPU e DPU</t>
  </si>
  <si>
    <t>Precatórios (custeio e capital)</t>
  </si>
  <si>
    <t>Subsídios e Subvenções</t>
  </si>
  <si>
    <t>Demais obrigatórias</t>
  </si>
  <si>
    <t>Sem controle de fluxo</t>
  </si>
  <si>
    <t>Com controle de fluxo</t>
  </si>
  <si>
    <t>d/q Bolsa Família</t>
  </si>
  <si>
    <t>Discricionárias do Executivo</t>
  </si>
  <si>
    <t>Pré-contingenciamento</t>
  </si>
  <si>
    <t>Contingenciamento (-)</t>
  </si>
  <si>
    <t>Resultado Primário</t>
  </si>
  <si>
    <t>PIB nominal (R$ bilhões)</t>
  </si>
  <si>
    <t>LOA</t>
  </si>
  <si>
    <t>Diferença %</t>
  </si>
  <si>
    <t>Administrada pela RFB</t>
  </si>
  <si>
    <t>Previdenciária (RGPS)</t>
  </si>
  <si>
    <t>Não Administrada</t>
  </si>
  <si>
    <t>Transferências a Estados e Municípios</t>
  </si>
  <si>
    <t>BPC (Loas/Rmv)</t>
  </si>
  <si>
    <t xml:space="preserve">Complementação da União ao FUNDEB </t>
  </si>
  <si>
    <t>Sentenças judiciais e precatórios (custeio e capital)</t>
  </si>
  <si>
    <t>Obrigatórias com Controle de Fluxo</t>
  </si>
  <si>
    <t>Fundo Soberano do Brasil</t>
  </si>
  <si>
    <t>Decreto 9.741 (Março)</t>
  </si>
  <si>
    <t>Decreto 9.809 (Maio)</t>
  </si>
  <si>
    <t>Variação da massa salarial</t>
  </si>
  <si>
    <t>Impacto no consumo das famílias</t>
  </si>
  <si>
    <t>Impacto no PIB</t>
  </si>
  <si>
    <t>R$ 4,2 bilhões (10% do total)</t>
  </si>
  <si>
    <t>0,04 p.p.</t>
  </si>
  <si>
    <t>0,09 p.p.</t>
  </si>
  <si>
    <t>0,03 p.p.</t>
  </si>
  <si>
    <t>0,06 p.p.</t>
  </si>
  <si>
    <t>R$ 6,3 bilhões (15% do total)</t>
  </si>
  <si>
    <t>0,13 p.p.</t>
  </si>
  <si>
    <t>R$ 12,6 bilhões (30% do total)</t>
  </si>
  <si>
    <t>0,12 p.p.</t>
  </si>
  <si>
    <t>0,27 p.p.</t>
  </si>
  <si>
    <t>0,08 p.p.</t>
  </si>
  <si>
    <t>0,18 p.p.</t>
  </si>
  <si>
    <t>R$ 21,0 bilhões (50% do total)</t>
  </si>
  <si>
    <t>0,19 p.p.</t>
  </si>
  <si>
    <t>0,44 p.p.</t>
  </si>
  <si>
    <t>0,30 p.p.</t>
  </si>
  <si>
    <t>R$ 29,4 bilhões (70% do total)</t>
  </si>
  <si>
    <t>0,61 p.p.</t>
  </si>
  <si>
    <t>0,42 p.p.</t>
  </si>
  <si>
    <t>R$ 35,7 bilhões (85% do total)</t>
  </si>
  <si>
    <t>0,32 p.p.</t>
  </si>
  <si>
    <t>0,74 p.p.</t>
  </si>
  <si>
    <t>0,22 p.p.</t>
  </si>
  <si>
    <t>0,50 p.p.</t>
  </si>
  <si>
    <t>R$ 42,0 bilhões (100% do total)</t>
  </si>
  <si>
    <t>0,38 p.p.</t>
  </si>
  <si>
    <t>0,87 p.p.</t>
  </si>
  <si>
    <t>0,26 p.p.</t>
  </si>
  <si>
    <t>0,59 p.p.</t>
  </si>
  <si>
    <t>Fonte: IBGE e Ministério da Economia. Elaboração: IFI.</t>
  </si>
  <si>
    <t>Tabela 1. Impacto do saque imediato das contas do FGTS e do PIS/PASEP</t>
  </si>
  <si>
    <t>Média do ano</t>
  </si>
  <si>
    <t>Gráfico 1. Evolução do estoque de desocupados e média do ano</t>
  </si>
  <si>
    <t>Gráfico 2. Acumulado em 12 meses do saldo de admissões e desligamentos no setor formal da economia</t>
  </si>
  <si>
    <t>PIM-geral</t>
  </si>
  <si>
    <t xml:space="preserve">Gráfico 3. Índice geral da produção física industrial </t>
  </si>
  <si>
    <t>Fonte: IBGE. Elaboração: IFI. Dados com ajuste sazonal</t>
  </si>
  <si>
    <t>Livres</t>
  </si>
  <si>
    <t>Monitorados</t>
  </si>
  <si>
    <t>Produção industrial por categorias econômicas</t>
  </si>
  <si>
    <t>Mês/mês anterior (dados com ajuste)</t>
  </si>
  <si>
    <t>Mês/Mês ano anterior</t>
  </si>
  <si>
    <t>Produção industrial - geral</t>
  </si>
  <si>
    <t>Bens de capital</t>
  </si>
  <si>
    <t>Bens intermediários</t>
  </si>
  <si>
    <t>Bens de consumo</t>
  </si>
  <si>
    <t>Bens de consumo duráveis</t>
  </si>
  <si>
    <t>Bens de consumo semiduráveis e não duráveis</t>
  </si>
  <si>
    <t>TABELA 3. INDICADORES DE SUBUTILIZAÇÃO DA FORÇA DE TRABALHO</t>
  </si>
  <si>
    <t>TABELA 5. PRODUÇÃO INDUSTRIAL POR CATEGORIAS ECONÔMICAS</t>
  </si>
  <si>
    <t>TABELA 4. INDICADORES DE RENDIMENTO POR POSIÇÃO</t>
  </si>
  <si>
    <t>TABELA 2. POPULAÇÃO OCUPADA POR POSIÇÃO</t>
  </si>
  <si>
    <t>Tabela 2. População ocupada por posição</t>
  </si>
  <si>
    <t>Tabela 3. Indicadores de subutilização da força de trabalho</t>
  </si>
  <si>
    <t>Tabela 4. Indicadores de rendimento por posição</t>
  </si>
  <si>
    <t>Tabela 5. Produção industrial por categorias econômicas</t>
  </si>
  <si>
    <t>Jan-Jun/2016</t>
  </si>
  <si>
    <t>Jan-Jun/2017</t>
  </si>
  <si>
    <t>Jan-Jun/2018</t>
  </si>
  <si>
    <t>Jan-Jun/2019</t>
  </si>
  <si>
    <t>Tabela 6. Receitas do Governo Central – 2016 a 2019 – acumulado de janeiro a junho</t>
  </si>
  <si>
    <t>TABELA 6. RECEITAS DO GOVERNO CENTRAL – 2016 A 2019 – ACUMULADO DE JANEIRO A JUNHO (R$ BILHÕES CORRENTES, VAR. % REAL E % DO PIB)</t>
  </si>
  <si>
    <t>TABELA 7. RECEITAS DO GOVERNO CENTRAL – 2016 A 2019 – ACUMULADO DE JANEIRO A JUNHO (R$ BILHÕES CORRENTES, VAR. % REAL E % DO PIB) - SEM ATIPICIDADES</t>
  </si>
  <si>
    <t>Tabela 7. Receitas do Governo Central – 2016 a 2019 – acumulado de janeiro a junho - sem atipicidades</t>
  </si>
  <si>
    <t>TABELA 8. DESPESAS SELECIONADAS DO GOVERNO CENTRAL – 2016 A 2019 – ACUMULADO DE JANEIRO A JUNHO (R$ BILHÕES CORRENTES, VAR. % REAL E % DO PIB)</t>
  </si>
  <si>
    <t>Tabela 8. Despesas selecionadas do Governo Central – 2016 A 2019 – acumulado de janeiro a junho</t>
  </si>
  <si>
    <t>Despesa total (RTN)</t>
  </si>
  <si>
    <t>Discricionárias RTN</t>
  </si>
  <si>
    <t>Discricionárias (eixo da direita)</t>
  </si>
  <si>
    <t>Obrigatórias (eixo da esquerda)</t>
  </si>
  <si>
    <t>Mês</t>
  </si>
  <si>
    <t>*Ajuste em Set/2010 para neutralizar o efeito das despesas de capitalização da Petrobras ocorridas naquele período.</t>
  </si>
  <si>
    <t>Acumulado em 12 meses</t>
  </si>
  <si>
    <t>Investimentos</t>
  </si>
  <si>
    <t>Previdência (INSS)</t>
  </si>
  <si>
    <t>Gráfico 10</t>
  </si>
  <si>
    <t>Gráfico 9</t>
  </si>
  <si>
    <t>Decreto 9.741</t>
  </si>
  <si>
    <t>(Março)</t>
  </si>
  <si>
    <t>Decreto 9.809</t>
  </si>
  <si>
    <t>(Maio)</t>
  </si>
  <si>
    <t>Decreto 9.943</t>
  </si>
  <si>
    <t>(Julho)</t>
  </si>
  <si>
    <t>Variação:</t>
  </si>
  <si>
    <t>Julho em relação à LOA</t>
  </si>
  <si>
    <t>R$ bilhões</t>
  </si>
  <si>
    <t>%</t>
  </si>
  <si>
    <t>Receita Líquida (I)</t>
  </si>
  <si>
    <t>Despesa Primária (II)</t>
  </si>
  <si>
    <t>Resultado Primário (I-II)</t>
  </si>
  <si>
    <t>Meta</t>
  </si>
  <si>
    <t xml:space="preserve">Fonte: Ministério da Economia, Decreto nº 9.711/2019 e alterações posteriores. </t>
  </si>
  <si>
    <t>Setor público consolidado</t>
  </si>
  <si>
    <t>Estatais e entes subnacionais</t>
  </si>
  <si>
    <t>Estados e municípios</t>
  </si>
  <si>
    <t>Fonte: Ministério da Economia. Elaboração: IFI.</t>
  </si>
  <si>
    <t xml:space="preserve">TABELA 10. COMPENSAÇÃO ENTRE AS METAS DE RESULTADO PRIMÁRIO – SETOR PÚBLICO CONSOLIDADO (R$ BILHÕES) </t>
  </si>
  <si>
    <t>Meta
(A)</t>
  </si>
  <si>
    <t>Avaliação
2º Bimestre</t>
  </si>
  <si>
    <t>Avaliação
1º Bimestre</t>
  </si>
  <si>
    <t>Avaliação
3º Bimestre
(B)</t>
  </si>
  <si>
    <t>Excesso (+) /
Frustração (-)
(B-A)</t>
  </si>
  <si>
    <t>Parâmetros</t>
  </si>
  <si>
    <t>Governo</t>
  </si>
  <si>
    <t>IFI</t>
  </si>
  <si>
    <t>Mercado</t>
  </si>
  <si>
    <t>FMI</t>
  </si>
  <si>
    <t>Março</t>
  </si>
  <si>
    <t>Maio</t>
  </si>
  <si>
    <t>Julho</t>
  </si>
  <si>
    <t>Abril</t>
  </si>
  <si>
    <t>PIB real (%)</t>
  </si>
  <si>
    <t>IPCA acum (%)</t>
  </si>
  <si>
    <t>Taxa Over ‐ SELIC Média (%)</t>
  </si>
  <si>
    <t>Taxa de Câmbio Média (R$ / US$)</t>
  </si>
  <si>
    <t>Preço Médio do Petróleo (US$/barril)</t>
  </si>
  <si>
    <t>Massa Salarial Nominal (%)</t>
  </si>
  <si>
    <t xml:space="preserve">             6,2* </t>
  </si>
  <si>
    <t>Fontes: Banco Central (Expectativas de Mercado de 26/7/2019), FMI (World Economic Outlook, abril de 2019), Ministério da Economia e IFI (RAF de maio de 2019). * A estimativa da IFI para a massa salarial nominal considera toda a população ocupada, não apenas a parcela com carteira de trabalho.</t>
  </si>
  <si>
    <t>Receita</t>
  </si>
  <si>
    <t>Variação no bimestre</t>
  </si>
  <si>
    <t>(Julho-Maio)</t>
  </si>
  <si>
    <t>Variação no ano</t>
  </si>
  <si>
    <t>(Julho-LOA)</t>
  </si>
  <si>
    <t>TOTAL</t>
  </si>
  <si>
    <t>Imposto sobre a Importação</t>
  </si>
  <si>
    <t>Imposto sobre Produtos Industrializados</t>
  </si>
  <si>
    <t>Imposto sobre a Renda</t>
  </si>
  <si>
    <t>Imposto sobre Operações Financeiras</t>
  </si>
  <si>
    <t>Cofins - Contribuição Seguridade Social</t>
  </si>
  <si>
    <t>Contribuição para o Pis/Pasep</t>
  </si>
  <si>
    <t>CSLL - Contribuição Social sobre Lucro Líquido</t>
  </si>
  <si>
    <t>Cide - Combustíveis</t>
  </si>
  <si>
    <t>Outras receitas administradas</t>
  </si>
  <si>
    <t>Arrecadação líquida para o RGPS</t>
  </si>
  <si>
    <t>Não administrada pela RFB</t>
  </si>
  <si>
    <t>Concessões e permissões</t>
  </si>
  <si>
    <t>Cont. para o Plano de Seguridade do Servidor</t>
  </si>
  <si>
    <t>Contribuição do Salário Educação</t>
  </si>
  <si>
    <t>Exploração de recursos naturais</t>
  </si>
  <si>
    <t>Outras receitas não administradas</t>
  </si>
  <si>
    <t xml:space="preserve">Fonte: Decreto nº 9.711/2019 e alterações posteriores. </t>
  </si>
  <si>
    <t>Despesa</t>
  </si>
  <si>
    <t>Valor</t>
  </si>
  <si>
    <t>Benefícios da Previdência</t>
  </si>
  <si>
    <t>Pessoal e Encargos Sociais</t>
  </si>
  <si>
    <t>Abono e Seguro Desemprego</t>
  </si>
  <si>
    <t>Compensação ao RGPS pela Desoneração da Folha</t>
  </si>
  <si>
    <t>Complementação da União ao Fundeb</t>
  </si>
  <si>
    <t>Legislativo/Judiciário/MPU/DPU</t>
  </si>
  <si>
    <t>Sentenças Judiciais e Precatórios</t>
  </si>
  <si>
    <t>Subsídios, Subvenções e Proagro</t>
  </si>
  <si>
    <t>Discricionárias do Poder Executivo</t>
  </si>
  <si>
    <t>Fonte: Decreto nº 9.711/2019 e alterações posteriores.</t>
  </si>
  <si>
    <t>Base contingenciável</t>
  </si>
  <si>
    <t>Participação (%)</t>
  </si>
  <si>
    <t>Contingenciamento</t>
  </si>
  <si>
    <t>Executivo</t>
  </si>
  <si>
    <t>Ministério Público da União</t>
  </si>
  <si>
    <t>Defensoria Pública da União</t>
  </si>
  <si>
    <t>Tabela 14. Distribuição do contingenciamento por Poder ou órgão autônomo (R$ milhões)</t>
  </si>
  <si>
    <t>Fonte: Ministério da Economia (Relatórios de avaliação de receitas e despesas primárias).</t>
  </si>
  <si>
    <t>Ministério/Órgão</t>
  </si>
  <si>
    <t>Limites de empenho</t>
  </si>
  <si>
    <t>Minas e Energia</t>
  </si>
  <si>
    <t>Turismo</t>
  </si>
  <si>
    <t>Defesa</t>
  </si>
  <si>
    <t>Agricultura, Pecuária e Abastecimento</t>
  </si>
  <si>
    <t>Ciência, Tecnologia, Inovações e Comunicações</t>
  </si>
  <si>
    <t>Economia</t>
  </si>
  <si>
    <t>Relações Exteriores</t>
  </si>
  <si>
    <t>Justiça e Segurança Pública</t>
  </si>
  <si>
    <t>Cidadania</t>
  </si>
  <si>
    <t>Advocacia-Geral da União</t>
  </si>
  <si>
    <t>Presidência da República</t>
  </si>
  <si>
    <t>Educação*</t>
  </si>
  <si>
    <t>Meio Ambiente</t>
  </si>
  <si>
    <t>Controladoria-Geral da União</t>
  </si>
  <si>
    <t>Infraestrutura</t>
  </si>
  <si>
    <t>Mulher, da Família e dos Direitos Humanos</t>
  </si>
  <si>
    <t>Desenvolvimento Regional</t>
  </si>
  <si>
    <t>Vice-Presidência da República</t>
  </si>
  <si>
    <t>Saúde</t>
  </si>
  <si>
    <t>Subtotal 1</t>
  </si>
  <si>
    <t>Emendas impositivas</t>
  </si>
  <si>
    <t>Individuais</t>
  </si>
  <si>
    <t>Bancada</t>
  </si>
  <si>
    <t>Subtotal 2</t>
  </si>
  <si>
    <t>Autorização para ampliação dos limites</t>
  </si>
  <si>
    <t xml:space="preserve">Fonte: Decreto nº 9.711/2019 e alterações posteriores. * Considera os recursos provenientes de receitas próprias, convênios ou doações das instituições federais de ensino. Pela LDO de 2019, as despesas financiadas com essas fontes não podem ser contingenciadas. </t>
  </si>
  <si>
    <t>LOA
(A)</t>
  </si>
  <si>
    <t>Contingenciamento
(B-A)</t>
  </si>
  <si>
    <t>Decreto 9.943 
(B)</t>
  </si>
  <si>
    <t>Reavaliações do Governo</t>
  </si>
  <si>
    <t>Total de despesas primárias</t>
  </si>
  <si>
    <t>Despesas não sujeitas ao teto</t>
  </si>
  <si>
    <t>Despesas sujeitas ao Teto</t>
  </si>
  <si>
    <t>Teto de gastos</t>
  </si>
  <si>
    <t xml:space="preserve">Folga (+) / Excesso (-) </t>
  </si>
  <si>
    <t>Fonte: Relatórios de avaliação de receitas e despesas primárias (Ministério da Economia), Decreto nº 9.943/2019 e IFI (RAF de maio de 2019).</t>
  </si>
  <si>
    <t>* A estimativa para o teto de gastos no relatório bimestral de julho indica folga de R$ 36,9 bilhões, pois não contempla o contingenciamento efetivado posteriormente pelo Decreto nº 9.943/2019. Por ser o mais provável, assumimos que o contingenciamento de R$ 2,3 bilhões se deu em despesas sujeitas ao teto.</t>
  </si>
  <si>
    <t>Julho*
(Decreto 9.943)</t>
  </si>
  <si>
    <t>Tabela 15. Distribuição do contingenciamento do Executivo por órgão (R$ milhões)</t>
  </si>
  <si>
    <t>Decreto 9.943 (Julho)</t>
  </si>
  <si>
    <t xml:space="preserve">IFI </t>
  </si>
  <si>
    <t>IFI menos Decreto 9.943</t>
  </si>
  <si>
    <t>R$ bi</t>
  </si>
  <si>
    <t>RECEITA BRUTA</t>
  </si>
  <si>
    <t>Administrada</t>
  </si>
  <si>
    <t>TRANSFERÊNCIAS A ESTADOS E MUNICÍPIOS</t>
  </si>
  <si>
    <t>RECEITA LÍQUIDA</t>
  </si>
  <si>
    <t>DESPESA PRIMÁRIA</t>
  </si>
  <si>
    <t>Demais</t>
  </si>
  <si>
    <t>Despesas sujeitas à programação financeira (Executivo)</t>
  </si>
  <si>
    <t>RESULTADO PRIMÁRIO</t>
  </si>
  <si>
    <t>Fonte: Decreto nº 9.711/2019 (e alterações posteriores) e IFI (RAF de maio de 2019).</t>
  </si>
  <si>
    <t>Tabela 18. Cenário Fiscal de Curto Prazo (rm R$ bilhões e em % do PIB)</t>
  </si>
  <si>
    <t>Despesa do Executivo sujeita à programação financeira</t>
  </si>
  <si>
    <r>
      <t xml:space="preserve">IFI </t>
    </r>
    <r>
      <rPr>
        <b/>
        <i/>
        <sz val="9"/>
        <color rgb="FFFFFFFF"/>
        <rFont val="Calibri"/>
        <family val="2"/>
        <scheme val="minor"/>
      </rPr>
      <t>versus</t>
    </r>
    <r>
      <rPr>
        <b/>
        <sz val="9"/>
        <color rgb="FFFFFFFF"/>
        <rFont val="Calibri"/>
        <family val="2"/>
        <scheme val="minor"/>
      </rPr>
      <t xml:space="preserve"> Decreto 9.943</t>
    </r>
  </si>
  <si>
    <t>IFI
(Maio)</t>
  </si>
  <si>
    <t>Setembro</t>
  </si>
  <si>
    <t>Novembro</t>
  </si>
  <si>
    <t>Despesa obrigatória</t>
  </si>
  <si>
    <t xml:space="preserve">Fonte: Ministério da Economia. Elaboração: IFI.  </t>
  </si>
  <si>
    <t>Gráfico 13. Condicionantes do contingenciamento (R$ bilhões)</t>
  </si>
  <si>
    <t>2019*</t>
  </si>
  <si>
    <t>Até Fev</t>
  </si>
  <si>
    <t>Até Abr</t>
  </si>
  <si>
    <t>Até Jun</t>
  </si>
  <si>
    <t>Até Ago</t>
  </si>
  <si>
    <t>Até Out</t>
  </si>
  <si>
    <t>Execução em relação ao projetado para o período</t>
  </si>
  <si>
    <t>Variação na projeção em relação ao orçamento</t>
  </si>
  <si>
    <t xml:space="preserve">Fonte: Decreto 9.711/2019 e alterações posteriores. Elaboração: IFI. </t>
  </si>
  <si>
    <t>Média</t>
  </si>
  <si>
    <t>Gráfico 14. Gasto discricionário do Executivo (% do PIB)</t>
  </si>
  <si>
    <t>Gráfico 16. Despesa obrigatória com controle de fluxo em 2019 (R$ bilhões)</t>
  </si>
  <si>
    <t>Gráfico 15. Gasto com pessoal em 2019 (R$ bilhões)</t>
  </si>
  <si>
    <t>Gráfico 5. Coeficiente de difusão do IPCA</t>
  </si>
  <si>
    <t xml:space="preserve">Gráfico 6. Variação em 12 meses dos núcleos de preços livres e monitorados (%) </t>
  </si>
  <si>
    <t>TABELA 17. RESULTADO PRIMÁRIO DO GOVERNO CENTRAL EM 2019 – PROJEÇÕES OFICIAIS E IFI (R$ BILHÕES E % PIB)</t>
  </si>
  <si>
    <t>Tabela 17. Resultado primário do Governo Central em 2019 – projeções oficiais e IFI (R$ bilhões e % PIB)</t>
  </si>
  <si>
    <t>Tabela 19. Projeções da IFI para o resultado primário do Governo Central – cenário base (% do PIB)</t>
  </si>
  <si>
    <t>Tabela 20. Projeções da IFI para o resultado primário do Governo Central – cenário otimista (% do PIB)</t>
  </si>
  <si>
    <t>Tabela 21. Projeções da IFI para o resultado primário do Governo Central – cenário pessimista (% do PIB)</t>
  </si>
  <si>
    <t>Gasto discricionário</t>
  </si>
  <si>
    <t>Unidade: %</t>
  </si>
  <si>
    <t>RAF – RELATÓRIO DE ACOMPANHAMENTO FISCAL • 12 DE AGOSTO DE 2019 • N° 31</t>
  </si>
  <si>
    <t>Clique aqui para acessar o RAF nº 31</t>
  </si>
  <si>
    <t>Gráfico 4. Taxa de juro nominal e real ex-ante</t>
  </si>
  <si>
    <t>Tabela 9. Projeções do executivo para o Resultado primário do governo central em 2019 (R$ bilhões)</t>
  </si>
  <si>
    <t>Tabela 16. Teto de gastos primários em 2019 (R$ bilhões)</t>
  </si>
  <si>
    <t>Gráfico 7. Despesas discricionárias e obrigatórias federais acumuladas em 12 meses</t>
  </si>
  <si>
    <t>Gráfico 8. Despesas primárias selecionadas acumuladas em 12 meses (a preços de jun/19)</t>
  </si>
  <si>
    <t>Gráfico 9. Resultado primário do governo central, dos governos regionais e das empresas estatais, acumulado em 12 meses - % do PIB</t>
  </si>
  <si>
    <t>Gráfico 10. Resultado primário, nominal e gastos com juros acumulados em 12 meses (% do PIB) do setor público consolidado</t>
  </si>
  <si>
    <t>Gráfico 11. Indicadores de dívida pública e principais componentes (% do PIB)</t>
  </si>
  <si>
    <t>TABELA 11. PROJEÇÕES PARA OS PRINCIPAIS PARÂMETROS MACROECONÔMICOS EM 2019</t>
  </si>
  <si>
    <t>TABELA 12. VARIAÇÕES NAS PROJEÇÕES OFICIAIS DE RECEITAS PRIMÁRIAS (R$ BILHÕES)</t>
  </si>
  <si>
    <t>TABELA 13. VARIAÇÕES NAS PROJEÇÕES OFICIAIS DE DESPESAS PRIMÁRIAS (R$ BILHÕES)</t>
  </si>
  <si>
    <t>TABELA 14. DISTRIBUIÇÃO DO CONTINGENCIAMENTO POR PODER OU ÓRGÃO AUTÔNOMO (R$ MILHÕES)</t>
  </si>
  <si>
    <t>TABELA 15. DISTRIBUIÇÃO DO CONTINGENCIAMENTO DO EXECUTIVO POR ÓRGÃO (R$ MILHÕES)</t>
  </si>
  <si>
    <t>TABELA 16. TETO DE GASTOS PRIMÁRIOS EM 2019 (R$ BILHÕES)</t>
  </si>
  <si>
    <t>TABELA 19. PROJEÇÕES DA IFI PARA O RESULTADO PRIMÁRIO DO GOVERNO CENTRAL – CENÁRIO BASE (% DO PIB)</t>
  </si>
  <si>
    <t>TABELA 20. PROJEÇÕES DA IFI PARA O RESULTADO PRIMÁRIO DO GOVERNO CENTRAL – CENÁRIO OTIMISTA (% DO PIB)</t>
  </si>
  <si>
    <t>TABELA 21. PROJEÇÕES DA IFI PARA O RESULTADO PRIMÁRIO DO GOVERNO CENTRAL – CENÁRIO PESSIMISTA (% DO PIB)</t>
  </si>
  <si>
    <t>Unidade: número de pessoas</t>
  </si>
  <si>
    <t>Unidade: número de pessoas (tabela) e mil pessoas (gráfico)</t>
  </si>
  <si>
    <t xml:space="preserve">Fonte: Secretaria de Trabalho - Ministério da Economia. Elaboração: IFI.
</t>
  </si>
  <si>
    <t>Unidade: número índice</t>
  </si>
  <si>
    <t>Taxa de swap DI-pré 360</t>
  </si>
  <si>
    <t>Coeficiente de difusão</t>
  </si>
  <si>
    <t>Unidade: % (inflação 12 meses)</t>
  </si>
  <si>
    <t>Unidade: R$ milhões (tabela) e R$ bilhões (gráfico)</t>
  </si>
  <si>
    <t>Unidade: % do PIB</t>
  </si>
  <si>
    <t>Unidade: % ao ano</t>
  </si>
  <si>
    <t>Custo da dívida</t>
  </si>
  <si>
    <t>Selic</t>
  </si>
  <si>
    <t>Unidade: R$ bilhões</t>
  </si>
  <si>
    <t>Fonte: Tesouro Nacional. Elaboração: IFI. *Projeção.</t>
  </si>
  <si>
    <t>TABELA 1. IMPACTO DO SAQUE IMEDIATO DAS CONTAS DO FGTS E DO PIS/PASEP NO PIB EM 2019 E 2020</t>
  </si>
  <si>
    <t>TABELA 9. PROJEÇÕES DO EXECUTIVO PARA O RESULTADO PRIMÁRIO DO GOVERNO CENTRAL EM 2019 (R$ BILHÕES)</t>
  </si>
  <si>
    <t>TABELA 18. CENÁRIO FISCAL DE CURTO PRAZO (EM R$ BILHÕES E EM % DO PIB)</t>
  </si>
  <si>
    <t>Tabela 10. Compensação entre as metas de resultado primário - Setor Público Consolidado (R$ bilhões)</t>
  </si>
  <si>
    <t>Tabela 11. Projeções para os principais parâmetros macroecômicos em 2019</t>
  </si>
  <si>
    <t>Tabela 12. Variações nas projeções oficiais de receitas primárias (R$ bilhões)</t>
  </si>
  <si>
    <t>Tabela 13. Variações nas projeções oficiais de despesas primárias (R$ bilhões)</t>
  </si>
  <si>
    <t>Gráfico 12. Custo médio da dívida pública, acumulado nos últimos 12 meses (%) e taxa selic - meta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</si>
</sst>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#,##0.0"/>
    <numFmt numFmtId="165" formatCode="0.0%"/>
    <numFmt numFmtId="166" formatCode="_(* #,##0.00_);_(* \(#,##0.00\);_(* &quot;-&quot;??_);_(@_)"/>
    <numFmt numFmtId="167" formatCode="0.0"/>
    <numFmt numFmtId="168" formatCode="[$-416]mmm\-yy;@"/>
    <numFmt numFmtId="169" formatCode="_-* #,##0_-;\-* #,##0_-;_-* &quot;-&quot;??_-;_-@_-"/>
    <numFmt numFmtId="170" formatCode="0000"/>
    <numFmt numFmtId="171" formatCode="_-* #,##0.0_-;\-* #,##0.0_-;_-* &quot;-&quot;??_-;_-@_-"/>
    <numFmt numFmtId="172" formatCode="#,##0_ ;\-#,##0\ "/>
    <numFmt numFmtId="173" formatCode="dd/mm/yy;@"/>
    <numFmt numFmtId="174" formatCode="mmm/yyyy;@"/>
    <numFmt numFmtId="175" formatCode="mmm/yy;@"/>
  </numFmts>
  <fonts count="47" x14ac:knownFonts="1">
    <font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b/>
      <sz val="9"/>
      <color theme="1"/>
      <name val="Calibri"/>
      <family val="2"/>
      <scheme val="minor"/>
    </font>
    <font>
      <b/>
      <u/>
      <sz val="11"/>
      <color rgb="FFBD534B"/>
      <name val="Cambria"/>
      <family val="1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BD534B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b/>
      <sz val="9"/>
      <name val="Calibri"/>
      <family val="2"/>
      <scheme val="minor"/>
    </font>
    <font>
      <b/>
      <sz val="11"/>
      <color rgb="FFBD534B"/>
      <name val="Cambria"/>
      <family val="1"/>
    </font>
    <font>
      <b/>
      <sz val="12"/>
      <color rgb="FFBD534B"/>
      <name val="Cambria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9"/>
      <color theme="1"/>
      <name val="Cambria"/>
      <family val="1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rgb="FFBD534B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mbria"/>
      <family val="1"/>
    </font>
    <font>
      <b/>
      <sz val="9"/>
      <color theme="1"/>
      <name val="Cambria"/>
      <family val="1"/>
    </font>
    <font>
      <i/>
      <sz val="9"/>
      <color theme="1"/>
      <name val="Cambria"/>
      <family val="1"/>
    </font>
    <font>
      <sz val="11"/>
      <color theme="1"/>
      <name val="Cambria"/>
      <family val="1"/>
    </font>
    <font>
      <b/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color rgb="FF005D84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rgb="FFFFFFFF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i/>
      <sz val="9"/>
      <color rgb="FFFFFFFF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5D89"/>
      <name val="Cambria"/>
      <family val="1"/>
      <scheme val="major"/>
    </font>
    <font>
      <i/>
      <sz val="11"/>
      <color theme="0"/>
      <name val="Cambria"/>
      <family val="1"/>
    </font>
    <font>
      <b/>
      <sz val="11"/>
      <color theme="1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5D89"/>
        <bgColor indexed="64"/>
      </patternFill>
    </fill>
    <fill>
      <patternFill patternType="solid">
        <fgColor rgb="FF9EBBD3"/>
        <bgColor indexed="64"/>
      </patternFill>
    </fill>
    <fill>
      <patternFill patternType="solid">
        <fgColor rgb="FFB1C0C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534B"/>
        <bgColor indexed="64"/>
      </patternFill>
    </fill>
  </fills>
  <borders count="131">
    <border>
      <left/>
      <right/>
      <top/>
      <bottom/>
      <diagonal/>
    </border>
    <border>
      <left/>
      <right/>
      <top/>
      <bottom style="medium">
        <color rgb="FF005D89"/>
      </bottom>
      <diagonal/>
    </border>
    <border>
      <left/>
      <right/>
      <top style="medium">
        <color rgb="FF005D89"/>
      </top>
      <bottom/>
      <diagonal/>
    </border>
    <border>
      <left/>
      <right style="medium">
        <color rgb="FFBD534B"/>
      </right>
      <top/>
      <bottom/>
      <diagonal/>
    </border>
    <border>
      <left style="medium">
        <color rgb="FFBD534B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rgb="FF005D89"/>
      </top>
      <bottom/>
      <diagonal/>
    </border>
    <border>
      <left/>
      <right/>
      <top style="thin">
        <color theme="0" tint="-0.14996795556505021"/>
      </top>
      <bottom style="thick">
        <color rgb="FF005D89"/>
      </bottom>
      <diagonal/>
    </border>
    <border>
      <left/>
      <right/>
      <top/>
      <bottom style="thick">
        <color rgb="FF005D8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medium">
        <color rgb="FF005D89"/>
      </right>
      <top style="thick">
        <color rgb="FF005D89"/>
      </top>
      <bottom style="thick">
        <color rgb="FF005D8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BFBFB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rgb="FF005D84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rgb="FF005D8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rgb="FF005D84"/>
      </bottom>
      <diagonal/>
    </border>
    <border>
      <left/>
      <right/>
      <top style="medium">
        <color theme="5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medium">
        <color theme="5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medium">
        <color theme="5"/>
      </bottom>
      <diagonal/>
    </border>
    <border>
      <left/>
      <right/>
      <top style="thin">
        <color theme="0" tint="-0.14993743705557422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rgb="FF005D84"/>
      </top>
      <bottom/>
      <diagonal/>
    </border>
    <border>
      <left/>
      <right/>
      <top style="thin">
        <color theme="0" tint="-0.14996795556505021"/>
      </top>
      <bottom style="medium">
        <color rgb="FF005D89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thick">
        <color rgb="FF005D89"/>
      </left>
      <right/>
      <top style="thick">
        <color rgb="FF005D89"/>
      </top>
      <bottom/>
      <diagonal/>
    </border>
    <border>
      <left/>
      <right style="medium">
        <color rgb="FF005D89"/>
      </right>
      <top style="thick">
        <color rgb="FF005D89"/>
      </top>
      <bottom/>
      <diagonal/>
    </border>
    <border>
      <left style="medium">
        <color rgb="FF005D89"/>
      </left>
      <right/>
      <top style="thick">
        <color rgb="FF005D89"/>
      </top>
      <bottom style="thick">
        <color theme="0"/>
      </bottom>
      <diagonal/>
    </border>
    <border>
      <left/>
      <right/>
      <top style="thick">
        <color rgb="FF005D89"/>
      </top>
      <bottom style="thick">
        <color theme="0"/>
      </bottom>
      <diagonal/>
    </border>
    <border>
      <left/>
      <right style="thick">
        <color rgb="FF005D89"/>
      </right>
      <top style="thick">
        <color rgb="FF005D89"/>
      </top>
      <bottom style="thick">
        <color theme="0"/>
      </bottom>
      <diagonal/>
    </border>
    <border>
      <left style="thick">
        <color rgb="FF005D89"/>
      </left>
      <right/>
      <top/>
      <bottom style="thick">
        <color rgb="FF005D89"/>
      </bottom>
      <diagonal/>
    </border>
    <border>
      <left/>
      <right style="thick">
        <color rgb="FF005D89"/>
      </right>
      <top style="thick">
        <color theme="0"/>
      </top>
      <bottom style="thick">
        <color theme="0"/>
      </bottom>
      <diagonal/>
    </border>
    <border>
      <left style="thick">
        <color rgb="FF005D89"/>
      </left>
      <right/>
      <top/>
      <bottom style="thin">
        <color theme="0" tint="-0.14996795556505021"/>
      </bottom>
      <diagonal/>
    </border>
    <border>
      <left/>
      <right style="thick">
        <color rgb="FF005D89"/>
      </right>
      <top/>
      <bottom style="thin">
        <color theme="0" tint="-0.14996795556505021"/>
      </bottom>
      <diagonal/>
    </border>
    <border>
      <left style="thick">
        <color rgb="FF005D8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rgb="FF005D89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rgb="FF005D89"/>
      </left>
      <right/>
      <top style="thin">
        <color theme="0" tint="-0.14996795556505021"/>
      </top>
      <bottom style="thick">
        <color rgb="FF005D89"/>
      </bottom>
      <diagonal/>
    </border>
    <border>
      <left/>
      <right style="thick">
        <color rgb="FF005D89"/>
      </right>
      <top style="thin">
        <color theme="0" tint="-0.14996795556505021"/>
      </top>
      <bottom style="thick">
        <color rgb="FF005D8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05D8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rgb="FF005D8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rgb="FF005D8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05D8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rgb="FF005D8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medium">
        <color rgb="FF005D89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medium">
        <color rgb="FF005D89"/>
      </bottom>
      <diagonal/>
    </border>
    <border>
      <left/>
      <right/>
      <top style="thin">
        <color theme="0" tint="-0.14993743705557422"/>
      </top>
      <bottom style="medium">
        <color rgb="FF005D89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medium">
        <color rgb="FF005D89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theme="0" tint="-0.1499679555650502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theme="0" tint="-0.14996795556505021"/>
      </right>
      <top/>
      <bottom style="medium">
        <color rgb="FF005D8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rgb="FF005D89"/>
      </bottom>
      <diagonal/>
    </border>
    <border>
      <left style="thin">
        <color theme="0" tint="-0.14996795556505021"/>
      </left>
      <right/>
      <top/>
      <bottom style="medium">
        <color rgb="FF005D89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double">
        <color theme="0" tint="-0.1499374370555742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9" fillId="0" borderId="0"/>
    <xf numFmtId="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482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2" borderId="0" xfId="0" applyFont="1" applyFill="1" applyAlignment="1">
      <alignment horizontal="center" vertical="center"/>
    </xf>
    <xf numFmtId="0" fontId="8" fillId="2" borderId="0" xfId="0" applyFont="1" applyFill="1"/>
    <xf numFmtId="0" fontId="0" fillId="2" borderId="0" xfId="0" applyFill="1" applyAlignment="1">
      <alignment wrapText="1"/>
    </xf>
    <xf numFmtId="0" fontId="11" fillId="2" borderId="0" xfId="0" applyFont="1" applyFill="1"/>
    <xf numFmtId="0" fontId="13" fillId="2" borderId="0" xfId="0" applyFont="1" applyFill="1"/>
    <xf numFmtId="0" fontId="8" fillId="2" borderId="0" xfId="0" applyFont="1" applyFill="1" applyBorder="1" applyAlignment="1"/>
    <xf numFmtId="0" fontId="9" fillId="2" borderId="0" xfId="0" applyFont="1" applyFill="1" applyBorder="1"/>
    <xf numFmtId="0" fontId="13" fillId="2" borderId="0" xfId="0" applyFont="1" applyFill="1" applyBorder="1"/>
    <xf numFmtId="0" fontId="3" fillId="0" borderId="0" xfId="1" applyFont="1"/>
    <xf numFmtId="17" fontId="0" fillId="2" borderId="0" xfId="0" applyNumberFormat="1" applyFill="1"/>
    <xf numFmtId="0" fontId="11" fillId="2" borderId="0" xfId="0" applyFont="1" applyFill="1" applyAlignment="1">
      <alignment vertical="center"/>
    </xf>
    <xf numFmtId="0" fontId="11" fillId="2" borderId="4" xfId="0" applyFont="1" applyFill="1" applyBorder="1" applyAlignment="1">
      <alignment vertical="center"/>
    </xf>
    <xf numFmtId="0" fontId="3" fillId="2" borderId="0" xfId="1" applyFont="1" applyFill="1" applyAlignment="1">
      <alignment horizontal="left"/>
    </xf>
    <xf numFmtId="3" fontId="17" fillId="5" borderId="6" xfId="0" applyNumberFormat="1" applyFont="1" applyFill="1" applyBorder="1" applyAlignment="1">
      <alignment horizontal="center" vertical="center"/>
    </xf>
    <xf numFmtId="2" fontId="17" fillId="5" borderId="6" xfId="0" applyNumberFormat="1" applyFont="1" applyFill="1" applyBorder="1" applyAlignment="1">
      <alignment horizontal="center" vertical="center"/>
    </xf>
    <xf numFmtId="167" fontId="17" fillId="5" borderId="6" xfId="0" applyNumberFormat="1" applyFont="1" applyFill="1" applyBorder="1" applyAlignment="1">
      <alignment horizontal="center" vertical="center"/>
    </xf>
    <xf numFmtId="2" fontId="17" fillId="5" borderId="8" xfId="0" applyNumberFormat="1" applyFont="1" applyFill="1" applyBorder="1" applyAlignment="1">
      <alignment horizontal="center" vertical="center"/>
    </xf>
    <xf numFmtId="2" fontId="17" fillId="2" borderId="6" xfId="0" applyNumberFormat="1" applyFont="1" applyFill="1" applyBorder="1" applyAlignment="1">
      <alignment horizontal="center" vertical="center"/>
    </xf>
    <xf numFmtId="167" fontId="17" fillId="2" borderId="6" xfId="0" applyNumberFormat="1" applyFont="1" applyFill="1" applyBorder="1" applyAlignment="1">
      <alignment horizontal="center" vertical="center"/>
    </xf>
    <xf numFmtId="3" fontId="17" fillId="2" borderId="6" xfId="0" applyNumberFormat="1" applyFont="1" applyFill="1" applyBorder="1" applyAlignment="1">
      <alignment horizontal="center" vertical="center"/>
    </xf>
    <xf numFmtId="2" fontId="17" fillId="2" borderId="8" xfId="0" applyNumberFormat="1" applyFont="1" applyFill="1" applyBorder="1" applyAlignment="1">
      <alignment horizontal="center" vertical="center"/>
    </xf>
    <xf numFmtId="164" fontId="17" fillId="5" borderId="5" xfId="0" applyNumberFormat="1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2" fontId="17" fillId="2" borderId="5" xfId="0" applyNumberFormat="1" applyFont="1" applyFill="1" applyBorder="1" applyAlignment="1">
      <alignment horizontal="center" vertical="center"/>
    </xf>
    <xf numFmtId="167" fontId="17" fillId="2" borderId="5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4" fillId="2" borderId="0" xfId="0" applyFont="1" applyFill="1"/>
    <xf numFmtId="0" fontId="8" fillId="2" borderId="0" xfId="1" applyFont="1" applyFill="1"/>
    <xf numFmtId="0" fontId="21" fillId="2" borderId="0" xfId="0" applyFont="1" applyFill="1"/>
    <xf numFmtId="0" fontId="10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top"/>
    </xf>
    <xf numFmtId="0" fontId="20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169" fontId="0" fillId="2" borderId="0" xfId="2" applyNumberFormat="1" applyFont="1" applyFill="1"/>
    <xf numFmtId="0" fontId="0" fillId="2" borderId="0" xfId="0" applyFont="1" applyFill="1"/>
    <xf numFmtId="0" fontId="24" fillId="2" borderId="0" xfId="0" applyFont="1" applyFill="1" applyAlignment="1">
      <alignment horizontal="left" vertical="center" readingOrder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top"/>
    </xf>
    <xf numFmtId="0" fontId="26" fillId="0" borderId="0" xfId="0" applyFont="1" applyAlignment="1">
      <alignment horizontal="center" vertical="center" readingOrder="1"/>
    </xf>
    <xf numFmtId="0" fontId="0" fillId="2" borderId="0" xfId="0" applyFont="1" applyFill="1" applyAlignment="1">
      <alignment horizontal="left"/>
    </xf>
    <xf numFmtId="164" fontId="14" fillId="2" borderId="0" xfId="0" applyNumberFormat="1" applyFont="1" applyFill="1"/>
    <xf numFmtId="0" fontId="20" fillId="3" borderId="0" xfId="0" applyFont="1" applyFill="1"/>
    <xf numFmtId="0" fontId="17" fillId="2" borderId="6" xfId="0" applyFont="1" applyFill="1" applyBorder="1" applyAlignment="1">
      <alignment horizontal="left" vertical="center"/>
    </xf>
    <xf numFmtId="3" fontId="17" fillId="2" borderId="6" xfId="0" applyNumberFormat="1" applyFont="1" applyFill="1" applyBorder="1" applyAlignment="1">
      <alignment horizontal="right" vertical="center"/>
    </xf>
    <xf numFmtId="0" fontId="17" fillId="2" borderId="6" xfId="0" applyFont="1" applyFill="1" applyBorder="1" applyAlignment="1">
      <alignment horizontal="right" vertical="center"/>
    </xf>
    <xf numFmtId="0" fontId="24" fillId="2" borderId="6" xfId="0" applyFont="1" applyFill="1" applyBorder="1" applyAlignment="1">
      <alignment horizontal="left" vertical="center"/>
    </xf>
    <xf numFmtId="3" fontId="24" fillId="2" borderId="6" xfId="0" applyNumberFormat="1" applyFont="1" applyFill="1" applyBorder="1" applyAlignment="1">
      <alignment horizontal="right" vertical="center"/>
    </xf>
    <xf numFmtId="0" fontId="24" fillId="2" borderId="6" xfId="0" applyFont="1" applyFill="1" applyBorder="1" applyAlignment="1">
      <alignment horizontal="right" vertical="center"/>
    </xf>
    <xf numFmtId="0" fontId="24" fillId="2" borderId="57" xfId="0" applyFont="1" applyFill="1" applyBorder="1" applyAlignment="1">
      <alignment horizontal="left" vertical="center"/>
    </xf>
    <xf numFmtId="3" fontId="24" fillId="2" borderId="57" xfId="0" applyNumberFormat="1" applyFont="1" applyFill="1" applyBorder="1" applyAlignment="1">
      <alignment horizontal="right" vertical="center"/>
    </xf>
    <xf numFmtId="0" fontId="24" fillId="2" borderId="57" xfId="0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 indent="1"/>
    </xf>
    <xf numFmtId="0" fontId="17" fillId="2" borderId="6" xfId="0" applyFont="1" applyFill="1" applyBorder="1" applyAlignment="1">
      <alignment horizontal="left" vertical="center" indent="2"/>
    </xf>
    <xf numFmtId="0" fontId="28" fillId="2" borderId="6" xfId="0" applyFont="1" applyFill="1" applyBorder="1" applyAlignment="1">
      <alignment horizontal="left" vertical="center" indent="1"/>
    </xf>
    <xf numFmtId="0" fontId="10" fillId="2" borderId="57" xfId="0" applyFont="1" applyFill="1" applyBorder="1" applyAlignment="1">
      <alignment horizontal="left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59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 wrapText="1"/>
    </xf>
    <xf numFmtId="0" fontId="3" fillId="2" borderId="0" xfId="1" applyFont="1" applyFill="1" applyAlignment="1">
      <alignment vertical="center"/>
    </xf>
    <xf numFmtId="0" fontId="3" fillId="2" borderId="0" xfId="1" applyFont="1" applyFill="1" applyAlignment="1">
      <alignment horizontal="left"/>
    </xf>
    <xf numFmtId="170" fontId="29" fillId="3" borderId="35" xfId="0" applyNumberFormat="1" applyFont="1" applyFill="1" applyBorder="1" applyAlignment="1">
      <alignment horizontal="center" vertical="center"/>
    </xf>
    <xf numFmtId="170" fontId="29" fillId="3" borderId="38" xfId="0" applyNumberFormat="1" applyFont="1" applyFill="1" applyBorder="1" applyAlignment="1">
      <alignment horizontal="center" vertical="center"/>
    </xf>
    <xf numFmtId="170" fontId="29" fillId="3" borderId="38" xfId="0" applyNumberFormat="1" applyFont="1" applyFill="1" applyBorder="1" applyAlignment="1">
      <alignment horizontal="center" vertical="center" wrapText="1"/>
    </xf>
    <xf numFmtId="170" fontId="29" fillId="3" borderId="0" xfId="0" applyNumberFormat="1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vertical="center"/>
    </xf>
    <xf numFmtId="0" fontId="31" fillId="2" borderId="10" xfId="0" applyFont="1" applyFill="1" applyBorder="1" applyAlignment="1">
      <alignment horizontal="left" vertical="center" indent="1"/>
    </xf>
    <xf numFmtId="0" fontId="30" fillId="2" borderId="10" xfId="0" applyFont="1" applyFill="1" applyBorder="1" applyAlignment="1">
      <alignment vertical="center"/>
    </xf>
    <xf numFmtId="0" fontId="30" fillId="2" borderId="44" xfId="0" applyFont="1" applyFill="1" applyBorder="1" applyAlignment="1">
      <alignment vertical="center"/>
    </xf>
    <xf numFmtId="164" fontId="30" fillId="2" borderId="40" xfId="0" applyNumberFormat="1" applyFont="1" applyFill="1" applyBorder="1" applyAlignment="1">
      <alignment horizontal="right" vertical="center"/>
    </xf>
    <xf numFmtId="165" fontId="30" fillId="2" borderId="41" xfId="3" applyNumberFormat="1" applyFont="1" applyFill="1" applyBorder="1" applyAlignment="1">
      <alignment horizontal="right" vertical="center"/>
    </xf>
    <xf numFmtId="165" fontId="30" fillId="2" borderId="42" xfId="3" applyNumberFormat="1" applyFont="1" applyFill="1" applyBorder="1" applyAlignment="1">
      <alignment horizontal="right" vertical="center"/>
    </xf>
    <xf numFmtId="164" fontId="31" fillId="2" borderId="11" xfId="0" applyNumberFormat="1" applyFont="1" applyFill="1" applyBorder="1" applyAlignment="1">
      <alignment horizontal="right" vertical="center"/>
    </xf>
    <xf numFmtId="165" fontId="31" fillId="2" borderId="0" xfId="3" applyNumberFormat="1" applyFont="1" applyFill="1" applyBorder="1" applyAlignment="1">
      <alignment horizontal="right" vertical="center"/>
    </xf>
    <xf numFmtId="165" fontId="31" fillId="2" borderId="43" xfId="3" applyNumberFormat="1" applyFont="1" applyFill="1" applyBorder="1" applyAlignment="1">
      <alignment horizontal="right" vertical="center"/>
    </xf>
    <xf numFmtId="164" fontId="30" fillId="2" borderId="11" xfId="0" applyNumberFormat="1" applyFont="1" applyFill="1" applyBorder="1" applyAlignment="1">
      <alignment horizontal="right" vertical="center"/>
    </xf>
    <xf numFmtId="165" fontId="30" fillId="2" borderId="0" xfId="3" applyNumberFormat="1" applyFont="1" applyFill="1" applyBorder="1" applyAlignment="1">
      <alignment horizontal="right" vertical="center"/>
    </xf>
    <xf numFmtId="165" fontId="30" fillId="2" borderId="43" xfId="3" applyNumberFormat="1" applyFont="1" applyFill="1" applyBorder="1" applyAlignment="1">
      <alignment horizontal="right" vertical="center"/>
    </xf>
    <xf numFmtId="164" fontId="30" fillId="2" borderId="45" xfId="0" applyNumberFormat="1" applyFont="1" applyFill="1" applyBorder="1" applyAlignment="1">
      <alignment horizontal="right" vertical="center"/>
    </xf>
    <xf numFmtId="165" fontId="30" fillId="2" borderId="46" xfId="3" applyNumberFormat="1" applyFont="1" applyFill="1" applyBorder="1" applyAlignment="1">
      <alignment horizontal="right" vertical="center"/>
    </xf>
    <xf numFmtId="165" fontId="30" fillId="2" borderId="47" xfId="3" applyNumberFormat="1" applyFont="1" applyFill="1" applyBorder="1" applyAlignment="1">
      <alignment horizontal="right" vertical="center"/>
    </xf>
    <xf numFmtId="0" fontId="16" fillId="3" borderId="7" xfId="0" applyFont="1" applyFill="1" applyBorder="1" applyAlignment="1">
      <alignment vertical="center"/>
    </xf>
    <xf numFmtId="0" fontId="16" fillId="3" borderId="62" xfId="0" applyFont="1" applyFill="1" applyBorder="1" applyAlignment="1">
      <alignment vertical="center"/>
    </xf>
    <xf numFmtId="0" fontId="16" fillId="5" borderId="67" xfId="0" applyFont="1" applyFill="1" applyBorder="1" applyAlignment="1">
      <alignment horizontal="center" vertical="center"/>
    </xf>
    <xf numFmtId="0" fontId="17" fillId="2" borderId="68" xfId="0" applyFont="1" applyFill="1" applyBorder="1" applyAlignment="1">
      <alignment horizontal="left" vertical="center"/>
    </xf>
    <xf numFmtId="164" fontId="17" fillId="5" borderId="69" xfId="0" applyNumberFormat="1" applyFont="1" applyFill="1" applyBorder="1" applyAlignment="1">
      <alignment horizontal="center" vertical="center"/>
    </xf>
    <xf numFmtId="0" fontId="17" fillId="2" borderId="70" xfId="0" applyFont="1" applyFill="1" applyBorder="1" applyAlignment="1">
      <alignment horizontal="left" vertical="center"/>
    </xf>
    <xf numFmtId="3" fontId="17" fillId="5" borderId="71" xfId="0" applyNumberFormat="1" applyFont="1" applyFill="1" applyBorder="1" applyAlignment="1">
      <alignment horizontal="center" vertical="center"/>
    </xf>
    <xf numFmtId="2" fontId="17" fillId="5" borderId="71" xfId="0" applyNumberFormat="1" applyFont="1" applyFill="1" applyBorder="1" applyAlignment="1">
      <alignment horizontal="center" vertical="center"/>
    </xf>
    <xf numFmtId="167" fontId="17" fillId="5" borderId="71" xfId="0" applyNumberFormat="1" applyFont="1" applyFill="1" applyBorder="1" applyAlignment="1">
      <alignment horizontal="center" vertical="center"/>
    </xf>
    <xf numFmtId="0" fontId="17" fillId="2" borderId="72" xfId="0" applyFont="1" applyFill="1" applyBorder="1" applyAlignment="1">
      <alignment horizontal="left" vertical="center"/>
    </xf>
    <xf numFmtId="2" fontId="17" fillId="5" borderId="73" xfId="0" applyNumberFormat="1" applyFont="1" applyFill="1" applyBorder="1" applyAlignment="1">
      <alignment horizontal="center" vertical="center"/>
    </xf>
    <xf numFmtId="3" fontId="0" fillId="2" borderId="0" xfId="0" applyNumberFormat="1" applyFont="1" applyFill="1"/>
    <xf numFmtId="0" fontId="35" fillId="2" borderId="0" xfId="0" applyFont="1" applyFill="1" applyAlignment="1">
      <alignment horizontal="left"/>
    </xf>
    <xf numFmtId="0" fontId="3" fillId="2" borderId="0" xfId="1" applyFont="1" applyFill="1" applyAlignment="1"/>
    <xf numFmtId="175" fontId="15" fillId="2" borderId="0" xfId="0" applyNumberFormat="1" applyFont="1" applyFill="1" applyAlignment="1">
      <alignment horizontal="left"/>
    </xf>
    <xf numFmtId="175" fontId="15" fillId="4" borderId="0" xfId="0" applyNumberFormat="1" applyFont="1" applyFill="1" applyAlignment="1">
      <alignment horizontal="left"/>
    </xf>
    <xf numFmtId="175" fontId="15" fillId="4" borderId="1" xfId="0" applyNumberFormat="1" applyFont="1" applyFill="1" applyBorder="1" applyAlignment="1">
      <alignment horizontal="left"/>
    </xf>
    <xf numFmtId="2" fontId="0" fillId="2" borderId="0" xfId="3" applyNumberFormat="1" applyFont="1" applyFill="1" applyAlignment="1">
      <alignment horizontal="center"/>
    </xf>
    <xf numFmtId="2" fontId="0" fillId="4" borderId="0" xfId="3" applyNumberFormat="1" applyFont="1" applyFill="1" applyAlignment="1">
      <alignment horizontal="center"/>
    </xf>
    <xf numFmtId="2" fontId="0" fillId="2" borderId="1" xfId="3" applyNumberFormat="1" applyFont="1" applyFill="1" applyBorder="1" applyAlignment="1">
      <alignment horizontal="center"/>
    </xf>
    <xf numFmtId="173" fontId="15" fillId="2" borderId="0" xfId="0" applyNumberFormat="1" applyFont="1" applyFill="1" applyAlignment="1">
      <alignment horizontal="left"/>
    </xf>
    <xf numFmtId="173" fontId="15" fillId="4" borderId="0" xfId="0" applyNumberFormat="1" applyFont="1" applyFill="1" applyAlignment="1">
      <alignment horizontal="left"/>
    </xf>
    <xf numFmtId="173" fontId="15" fillId="2" borderId="1" xfId="0" applyNumberFormat="1" applyFont="1" applyFill="1" applyBorder="1" applyAlignment="1">
      <alignment horizontal="left"/>
    </xf>
    <xf numFmtId="168" fontId="15" fillId="2" borderId="0" xfId="0" applyNumberFormat="1" applyFont="1" applyFill="1" applyAlignment="1">
      <alignment horizontal="left"/>
    </xf>
    <xf numFmtId="168" fontId="15" fillId="4" borderId="0" xfId="0" applyNumberFormat="1" applyFont="1" applyFill="1" applyAlignment="1">
      <alignment horizontal="left"/>
    </xf>
    <xf numFmtId="168" fontId="15" fillId="2" borderId="1" xfId="0" applyNumberFormat="1" applyFont="1" applyFill="1" applyBorder="1" applyAlignment="1">
      <alignment horizontal="left"/>
    </xf>
    <xf numFmtId="0" fontId="16" fillId="3" borderId="59" xfId="0" applyFont="1" applyFill="1" applyBorder="1" applyAlignment="1">
      <alignment horizontal="center" vertical="center" wrapText="1"/>
    </xf>
    <xf numFmtId="17" fontId="33" fillId="3" borderId="20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 wrapText="1"/>
    </xf>
    <xf numFmtId="3" fontId="2" fillId="7" borderId="22" xfId="3" applyNumberFormat="1" applyFont="1" applyFill="1" applyBorder="1" applyAlignment="1">
      <alignment horizontal="center" vertical="center" wrapText="1"/>
    </xf>
    <xf numFmtId="165" fontId="2" fillId="2" borderId="22" xfId="3" applyNumberFormat="1" applyFont="1" applyFill="1" applyBorder="1" applyAlignment="1">
      <alignment horizontal="center" vertical="center" wrapText="1"/>
    </xf>
    <xf numFmtId="165" fontId="2" fillId="2" borderId="23" xfId="3" applyNumberFormat="1" applyFont="1" applyFill="1" applyBorder="1" applyAlignment="1">
      <alignment horizontal="center" vertical="center" wrapText="1"/>
    </xf>
    <xf numFmtId="165" fontId="2" fillId="7" borderId="22" xfId="3" applyNumberFormat="1" applyFont="1" applyFill="1" applyBorder="1" applyAlignment="1">
      <alignment horizontal="center" vertical="center" wrapText="1"/>
    </xf>
    <xf numFmtId="3" fontId="14" fillId="7" borderId="25" xfId="3" applyNumberFormat="1" applyFont="1" applyFill="1" applyBorder="1" applyAlignment="1">
      <alignment horizontal="center" vertical="center" wrapText="1"/>
    </xf>
    <xf numFmtId="165" fontId="14" fillId="2" borderId="25" xfId="3" applyNumberFormat="1" applyFont="1" applyFill="1" applyBorder="1" applyAlignment="1">
      <alignment horizontal="center" vertical="center" wrapText="1"/>
    </xf>
    <xf numFmtId="165" fontId="14" fillId="2" borderId="26" xfId="3" applyNumberFormat="1" applyFont="1" applyFill="1" applyBorder="1" applyAlignment="1">
      <alignment horizontal="center" vertical="center" wrapText="1"/>
    </xf>
    <xf numFmtId="165" fontId="14" fillId="7" borderId="25" xfId="3" applyNumberFormat="1" applyFont="1" applyFill="1" applyBorder="1" applyAlignment="1">
      <alignment horizontal="center" vertical="center" wrapText="1"/>
    </xf>
    <xf numFmtId="3" fontId="14" fillId="7" borderId="27" xfId="3" applyNumberFormat="1" applyFont="1" applyFill="1" applyBorder="1" applyAlignment="1">
      <alignment horizontal="center" vertical="center" wrapText="1"/>
    </xf>
    <xf numFmtId="165" fontId="14" fillId="2" borderId="27" xfId="3" applyNumberFormat="1" applyFont="1" applyFill="1" applyBorder="1" applyAlignment="1">
      <alignment horizontal="center" vertical="center" wrapText="1"/>
    </xf>
    <xf numFmtId="165" fontId="14" fillId="2" borderId="28" xfId="3" applyNumberFormat="1" applyFont="1" applyFill="1" applyBorder="1" applyAlignment="1">
      <alignment horizontal="center" vertical="center" wrapText="1"/>
    </xf>
    <xf numFmtId="165" fontId="14" fillId="7" borderId="27" xfId="3" applyNumberFormat="1" applyFont="1" applyFill="1" applyBorder="1" applyAlignment="1">
      <alignment horizontal="center" vertical="center" wrapText="1"/>
    </xf>
    <xf numFmtId="0" fontId="39" fillId="2" borderId="0" xfId="0" applyFont="1" applyFill="1"/>
    <xf numFmtId="0" fontId="14" fillId="0" borderId="24" xfId="0" applyFont="1" applyFill="1" applyBorder="1" applyAlignment="1">
      <alignment horizontal="left" vertical="center" indent="1"/>
    </xf>
    <xf numFmtId="3" fontId="2" fillId="7" borderId="27" xfId="3" applyNumberFormat="1" applyFont="1" applyFill="1" applyBorder="1" applyAlignment="1">
      <alignment horizontal="center" vertical="center" wrapText="1"/>
    </xf>
    <xf numFmtId="165" fontId="2" fillId="7" borderId="27" xfId="3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14" fillId="2" borderId="24" xfId="0" applyFont="1" applyFill="1" applyBorder="1" applyAlignment="1">
      <alignment horizontal="left" vertical="center" wrapText="1" indent="1"/>
    </xf>
    <xf numFmtId="0" fontId="14" fillId="2" borderId="29" xfId="0" applyFont="1" applyFill="1" applyBorder="1" applyAlignment="1">
      <alignment horizontal="left" vertical="center" wrapText="1" indent="1"/>
    </xf>
    <xf numFmtId="0" fontId="33" fillId="3" borderId="7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 wrapText="1"/>
    </xf>
    <xf numFmtId="165" fontId="2" fillId="2" borderId="27" xfId="3" applyNumberFormat="1" applyFont="1" applyFill="1" applyBorder="1" applyAlignment="1">
      <alignment horizontal="center" vertical="center" wrapText="1"/>
    </xf>
    <xf numFmtId="165" fontId="2" fillId="2" borderId="28" xfId="3" applyNumberFormat="1" applyFont="1" applyFill="1" applyBorder="1" applyAlignment="1">
      <alignment horizontal="center" vertical="center" wrapText="1"/>
    </xf>
    <xf numFmtId="0" fontId="34" fillId="2" borderId="0" xfId="0" applyFont="1" applyFill="1" applyAlignment="1">
      <alignment horizontal="justify" vertical="center"/>
    </xf>
    <xf numFmtId="17" fontId="33" fillId="3" borderId="76" xfId="0" applyNumberFormat="1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left" vertical="center" wrapText="1"/>
    </xf>
    <xf numFmtId="3" fontId="2" fillId="7" borderId="76" xfId="3" applyNumberFormat="1" applyFont="1" applyFill="1" applyBorder="1" applyAlignment="1">
      <alignment horizontal="center" vertical="center" wrapText="1"/>
    </xf>
    <xf numFmtId="165" fontId="2" fillId="0" borderId="76" xfId="3" applyNumberFormat="1" applyFont="1" applyFill="1" applyBorder="1" applyAlignment="1">
      <alignment horizontal="center" vertical="center" wrapText="1"/>
    </xf>
    <xf numFmtId="165" fontId="2" fillId="7" borderId="76" xfId="3" applyNumberFormat="1" applyFont="1" applyFill="1" applyBorder="1" applyAlignment="1">
      <alignment horizontal="center" vertical="center" wrapText="1"/>
    </xf>
    <xf numFmtId="0" fontId="14" fillId="0" borderId="76" xfId="0" applyFont="1" applyFill="1" applyBorder="1" applyAlignment="1">
      <alignment horizontal="left" vertical="center" indent="1"/>
    </xf>
    <xf numFmtId="3" fontId="14" fillId="7" borderId="76" xfId="3" applyNumberFormat="1" applyFont="1" applyFill="1" applyBorder="1" applyAlignment="1">
      <alignment horizontal="center" vertical="center" wrapText="1"/>
    </xf>
    <xf numFmtId="165" fontId="14" fillId="0" borderId="76" xfId="3" applyNumberFormat="1" applyFont="1" applyFill="1" applyBorder="1" applyAlignment="1">
      <alignment horizontal="center" vertical="center" wrapText="1"/>
    </xf>
    <xf numFmtId="165" fontId="14" fillId="7" borderId="76" xfId="3" applyNumberFormat="1" applyFont="1" applyFill="1" applyBorder="1" applyAlignment="1">
      <alignment horizontal="center" vertical="center" wrapText="1"/>
    </xf>
    <xf numFmtId="0" fontId="2" fillId="0" borderId="77" xfId="0" applyFont="1" applyFill="1" applyBorder="1" applyAlignment="1">
      <alignment horizontal="left" vertical="center"/>
    </xf>
    <xf numFmtId="3" fontId="2" fillId="7" borderId="77" xfId="3" applyNumberFormat="1" applyFont="1" applyFill="1" applyBorder="1" applyAlignment="1">
      <alignment horizontal="center" vertical="center" wrapText="1"/>
    </xf>
    <xf numFmtId="165" fontId="2" fillId="0" borderId="77" xfId="3" applyNumberFormat="1" applyFont="1" applyFill="1" applyBorder="1" applyAlignment="1">
      <alignment horizontal="center" vertical="center" wrapText="1"/>
    </xf>
    <xf numFmtId="165" fontId="2" fillId="7" borderId="77" xfId="3" applyNumberFormat="1" applyFont="1" applyFill="1" applyBorder="1" applyAlignment="1">
      <alignment horizontal="center" vertical="center" wrapText="1"/>
    </xf>
    <xf numFmtId="17" fontId="33" fillId="3" borderId="14" xfId="0" applyNumberFormat="1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left" vertical="center" wrapText="1"/>
    </xf>
    <xf numFmtId="165" fontId="2" fillId="7" borderId="14" xfId="3" applyNumberFormat="1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left" vertical="center" wrapText="1" indent="1"/>
    </xf>
    <xf numFmtId="0" fontId="14" fillId="0" borderId="52" xfId="0" applyFont="1" applyFill="1" applyBorder="1" applyAlignment="1">
      <alignment horizontal="left" vertical="center" indent="2"/>
    </xf>
    <xf numFmtId="165" fontId="14" fillId="7" borderId="14" xfId="3" applyNumberFormat="1" applyFont="1" applyFill="1" applyBorder="1" applyAlignment="1">
      <alignment horizontal="center" vertical="center" wrapText="1"/>
    </xf>
    <xf numFmtId="165" fontId="14" fillId="0" borderId="79" xfId="3" applyNumberFormat="1" applyFont="1" applyFill="1" applyBorder="1" applyAlignment="1">
      <alignment horizontal="left" vertical="center" wrapText="1" indent="2"/>
    </xf>
    <xf numFmtId="165" fontId="14" fillId="7" borderId="77" xfId="3" applyNumberFormat="1" applyFont="1" applyFill="1" applyBorder="1" applyAlignment="1">
      <alignment horizontal="center" vertical="center" wrapText="1"/>
    </xf>
    <xf numFmtId="165" fontId="14" fillId="0" borderId="77" xfId="3" applyNumberFormat="1" applyFont="1" applyFill="1" applyBorder="1" applyAlignment="1">
      <alignment horizontal="center" vertical="center" wrapText="1"/>
    </xf>
    <xf numFmtId="165" fontId="14" fillId="7" borderId="80" xfId="3" applyNumberFormat="1" applyFont="1" applyFill="1" applyBorder="1" applyAlignment="1">
      <alignment horizontal="center" vertical="center" wrapText="1"/>
    </xf>
    <xf numFmtId="0" fontId="30" fillId="2" borderId="48" xfId="0" applyFont="1" applyFill="1" applyBorder="1" applyAlignment="1">
      <alignment vertical="center"/>
    </xf>
    <xf numFmtId="0" fontId="30" fillId="2" borderId="83" xfId="0" applyFont="1" applyFill="1" applyBorder="1" applyAlignment="1">
      <alignment vertical="center"/>
    </xf>
    <xf numFmtId="169" fontId="0" fillId="8" borderId="0" xfId="2" applyNumberFormat="1" applyFont="1" applyFill="1"/>
    <xf numFmtId="169" fontId="0" fillId="8" borderId="0" xfId="0" applyNumberFormat="1" applyFont="1" applyFill="1"/>
    <xf numFmtId="169" fontId="0" fillId="2" borderId="0" xfId="0" applyNumberFormat="1" applyFont="1" applyFill="1"/>
    <xf numFmtId="169" fontId="0" fillId="4" borderId="0" xfId="2" applyNumberFormat="1" applyFont="1" applyFill="1"/>
    <xf numFmtId="169" fontId="0" fillId="4" borderId="0" xfId="0" applyNumberFormat="1" applyFont="1" applyFill="1"/>
    <xf numFmtId="0" fontId="0" fillId="4" borderId="0" xfId="0" applyFont="1" applyFill="1"/>
    <xf numFmtId="169" fontId="0" fillId="4" borderId="1" xfId="2" applyNumberFormat="1" applyFont="1" applyFill="1" applyBorder="1"/>
    <xf numFmtId="169" fontId="0" fillId="4" borderId="1" xfId="0" applyNumberFormat="1" applyFont="1" applyFill="1" applyBorder="1"/>
    <xf numFmtId="17" fontId="15" fillId="2" borderId="0" xfId="0" applyNumberFormat="1" applyFont="1" applyFill="1" applyAlignment="1">
      <alignment horizontal="left"/>
    </xf>
    <xf numFmtId="17" fontId="15" fillId="4" borderId="0" xfId="0" applyNumberFormat="1" applyFont="1" applyFill="1" applyAlignment="1">
      <alignment horizontal="left"/>
    </xf>
    <xf numFmtId="17" fontId="15" fillId="8" borderId="0" xfId="0" applyNumberFormat="1" applyFont="1" applyFill="1" applyAlignment="1">
      <alignment horizontal="left"/>
    </xf>
    <xf numFmtId="17" fontId="15" fillId="4" borderId="1" xfId="0" applyNumberFormat="1" applyFont="1" applyFill="1" applyBorder="1" applyAlignment="1">
      <alignment horizontal="left"/>
    </xf>
    <xf numFmtId="0" fontId="20" fillId="3" borderId="53" xfId="0" applyFont="1" applyFill="1" applyBorder="1" applyAlignment="1">
      <alignment horizontal="center" vertical="center" wrapText="1"/>
    </xf>
    <xf numFmtId="165" fontId="0" fillId="2" borderId="0" xfId="3" applyNumberFormat="1" applyFont="1" applyFill="1"/>
    <xf numFmtId="0" fontId="20" fillId="2" borderId="0" xfId="0" applyFont="1" applyFill="1" applyBorder="1" applyAlignment="1"/>
    <xf numFmtId="0" fontId="20" fillId="6" borderId="60" xfId="0" applyFont="1" applyFill="1" applyBorder="1" applyAlignment="1">
      <alignment horizontal="center" vertical="center"/>
    </xf>
    <xf numFmtId="0" fontId="35" fillId="2" borderId="0" xfId="0" applyFont="1" applyFill="1"/>
    <xf numFmtId="169" fontId="0" fillId="2" borderId="0" xfId="2" applyNumberFormat="1" applyFont="1" applyFill="1" applyAlignment="1">
      <alignment wrapText="1"/>
    </xf>
    <xf numFmtId="0" fontId="0" fillId="2" borderId="0" xfId="0" applyFill="1" applyAlignment="1">
      <alignment horizontal="left"/>
    </xf>
    <xf numFmtId="17" fontId="15" fillId="2" borderId="0" xfId="0" applyNumberFormat="1" applyFont="1" applyFill="1" applyAlignment="1">
      <alignment horizontal="left" wrapText="1"/>
    </xf>
    <xf numFmtId="17" fontId="15" fillId="4" borderId="0" xfId="0" applyNumberFormat="1" applyFont="1" applyFill="1" applyAlignment="1">
      <alignment horizontal="left" wrapText="1"/>
    </xf>
    <xf numFmtId="17" fontId="15" fillId="4" borderId="1" xfId="0" applyNumberFormat="1" applyFont="1" applyFill="1" applyBorder="1" applyAlignment="1">
      <alignment horizontal="left" wrapText="1"/>
    </xf>
    <xf numFmtId="3" fontId="0" fillId="2" borderId="0" xfId="2" applyNumberFormat="1" applyFont="1" applyFill="1" applyAlignment="1">
      <alignment horizontal="center" wrapText="1"/>
    </xf>
    <xf numFmtId="3" fontId="0" fillId="4" borderId="0" xfId="2" applyNumberFormat="1" applyFont="1" applyFill="1" applyAlignment="1">
      <alignment horizontal="center" wrapText="1"/>
    </xf>
    <xf numFmtId="3" fontId="0" fillId="4" borderId="1" xfId="2" applyNumberFormat="1" applyFont="1" applyFill="1" applyBorder="1" applyAlignment="1">
      <alignment horizontal="center" wrapText="1"/>
    </xf>
    <xf numFmtId="10" fontId="0" fillId="2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0" fontId="0" fillId="4" borderId="1" xfId="0" applyNumberFormat="1" applyFont="1" applyFill="1" applyBorder="1" applyAlignment="1">
      <alignment horizontal="center"/>
    </xf>
    <xf numFmtId="10" fontId="0" fillId="2" borderId="0" xfId="3" applyNumberFormat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4" borderId="1" xfId="3" applyNumberFormat="1" applyFont="1" applyFill="1" applyBorder="1" applyAlignment="1">
      <alignment horizontal="center"/>
    </xf>
    <xf numFmtId="0" fontId="36" fillId="2" borderId="0" xfId="0" applyFont="1" applyFill="1" applyAlignment="1">
      <alignment horizontal="left" vertical="center" readingOrder="1"/>
    </xf>
    <xf numFmtId="2" fontId="0" fillId="2" borderId="0" xfId="0" applyNumberFormat="1" applyFill="1"/>
    <xf numFmtId="17" fontId="15" fillId="2" borderId="1" xfId="0" applyNumberFormat="1" applyFont="1" applyFill="1" applyBorder="1" applyAlignment="1">
      <alignment horizontal="left"/>
    </xf>
    <xf numFmtId="165" fontId="0" fillId="2" borderId="0" xfId="3" applyNumberFormat="1" applyFont="1" applyFill="1" applyAlignment="1">
      <alignment horizontal="center" wrapText="1"/>
    </xf>
    <xf numFmtId="165" fontId="0" fillId="4" borderId="0" xfId="3" applyNumberFormat="1" applyFont="1" applyFill="1" applyAlignment="1">
      <alignment horizontal="center" wrapText="1"/>
    </xf>
    <xf numFmtId="165" fontId="0" fillId="2" borderId="1" xfId="3" applyNumberFormat="1" applyFont="1" applyFill="1" applyBorder="1" applyAlignment="1">
      <alignment horizontal="center" wrapText="1"/>
    </xf>
    <xf numFmtId="2" fontId="0" fillId="2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35" fillId="2" borderId="0" xfId="0" applyFont="1" applyFill="1" applyAlignment="1"/>
    <xf numFmtId="0" fontId="28" fillId="2" borderId="52" xfId="0" applyFont="1" applyFill="1" applyBorder="1" applyAlignment="1">
      <alignment vertical="center"/>
    </xf>
    <xf numFmtId="0" fontId="18" fillId="2" borderId="0" xfId="0" applyFont="1" applyFill="1"/>
    <xf numFmtId="0" fontId="28" fillId="2" borderId="100" xfId="0" applyFont="1" applyFill="1" applyBorder="1" applyAlignment="1">
      <alignment vertical="center"/>
    </xf>
    <xf numFmtId="0" fontId="28" fillId="2" borderId="103" xfId="0" applyFont="1" applyFill="1" applyBorder="1" applyAlignment="1">
      <alignment vertical="center"/>
    </xf>
    <xf numFmtId="0" fontId="28" fillId="2" borderId="52" xfId="0" applyFont="1" applyFill="1" applyBorder="1" applyAlignment="1">
      <alignment horizontal="left" vertical="center" indent="1"/>
    </xf>
    <xf numFmtId="0" fontId="14" fillId="3" borderId="94" xfId="0" applyFont="1" applyFill="1" applyBorder="1" applyAlignment="1">
      <alignment vertical="center"/>
    </xf>
    <xf numFmtId="0" fontId="40" fillId="3" borderId="91" xfId="0" applyFont="1" applyFill="1" applyBorder="1" applyAlignment="1">
      <alignment horizontal="center" vertical="center"/>
    </xf>
    <xf numFmtId="0" fontId="40" fillId="3" borderId="94" xfId="0" applyFont="1" applyFill="1" applyBorder="1" applyAlignment="1">
      <alignment horizontal="center" vertical="center"/>
    </xf>
    <xf numFmtId="0" fontId="40" fillId="3" borderId="98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2"/>
    </xf>
    <xf numFmtId="0" fontId="17" fillId="2" borderId="1" xfId="0" applyFont="1" applyFill="1" applyBorder="1" applyAlignment="1">
      <alignment horizontal="left" vertical="center" indent="2"/>
    </xf>
    <xf numFmtId="167" fontId="17" fillId="2" borderId="0" xfId="0" applyNumberFormat="1" applyFont="1" applyFill="1" applyAlignment="1">
      <alignment horizontal="right" vertical="center"/>
    </xf>
    <xf numFmtId="167" fontId="17" fillId="2" borderId="0" xfId="0" applyNumberFormat="1" applyFont="1" applyFill="1" applyAlignment="1">
      <alignment horizontal="right" vertical="center" wrapText="1"/>
    </xf>
    <xf numFmtId="167" fontId="17" fillId="2" borderId="1" xfId="0" applyNumberFormat="1" applyFont="1" applyFill="1" applyBorder="1" applyAlignment="1">
      <alignment horizontal="right" vertical="center"/>
    </xf>
    <xf numFmtId="167" fontId="17" fillId="2" borderId="1" xfId="0" applyNumberFormat="1" applyFont="1" applyFill="1" applyBorder="1" applyAlignment="1">
      <alignment horizontal="right" vertical="center" wrapText="1"/>
    </xf>
    <xf numFmtId="0" fontId="16" fillId="3" borderId="18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38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left" vertical="center"/>
    </xf>
    <xf numFmtId="0" fontId="17" fillId="2" borderId="57" xfId="0" applyFont="1" applyFill="1" applyBorder="1" applyAlignment="1">
      <alignment horizontal="left" vertical="center"/>
    </xf>
    <xf numFmtId="0" fontId="16" fillId="3" borderId="107" xfId="0" applyFont="1" applyFill="1" applyBorder="1" applyAlignment="1">
      <alignment horizontal="center" vertical="center"/>
    </xf>
    <xf numFmtId="0" fontId="16" fillId="3" borderId="108" xfId="0" applyFont="1" applyFill="1" applyBorder="1" applyAlignment="1">
      <alignment horizontal="center" vertical="center"/>
    </xf>
    <xf numFmtId="0" fontId="16" fillId="3" borderId="110" xfId="0" applyFont="1" applyFill="1" applyBorder="1" applyAlignment="1">
      <alignment horizontal="center" vertical="center"/>
    </xf>
    <xf numFmtId="0" fontId="16" fillId="3" borderId="111" xfId="0" applyFont="1" applyFill="1" applyBorder="1" applyAlignment="1">
      <alignment horizontal="center" vertical="center"/>
    </xf>
    <xf numFmtId="0" fontId="16" fillId="3" borderId="113" xfId="0" applyFont="1" applyFill="1" applyBorder="1" applyAlignment="1">
      <alignment horizontal="center" vertical="center"/>
    </xf>
    <xf numFmtId="0" fontId="16" fillId="3" borderId="114" xfId="0" applyFont="1" applyFill="1" applyBorder="1" applyAlignment="1">
      <alignment horizontal="center" vertical="center"/>
    </xf>
    <xf numFmtId="0" fontId="24" fillId="2" borderId="115" xfId="0" applyFont="1" applyFill="1" applyBorder="1" applyAlignment="1">
      <alignment horizontal="left" vertical="center"/>
    </xf>
    <xf numFmtId="4" fontId="24" fillId="2" borderId="115" xfId="0" applyNumberFormat="1" applyFont="1" applyFill="1" applyBorder="1" applyAlignment="1">
      <alignment horizontal="right" vertical="center"/>
    </xf>
    <xf numFmtId="0" fontId="24" fillId="2" borderId="115" xfId="0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vertical="center"/>
    </xf>
    <xf numFmtId="0" fontId="17" fillId="2" borderId="57" xfId="0" applyFont="1" applyFill="1" applyBorder="1" applyAlignment="1">
      <alignment horizontal="right" vertical="center"/>
    </xf>
    <xf numFmtId="0" fontId="16" fillId="3" borderId="117" xfId="0" applyFont="1" applyFill="1" applyBorder="1" applyAlignment="1">
      <alignment horizontal="center" vertical="center"/>
    </xf>
    <xf numFmtId="0" fontId="16" fillId="3" borderId="118" xfId="0" applyFont="1" applyFill="1" applyBorder="1" applyAlignment="1">
      <alignment horizontal="center" vertical="center"/>
    </xf>
    <xf numFmtId="3" fontId="17" fillId="2" borderId="5" xfId="0" applyNumberFormat="1" applyFont="1" applyFill="1" applyBorder="1" applyAlignment="1">
      <alignment horizontal="right" vertical="center"/>
    </xf>
    <xf numFmtId="0" fontId="17" fillId="2" borderId="5" xfId="0" applyFont="1" applyFill="1" applyBorder="1" applyAlignment="1">
      <alignment horizontal="right" vertical="center"/>
    </xf>
    <xf numFmtId="4" fontId="17" fillId="2" borderId="5" xfId="0" applyNumberFormat="1" applyFont="1" applyFill="1" applyBorder="1" applyAlignment="1">
      <alignment horizontal="right" vertical="center"/>
    </xf>
    <xf numFmtId="3" fontId="10" fillId="2" borderId="57" xfId="0" applyNumberFormat="1" applyFont="1" applyFill="1" applyBorder="1" applyAlignment="1">
      <alignment horizontal="right" vertical="center"/>
    </xf>
    <xf numFmtId="0" fontId="10" fillId="2" borderId="57" xfId="0" applyFont="1" applyFill="1" applyBorder="1" applyAlignment="1">
      <alignment horizontal="right" vertical="center"/>
    </xf>
    <xf numFmtId="4" fontId="10" fillId="2" borderId="57" xfId="0" applyNumberFormat="1" applyFont="1" applyFill="1" applyBorder="1" applyAlignment="1">
      <alignment horizontal="right" vertical="center"/>
    </xf>
    <xf numFmtId="0" fontId="16" fillId="3" borderId="54" xfId="0" applyFont="1" applyFill="1" applyBorder="1" applyAlignment="1">
      <alignment horizontal="center" vertical="center" wrapText="1"/>
    </xf>
    <xf numFmtId="0" fontId="16" fillId="3" borderId="120" xfId="0" applyFont="1" applyFill="1" applyBorder="1" applyAlignment="1">
      <alignment horizontal="center" vertical="center" wrapText="1"/>
    </xf>
    <xf numFmtId="0" fontId="16" fillId="9" borderId="120" xfId="0" applyFont="1" applyFill="1" applyBorder="1" applyAlignment="1">
      <alignment horizontal="center" vertical="center"/>
    </xf>
    <xf numFmtId="0" fontId="16" fillId="9" borderId="121" xfId="0" applyFont="1" applyFill="1" applyBorder="1" applyAlignment="1">
      <alignment horizontal="center" vertical="center"/>
    </xf>
    <xf numFmtId="4" fontId="17" fillId="2" borderId="6" xfId="0" applyNumberFormat="1" applyFont="1" applyFill="1" applyBorder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6" fillId="3" borderId="124" xfId="0" applyFont="1" applyFill="1" applyBorder="1" applyAlignment="1">
      <alignment horizontal="center" vertical="center"/>
    </xf>
    <xf numFmtId="0" fontId="16" fillId="3" borderId="126" xfId="0" applyFont="1" applyFill="1" applyBorder="1" applyAlignment="1">
      <alignment horizontal="center" vertical="center"/>
    </xf>
    <xf numFmtId="0" fontId="16" fillId="3" borderId="126" xfId="0" applyFont="1" applyFill="1" applyBorder="1" applyAlignment="1">
      <alignment horizontal="center" vertical="center" wrapText="1"/>
    </xf>
    <xf numFmtId="0" fontId="16" fillId="3" borderId="127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top"/>
    </xf>
    <xf numFmtId="0" fontId="28" fillId="2" borderId="5" xfId="0" applyFont="1" applyFill="1" applyBorder="1" applyAlignment="1">
      <alignment horizontal="left" vertical="center"/>
    </xf>
    <xf numFmtId="4" fontId="28" fillId="2" borderId="5" xfId="0" applyNumberFormat="1" applyFont="1" applyFill="1" applyBorder="1" applyAlignment="1">
      <alignment horizontal="right" vertical="center"/>
    </xf>
    <xf numFmtId="0" fontId="28" fillId="2" borderId="5" xfId="0" applyFont="1" applyFill="1" applyBorder="1" applyAlignment="1">
      <alignment horizontal="right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6" xfId="0" applyFont="1" applyFill="1" applyBorder="1" applyAlignment="1">
      <alignment horizontal="left" vertical="center"/>
    </xf>
    <xf numFmtId="4" fontId="28" fillId="2" borderId="6" xfId="0" applyNumberFormat="1" applyFont="1" applyFill="1" applyBorder="1" applyAlignment="1">
      <alignment horizontal="right" vertical="center"/>
    </xf>
    <xf numFmtId="0" fontId="28" fillId="2" borderId="6" xfId="0" applyFont="1" applyFill="1" applyBorder="1" applyAlignment="1">
      <alignment horizontal="left" vertical="center" indent="2"/>
    </xf>
    <xf numFmtId="0" fontId="28" fillId="2" borderId="57" xfId="0" applyFont="1" applyFill="1" applyBorder="1" applyAlignment="1">
      <alignment horizontal="left" vertical="center"/>
    </xf>
    <xf numFmtId="0" fontId="28" fillId="2" borderId="57" xfId="0" applyFont="1" applyFill="1" applyBorder="1" applyAlignment="1">
      <alignment horizontal="right" vertical="center"/>
    </xf>
    <xf numFmtId="4" fontId="10" fillId="2" borderId="5" xfId="0" applyNumberFormat="1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4" fontId="10" fillId="2" borderId="6" xfId="0" applyNumberFormat="1" applyFont="1" applyFill="1" applyBorder="1" applyAlignment="1">
      <alignment horizontal="right" vertical="center"/>
    </xf>
    <xf numFmtId="0" fontId="28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4" fontId="10" fillId="2" borderId="57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15" fillId="4" borderId="0" xfId="0" applyFont="1" applyFill="1"/>
    <xf numFmtId="0" fontId="15" fillId="4" borderId="1" xfId="0" applyFont="1" applyFill="1" applyBorder="1"/>
    <xf numFmtId="3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43" fillId="0" borderId="0" xfId="0" applyFont="1"/>
    <xf numFmtId="0" fontId="36" fillId="0" borderId="0" xfId="0" applyFont="1"/>
    <xf numFmtId="1" fontId="0" fillId="2" borderId="0" xfId="2" applyNumberFormat="1" applyFont="1" applyFill="1"/>
    <xf numFmtId="0" fontId="0" fillId="4" borderId="1" xfId="0" applyFont="1" applyFill="1" applyBorder="1"/>
    <xf numFmtId="0" fontId="24" fillId="2" borderId="0" xfId="0" applyFont="1" applyFill="1" applyAlignment="1">
      <alignment vertical="center"/>
    </xf>
    <xf numFmtId="3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4" borderId="1" xfId="0" applyFont="1" applyFill="1" applyBorder="1" applyAlignment="1">
      <alignment wrapText="1"/>
    </xf>
    <xf numFmtId="165" fontId="0" fillId="4" borderId="1" xfId="3" applyNumberFormat="1" applyFont="1" applyFill="1" applyBorder="1" applyAlignment="1">
      <alignment horizontal="center" wrapText="1"/>
    </xf>
    <xf numFmtId="0" fontId="15" fillId="2" borderId="0" xfId="0" applyFont="1" applyFill="1" applyAlignment="1">
      <alignment horizontal="left" wrapText="1"/>
    </xf>
    <xf numFmtId="0" fontId="15" fillId="4" borderId="0" xfId="0" applyFont="1" applyFill="1" applyAlignment="1">
      <alignment horizontal="left" wrapText="1"/>
    </xf>
    <xf numFmtId="0" fontId="15" fillId="4" borderId="1" xfId="0" applyFont="1" applyFill="1" applyBorder="1" applyAlignment="1">
      <alignment horizontal="left" wrapText="1"/>
    </xf>
    <xf numFmtId="168" fontId="15" fillId="4" borderId="1" xfId="0" applyNumberFormat="1" applyFont="1" applyFill="1" applyBorder="1" applyAlignment="1">
      <alignment horizontal="left"/>
    </xf>
    <xf numFmtId="0" fontId="16" fillId="3" borderId="5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1" applyFont="1" applyFill="1" applyAlignment="1">
      <alignment horizontal="left"/>
    </xf>
    <xf numFmtId="0" fontId="23" fillId="3" borderId="0" xfId="0" applyFont="1" applyFill="1"/>
    <xf numFmtId="0" fontId="23" fillId="3" borderId="0" xfId="0" applyFont="1" applyFill="1" applyAlignment="1">
      <alignment wrapText="1"/>
    </xf>
    <xf numFmtId="0" fontId="20" fillId="3" borderId="0" xfId="0" applyFont="1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172" fontId="0" fillId="2" borderId="0" xfId="2" applyNumberFormat="1" applyFont="1" applyFill="1" applyAlignment="1">
      <alignment horizontal="center" vertical="center"/>
    </xf>
    <xf numFmtId="3" fontId="0" fillId="4" borderId="0" xfId="0" applyNumberFormat="1" applyFont="1" applyFill="1" applyAlignment="1">
      <alignment horizontal="center" vertical="center"/>
    </xf>
    <xf numFmtId="172" fontId="0" fillId="4" borderId="0" xfId="2" applyNumberFormat="1" applyFont="1" applyFill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center"/>
    </xf>
    <xf numFmtId="172" fontId="0" fillId="4" borderId="1" xfId="2" applyNumberFormat="1" applyFont="1" applyFill="1" applyBorder="1" applyAlignment="1">
      <alignment horizontal="center" vertical="center"/>
    </xf>
    <xf numFmtId="174" fontId="15" fillId="2" borderId="0" xfId="0" applyNumberFormat="1" applyFont="1" applyFill="1" applyAlignment="1">
      <alignment horizontal="left" vertical="center"/>
    </xf>
    <xf numFmtId="174" fontId="15" fillId="4" borderId="0" xfId="0" applyNumberFormat="1" applyFont="1" applyFill="1" applyAlignment="1">
      <alignment horizontal="left" vertical="center"/>
    </xf>
    <xf numFmtId="174" fontId="15" fillId="4" borderId="1" xfId="0" applyNumberFormat="1" applyFont="1" applyFill="1" applyBorder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left" vertical="center" wrapText="1"/>
    </xf>
    <xf numFmtId="3" fontId="0" fillId="2" borderId="0" xfId="0" applyNumberFormat="1" applyFont="1" applyFill="1" applyAlignment="1">
      <alignment horizontal="right"/>
    </xf>
    <xf numFmtId="3" fontId="0" fillId="4" borderId="0" xfId="0" applyNumberFormat="1" applyFont="1" applyFill="1" applyAlignment="1">
      <alignment horizontal="right"/>
    </xf>
    <xf numFmtId="3" fontId="0" fillId="4" borderId="1" xfId="0" applyNumberFormat="1" applyFont="1" applyFill="1" applyBorder="1" applyAlignment="1">
      <alignment horizontal="right"/>
    </xf>
    <xf numFmtId="2" fontId="0" fillId="2" borderId="0" xfId="3" applyNumberFormat="1" applyFont="1" applyFill="1" applyAlignment="1">
      <alignment horizontal="right" vertical="center"/>
    </xf>
    <xf numFmtId="2" fontId="0" fillId="4" borderId="0" xfId="3" applyNumberFormat="1" applyFont="1" applyFill="1" applyAlignment="1">
      <alignment horizontal="right" vertical="center"/>
    </xf>
    <xf numFmtId="2" fontId="0" fillId="4" borderId="1" xfId="3" applyNumberFormat="1" applyFont="1" applyFill="1" applyBorder="1" applyAlignment="1">
      <alignment horizontal="right" vertical="center"/>
    </xf>
    <xf numFmtId="2" fontId="0" fillId="2" borderId="0" xfId="3" applyNumberFormat="1" applyFont="1" applyFill="1" applyAlignment="1">
      <alignment horizontal="right"/>
    </xf>
    <xf numFmtId="2" fontId="0" fillId="4" borderId="0" xfId="3" applyNumberFormat="1" applyFont="1" applyFill="1" applyAlignment="1">
      <alignment horizontal="right"/>
    </xf>
    <xf numFmtId="2" fontId="0" fillId="2" borderId="1" xfId="3" applyNumberFormat="1" applyFont="1" applyFill="1" applyBorder="1" applyAlignment="1">
      <alignment horizontal="right"/>
    </xf>
    <xf numFmtId="0" fontId="23" fillId="3" borderId="0" xfId="0" applyFont="1" applyFill="1" applyAlignment="1">
      <alignment vertical="center" wrapText="1"/>
    </xf>
    <xf numFmtId="0" fontId="46" fillId="4" borderId="0" xfId="0" applyFont="1" applyFill="1"/>
    <xf numFmtId="0" fontId="46" fillId="2" borderId="0" xfId="0" applyFont="1" applyFill="1"/>
    <xf numFmtId="0" fontId="46" fillId="4" borderId="1" xfId="0" applyFont="1" applyFill="1" applyBorder="1"/>
    <xf numFmtId="0" fontId="15" fillId="4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0" fontId="15" fillId="4" borderId="1" xfId="0" applyFont="1" applyFill="1" applyBorder="1" applyAlignment="1">
      <alignment wrapText="1"/>
    </xf>
    <xf numFmtId="0" fontId="25" fillId="0" borderId="0" xfId="0" applyFont="1" applyAlignment="1">
      <alignment vertical="center"/>
    </xf>
    <xf numFmtId="0" fontId="14" fillId="2" borderId="0" xfId="0" applyFont="1" applyFill="1" applyAlignment="1"/>
    <xf numFmtId="0" fontId="2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14" fillId="7" borderId="5" xfId="0" applyFont="1" applyFill="1" applyBorder="1" applyAlignment="1">
      <alignment wrapText="1"/>
    </xf>
    <xf numFmtId="165" fontId="17" fillId="7" borderId="76" xfId="3" applyNumberFormat="1" applyFont="1" applyFill="1" applyBorder="1" applyAlignment="1">
      <alignment horizontal="center" vertical="center" wrapText="1"/>
    </xf>
    <xf numFmtId="165" fontId="17" fillId="7" borderId="14" xfId="3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wrapText="1"/>
    </xf>
    <xf numFmtId="0" fontId="14" fillId="7" borderId="57" xfId="0" applyFont="1" applyFill="1" applyBorder="1" applyAlignment="1">
      <alignment wrapText="1"/>
    </xf>
    <xf numFmtId="0" fontId="14" fillId="7" borderId="81" xfId="0" applyFont="1" applyFill="1" applyBorder="1" applyAlignment="1">
      <alignment horizontal="center" vertical="center" wrapText="1"/>
    </xf>
    <xf numFmtId="165" fontId="17" fillId="7" borderId="81" xfId="3" applyNumberFormat="1" applyFont="1" applyFill="1" applyBorder="1" applyAlignment="1">
      <alignment horizontal="center" vertical="center" wrapText="1"/>
    </xf>
    <xf numFmtId="165" fontId="17" fillId="7" borderId="82" xfId="3" applyNumberFormat="1" applyFont="1" applyFill="1" applyBorder="1" applyAlignment="1">
      <alignment horizontal="center" vertical="center" wrapText="1"/>
    </xf>
    <xf numFmtId="167" fontId="28" fillId="2" borderId="76" xfId="0" applyNumberFormat="1" applyFont="1" applyFill="1" applyBorder="1" applyAlignment="1">
      <alignment horizontal="right" vertical="center"/>
    </xf>
    <xf numFmtId="167" fontId="28" fillId="2" borderId="14" xfId="0" applyNumberFormat="1" applyFont="1" applyFill="1" applyBorder="1" applyAlignment="1">
      <alignment horizontal="right" vertical="center" wrapText="1"/>
    </xf>
    <xf numFmtId="167" fontId="28" fillId="2" borderId="104" xfId="0" applyNumberFormat="1" applyFont="1" applyFill="1" applyBorder="1" applyAlignment="1">
      <alignment horizontal="right" vertical="center"/>
    </xf>
    <xf numFmtId="167" fontId="28" fillId="2" borderId="105" xfId="0" applyNumberFormat="1" applyFont="1" applyFill="1" applyBorder="1" applyAlignment="1">
      <alignment horizontal="right" vertical="center" wrapText="1"/>
    </xf>
    <xf numFmtId="167" fontId="28" fillId="2" borderId="101" xfId="0" applyNumberFormat="1" applyFont="1" applyFill="1" applyBorder="1" applyAlignment="1">
      <alignment horizontal="right" vertical="center"/>
    </xf>
    <xf numFmtId="167" fontId="28" fillId="2" borderId="102" xfId="0" applyNumberFormat="1" applyFont="1" applyFill="1" applyBorder="1" applyAlignment="1">
      <alignment horizontal="right" vertical="center" wrapText="1"/>
    </xf>
    <xf numFmtId="0" fontId="16" fillId="3" borderId="116" xfId="0" applyFont="1" applyFill="1" applyBorder="1" applyAlignment="1">
      <alignment horizontal="center" vertical="center" wrapText="1"/>
    </xf>
    <xf numFmtId="164" fontId="24" fillId="2" borderId="115" xfId="0" applyNumberFormat="1" applyFont="1" applyFill="1" applyBorder="1" applyAlignment="1">
      <alignment horizontal="right" vertical="center"/>
    </xf>
    <xf numFmtId="164" fontId="17" fillId="2" borderId="6" xfId="0" applyNumberFormat="1" applyFont="1" applyFill="1" applyBorder="1" applyAlignment="1">
      <alignment horizontal="right" vertical="center"/>
    </xf>
    <xf numFmtId="164" fontId="17" fillId="2" borderId="57" xfId="0" applyNumberFormat="1" applyFont="1" applyFill="1" applyBorder="1" applyAlignment="1">
      <alignment horizontal="right" vertical="center"/>
    </xf>
    <xf numFmtId="0" fontId="8" fillId="4" borderId="0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8" fillId="2" borderId="0" xfId="1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4" fillId="4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35" fillId="2" borderId="2" xfId="0" applyFont="1" applyFill="1" applyBorder="1" applyAlignment="1">
      <alignment horizontal="left" vertical="top" wrapText="1"/>
    </xf>
    <xf numFmtId="0" fontId="35" fillId="2" borderId="2" xfId="0" applyFont="1" applyFill="1" applyBorder="1" applyAlignment="1">
      <alignment horizontal="left"/>
    </xf>
    <xf numFmtId="0" fontId="3" fillId="2" borderId="0" xfId="1" applyFont="1" applyFill="1" applyAlignment="1">
      <alignment horizontal="left" vertical="center"/>
    </xf>
    <xf numFmtId="0" fontId="20" fillId="3" borderId="31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4" xfId="0" applyFont="1" applyFill="1" applyBorder="1" applyAlignment="1">
      <alignment horizontal="center" vertical="center" readingOrder="1"/>
    </xf>
    <xf numFmtId="0" fontId="20" fillId="3" borderId="31" xfId="0" applyFont="1" applyFill="1" applyBorder="1" applyAlignment="1">
      <alignment horizontal="center" vertical="center" readingOrder="1"/>
    </xf>
    <xf numFmtId="0" fontId="45" fillId="3" borderId="0" xfId="1" applyFont="1" applyFill="1" applyAlignment="1">
      <alignment horizontal="left" vertical="center" wrapText="1"/>
    </xf>
    <xf numFmtId="0" fontId="20" fillId="6" borderId="60" xfId="0" applyFont="1" applyFill="1" applyBorder="1" applyAlignment="1">
      <alignment horizontal="center" vertical="center"/>
    </xf>
    <xf numFmtId="0" fontId="20" fillId="3" borderId="6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3" fillId="3" borderId="0" xfId="0" applyFont="1" applyFill="1" applyBorder="1" applyAlignment="1">
      <alignment horizontal="center" vertical="center" wrapText="1"/>
    </xf>
    <xf numFmtId="0" fontId="33" fillId="3" borderId="74" xfId="0" applyFont="1" applyFill="1" applyBorder="1" applyAlignment="1">
      <alignment horizontal="center" vertical="center" wrapText="1"/>
    </xf>
    <xf numFmtId="0" fontId="33" fillId="3" borderId="75" xfId="0" applyFont="1" applyFill="1" applyBorder="1" applyAlignment="1">
      <alignment horizontal="center" vertical="center" wrapText="1"/>
    </xf>
    <xf numFmtId="0" fontId="34" fillId="2" borderId="56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8" fillId="3" borderId="16" xfId="0" applyFont="1" applyFill="1" applyBorder="1" applyAlignment="1">
      <alignment horizontal="center" vertical="center" wrapText="1"/>
    </xf>
    <xf numFmtId="0" fontId="38" fillId="3" borderId="18" xfId="0" applyFont="1" applyFill="1" applyBorder="1" applyAlignment="1">
      <alignment horizontal="center" vertical="center" wrapText="1"/>
    </xf>
    <xf numFmtId="0" fontId="33" fillId="3" borderId="17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33" fillId="3" borderId="15" xfId="0" applyFont="1" applyFill="1" applyBorder="1" applyAlignment="1">
      <alignment horizontal="center" vertical="center" wrapText="1"/>
    </xf>
    <xf numFmtId="0" fontId="16" fillId="3" borderId="74" xfId="0" applyFont="1" applyFill="1" applyBorder="1" applyAlignment="1">
      <alignment horizontal="center" vertical="center" wrapText="1"/>
    </xf>
    <xf numFmtId="0" fontId="16" fillId="3" borderId="76" xfId="0" applyFont="1" applyFill="1" applyBorder="1" applyAlignment="1">
      <alignment horizontal="center" vertical="center" wrapText="1"/>
    </xf>
    <xf numFmtId="0" fontId="16" fillId="3" borderId="78" xfId="0" applyFont="1" applyFill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center" vertical="center" wrapText="1"/>
    </xf>
    <xf numFmtId="0" fontId="16" fillId="3" borderId="7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wrapText="1"/>
    </xf>
    <xf numFmtId="0" fontId="18" fillId="2" borderId="30" xfId="0" applyFont="1" applyFill="1" applyBorder="1"/>
    <xf numFmtId="170" fontId="29" fillId="3" borderId="36" xfId="0" applyNumberFormat="1" applyFont="1" applyFill="1" applyBorder="1" applyAlignment="1">
      <alignment horizontal="center" vertical="center" wrapText="1"/>
    </xf>
    <xf numFmtId="170" fontId="29" fillId="3" borderId="37" xfId="0" applyNumberFormat="1" applyFont="1" applyFill="1" applyBorder="1" applyAlignment="1">
      <alignment horizontal="center" vertical="center" wrapText="1"/>
    </xf>
    <xf numFmtId="171" fontId="30" fillId="2" borderId="49" xfId="2" applyNumberFormat="1" applyFont="1" applyFill="1" applyBorder="1" applyAlignment="1">
      <alignment vertical="center" wrapText="1"/>
    </xf>
    <xf numFmtId="171" fontId="32" fillId="2" borderId="50" xfId="2" applyNumberFormat="1" applyFont="1" applyFill="1" applyBorder="1" applyAlignment="1">
      <alignment vertical="center" wrapText="1"/>
    </xf>
    <xf numFmtId="171" fontId="32" fillId="2" borderId="51" xfId="2" applyNumberFormat="1" applyFont="1" applyFill="1" applyBorder="1" applyAlignment="1">
      <alignment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8" fillId="2" borderId="2" xfId="0" applyFont="1" applyFill="1" applyBorder="1"/>
    <xf numFmtId="171" fontId="30" fillId="2" borderId="84" xfId="2" applyNumberFormat="1" applyFont="1" applyFill="1" applyBorder="1" applyAlignment="1">
      <alignment vertical="center" wrapText="1"/>
    </xf>
    <xf numFmtId="171" fontId="32" fillId="2" borderId="85" xfId="2" applyNumberFormat="1" applyFont="1" applyFill="1" applyBorder="1" applyAlignment="1">
      <alignment vertical="center" wrapText="1"/>
    </xf>
    <xf numFmtId="171" fontId="32" fillId="2" borderId="86" xfId="2" applyNumberFormat="1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left"/>
    </xf>
    <xf numFmtId="0" fontId="40" fillId="3" borderId="90" xfId="0" applyFont="1" applyFill="1" applyBorder="1" applyAlignment="1">
      <alignment horizontal="center" vertical="center" wrapText="1"/>
    </xf>
    <xf numFmtId="0" fontId="40" fillId="3" borderId="93" xfId="0" applyFont="1" applyFill="1" applyBorder="1" applyAlignment="1">
      <alignment horizontal="center" vertical="center" wrapText="1"/>
    </xf>
    <xf numFmtId="0" fontId="40" fillId="3" borderId="95" xfId="0" applyFont="1" applyFill="1" applyBorder="1" applyAlignment="1">
      <alignment horizontal="center" vertical="center" wrapText="1"/>
    </xf>
    <xf numFmtId="0" fontId="40" fillId="3" borderId="91" xfId="0" applyFont="1" applyFill="1" applyBorder="1" applyAlignment="1">
      <alignment horizontal="center" vertical="center"/>
    </xf>
    <xf numFmtId="0" fontId="40" fillId="3" borderId="94" xfId="0" applyFont="1" applyFill="1" applyBorder="1" applyAlignment="1">
      <alignment horizontal="center" vertical="center"/>
    </xf>
    <xf numFmtId="0" fontId="40" fillId="3" borderId="96" xfId="0" applyFont="1" applyFill="1" applyBorder="1" applyAlignment="1">
      <alignment horizontal="center" vertical="center"/>
    </xf>
    <xf numFmtId="0" fontId="40" fillId="3" borderId="92" xfId="0" applyFont="1" applyFill="1" applyBorder="1" applyAlignment="1">
      <alignment horizontal="center" vertical="center"/>
    </xf>
    <xf numFmtId="0" fontId="40" fillId="3" borderId="99" xfId="0" applyFont="1" applyFill="1" applyBorder="1" applyAlignment="1">
      <alignment horizontal="center" vertical="center"/>
    </xf>
    <xf numFmtId="0" fontId="40" fillId="3" borderId="97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41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16" fillId="3" borderId="106" xfId="0" applyFont="1" applyFill="1" applyBorder="1" applyAlignment="1">
      <alignment horizontal="center" vertical="center"/>
    </xf>
    <xf numFmtId="0" fontId="16" fillId="3" borderId="109" xfId="0" applyFont="1" applyFill="1" applyBorder="1" applyAlignment="1">
      <alignment horizontal="center" vertical="center"/>
    </xf>
    <xf numFmtId="0" fontId="16" fillId="3" borderId="107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justify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58" xfId="0" applyFont="1" applyFill="1" applyBorder="1" applyAlignment="1">
      <alignment horizontal="center" vertical="center"/>
    </xf>
    <xf numFmtId="0" fontId="16" fillId="3" borderId="112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114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 wrapText="1"/>
    </xf>
    <xf numFmtId="0" fontId="16" fillId="3" borderId="59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6" fillId="3" borderId="53" xfId="0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116" xfId="0" applyFont="1" applyFill="1" applyBorder="1" applyAlignment="1">
      <alignment horizontal="center" vertical="center"/>
    </xf>
    <xf numFmtId="0" fontId="16" fillId="3" borderId="55" xfId="0" applyFont="1" applyFill="1" applyBorder="1" applyAlignment="1">
      <alignment horizontal="center" vertical="center"/>
    </xf>
    <xf numFmtId="0" fontId="16" fillId="3" borderId="117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122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left" vertical="top" wrapText="1"/>
    </xf>
    <xf numFmtId="0" fontId="16" fillId="3" borderId="119" xfId="0" applyFont="1" applyFill="1" applyBorder="1" applyAlignment="1">
      <alignment horizontal="center" vertical="center"/>
    </xf>
    <xf numFmtId="0" fontId="16" fillId="9" borderId="107" xfId="0" applyFont="1" applyFill="1" applyBorder="1" applyAlignment="1">
      <alignment horizontal="center" vertical="center" wrapText="1"/>
    </xf>
    <xf numFmtId="0" fontId="16" fillId="9" borderId="108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left" vertical="center" wrapText="1"/>
    </xf>
    <xf numFmtId="0" fontId="41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center"/>
    </xf>
    <xf numFmtId="0" fontId="16" fillId="3" borderId="123" xfId="0" applyFont="1" applyFill="1" applyBorder="1" applyAlignment="1">
      <alignment horizontal="center" vertical="center"/>
    </xf>
    <xf numFmtId="0" fontId="16" fillId="3" borderId="125" xfId="0" applyFont="1" applyFill="1" applyBorder="1" applyAlignment="1">
      <alignment horizontal="center" vertical="center"/>
    </xf>
    <xf numFmtId="0" fontId="16" fillId="3" borderId="99" xfId="0" applyFont="1" applyFill="1" applyBorder="1" applyAlignment="1">
      <alignment horizontal="center" vertical="center"/>
    </xf>
    <xf numFmtId="0" fontId="16" fillId="3" borderId="126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 wrapText="1"/>
    </xf>
    <xf numFmtId="0" fontId="16" fillId="3" borderId="87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87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89" xfId="0" applyFont="1" applyFill="1" applyBorder="1" applyAlignment="1">
      <alignment horizontal="center" vertical="center" wrapText="1"/>
    </xf>
    <xf numFmtId="0" fontId="16" fillId="3" borderId="8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6" fillId="3" borderId="88" xfId="0" applyFont="1" applyFill="1" applyBorder="1" applyAlignment="1">
      <alignment horizontal="center" vertical="center"/>
    </xf>
    <xf numFmtId="0" fontId="16" fillId="3" borderId="129" xfId="0" applyFont="1" applyFill="1" applyBorder="1" applyAlignment="1">
      <alignment horizontal="center" vertical="center"/>
    </xf>
    <xf numFmtId="0" fontId="16" fillId="3" borderId="124" xfId="0" applyFont="1" applyFill="1" applyBorder="1" applyAlignment="1">
      <alignment horizontal="center" vertical="center"/>
    </xf>
    <xf numFmtId="0" fontId="16" fillId="3" borderId="128" xfId="0" applyFont="1" applyFill="1" applyBorder="1" applyAlignment="1">
      <alignment horizontal="center" vertical="center"/>
    </xf>
    <xf numFmtId="0" fontId="16" fillId="3" borderId="13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top" wrapText="1"/>
    </xf>
    <xf numFmtId="0" fontId="16" fillId="3" borderId="61" xfId="0" applyFont="1" applyFill="1" applyBorder="1" applyAlignment="1">
      <alignment horizontal="center" vertical="center"/>
    </xf>
    <xf numFmtId="0" fontId="16" fillId="3" borderId="66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5" borderId="64" xfId="0" applyFont="1" applyFill="1" applyBorder="1" applyAlignment="1">
      <alignment horizontal="center" vertical="center"/>
    </xf>
    <xf numFmtId="0" fontId="16" fillId="5" borderId="65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top" wrapText="1"/>
    </xf>
  </cellXfs>
  <cellStyles count="8">
    <cellStyle name="Hiperlink" xfId="1" builtinId="8"/>
    <cellStyle name="Normal" xfId="0" builtinId="0"/>
    <cellStyle name="Normal 2" xfId="5"/>
    <cellStyle name="Porcentagem" xfId="3" builtinId="5"/>
    <cellStyle name="Porcentagem 2" xfId="7"/>
    <cellStyle name="Vírgula" xfId="2" builtinId="3"/>
    <cellStyle name="Vírgula 2" xfId="4"/>
    <cellStyle name="Vírgula 3" xfId="6"/>
  </cellStyles>
  <dxfs count="16">
    <dxf>
      <font>
        <b/>
        <i val="0"/>
      </font>
    </dxf>
    <dxf>
      <fill>
        <gradientFill type="path" left="0.5" right="0.5" top="0.5" bottom="0.5">
          <stop position="0">
            <color rgb="FFD5998E"/>
          </stop>
          <stop position="1">
            <color rgb="FFD5998E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/>
          </stop>
        </gradientFill>
      </fill>
    </dxf>
    <dxf>
      <font>
        <b/>
        <i val="0"/>
      </font>
    </dxf>
    <dxf>
      <border>
        <bottom style="thick">
          <color rgb="FFBD534B"/>
        </bottom>
      </border>
    </dxf>
    <dxf>
      <font>
        <b/>
        <i val="0"/>
        <color theme="0"/>
      </font>
      <fill>
        <gradientFill type="path" left="0.5" right="0.5" top="0.5" bottom="0.5">
          <stop position="0">
            <color rgb="FFBD534B"/>
          </stop>
          <stop position="1">
            <color auto="1"/>
          </stop>
        </gradientFill>
      </fill>
    </dxf>
    <dxf>
      <border>
        <bottom style="medium">
          <color rgb="FFC0000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rgb="FF9EBBD3"/>
          </stop>
          <stop position="1">
            <color rgb="FF9EBBD3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/>
          </stop>
        </gradientFill>
      </fill>
    </dxf>
    <dxf>
      <font>
        <b/>
        <i val="0"/>
      </font>
    </dxf>
    <dxf>
      <border>
        <bottom style="thick">
          <color rgb="FF005D89"/>
        </bottom>
      </border>
    </dxf>
    <dxf>
      <font>
        <b/>
        <i val="0"/>
        <color theme="0"/>
      </font>
      <fill>
        <gradientFill degree="90">
          <stop position="0">
            <color rgb="FF005D89"/>
          </stop>
          <stop position="1">
            <color rgb="FF005D89"/>
          </stop>
        </gradientFill>
      </fill>
    </dxf>
    <dxf>
      <border>
        <bottom style="medium">
          <color rgb="FF005D89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3" defaultTableStyle="Tabelas RAF" defaultPivotStyle="PivotStyleLight16">
    <tableStyle name="Estilo de Tabela 1" pivot="0" count="2">
      <tableStyleElement type="firstRowStripe" dxfId="15"/>
      <tableStyleElement type="secondRowStripe" dxfId="14"/>
    </tableStyle>
    <tableStyle name="Tabelas RAF" pivot="0" count="7">
      <tableStyleElement type="wholeTable" dxfId="13"/>
      <tableStyleElement type="headerRow" dxfId="12"/>
      <tableStyleElement type="totalRow" dxfId="11"/>
      <tableStyleElement type="firstColumn" dxfId="10"/>
      <tableStyleElement type="firstRowStripe" dxfId="9"/>
      <tableStyleElement type="secondRowStripe" dxfId="8"/>
      <tableStyleElement type="firstColumnStripe" dxfId="7"/>
    </tableStyle>
    <tableStyle name="Tabelas RAF Vermelho" pivot="0" count="7">
      <tableStyleElement type="wholeTable" dxfId="6"/>
      <tableStyleElement type="headerRow" dxfId="5"/>
      <tableStyleElement type="totalRow" dxfId="4"/>
      <tableStyleElement type="firstColumn" dxfId="3"/>
      <tableStyleElement type="firstRowStripe" dxfId="2"/>
      <tableStyleElement type="secondRowStripe" dxfId="1"/>
      <tableStyleElement type="firstColumnStripe" dxfId="0"/>
    </tableStyle>
  </tableStyles>
  <colors>
    <mruColors>
      <color rgb="FFBD534B"/>
      <color rgb="FF00ADFA"/>
      <color rgb="FF005D89"/>
      <color rgb="FF9EBBD3"/>
      <color rgb="FFFF7C80"/>
      <color rgb="FF7A6A60"/>
      <color rgb="FFD5998E"/>
      <color rgb="FF00B050"/>
      <color rgb="FF7F7F7F"/>
      <color rgb="FFE0B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1. Evolução do estoque de desocupados e média do 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308745328766994E-2"/>
          <c:y val="0.10464471485027882"/>
          <c:w val="0.8994297924655329"/>
          <c:h val="0.59053381988760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1'!$B$3</c:f>
              <c:strCache>
                <c:ptCount val="1"/>
                <c:pt idx="0">
                  <c:v>Desocupados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'Gráfico 1'!$A$4:$A$69</c:f>
              <c:numCache>
                <c:formatCode>mmm/yyyy;@</c:formatCode>
                <c:ptCount val="6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</c:numCache>
            </c:numRef>
          </c:cat>
          <c:val>
            <c:numRef>
              <c:f>'Gráfico 1'!$B$4:$B$69</c:f>
              <c:numCache>
                <c:formatCode>#,##0</c:formatCode>
                <c:ptCount val="66"/>
                <c:pt idx="0">
                  <c:v>6218</c:v>
                </c:pt>
                <c:pt idx="1">
                  <c:v>6579</c:v>
                </c:pt>
                <c:pt idx="2">
                  <c:v>7001</c:v>
                </c:pt>
                <c:pt idx="3">
                  <c:v>6995</c:v>
                </c:pt>
                <c:pt idx="4">
                  <c:v>6842</c:v>
                </c:pt>
                <c:pt idx="5">
                  <c:v>6723</c:v>
                </c:pt>
                <c:pt idx="6">
                  <c:v>6768</c:v>
                </c:pt>
                <c:pt idx="7">
                  <c:v>6752</c:v>
                </c:pt>
                <c:pt idx="8">
                  <c:v>6662</c:v>
                </c:pt>
                <c:pt idx="9">
                  <c:v>6522</c:v>
                </c:pt>
                <c:pt idx="10">
                  <c:v>6408</c:v>
                </c:pt>
                <c:pt idx="11">
                  <c:v>6409</c:v>
                </c:pt>
                <c:pt idx="12">
                  <c:v>6720</c:v>
                </c:pt>
                <c:pt idx="13">
                  <c:v>7353</c:v>
                </c:pt>
                <c:pt idx="14">
                  <c:v>7883</c:v>
                </c:pt>
                <c:pt idx="15">
                  <c:v>7975</c:v>
                </c:pt>
                <c:pt idx="16">
                  <c:v>8103</c:v>
                </c:pt>
                <c:pt idx="17">
                  <c:v>8300</c:v>
                </c:pt>
                <c:pt idx="18">
                  <c:v>8568</c:v>
                </c:pt>
                <c:pt idx="19">
                  <c:v>8748</c:v>
                </c:pt>
                <c:pt idx="20">
                  <c:v>8922</c:v>
                </c:pt>
                <c:pt idx="21">
                  <c:v>9014</c:v>
                </c:pt>
                <c:pt idx="22">
                  <c:v>9059</c:v>
                </c:pt>
                <c:pt idx="23">
                  <c:v>9019</c:v>
                </c:pt>
                <c:pt idx="24">
                  <c:v>9560</c:v>
                </c:pt>
                <c:pt idx="25">
                  <c:v>10308</c:v>
                </c:pt>
                <c:pt idx="26">
                  <c:v>11023</c:v>
                </c:pt>
                <c:pt idx="27">
                  <c:v>11346</c:v>
                </c:pt>
                <c:pt idx="28">
                  <c:v>11376</c:v>
                </c:pt>
                <c:pt idx="29">
                  <c:v>11523</c:v>
                </c:pt>
                <c:pt idx="30">
                  <c:v>11782</c:v>
                </c:pt>
                <c:pt idx="31">
                  <c:v>11958</c:v>
                </c:pt>
                <c:pt idx="32">
                  <c:v>11958</c:v>
                </c:pt>
                <c:pt idx="33">
                  <c:v>11979</c:v>
                </c:pt>
                <c:pt idx="34">
                  <c:v>12069</c:v>
                </c:pt>
                <c:pt idx="35">
                  <c:v>12278</c:v>
                </c:pt>
                <c:pt idx="36">
                  <c:v>12855</c:v>
                </c:pt>
                <c:pt idx="37">
                  <c:v>13479</c:v>
                </c:pt>
                <c:pt idx="38">
                  <c:v>14105</c:v>
                </c:pt>
                <c:pt idx="39">
                  <c:v>13979</c:v>
                </c:pt>
                <c:pt idx="40">
                  <c:v>13707</c:v>
                </c:pt>
                <c:pt idx="41">
                  <c:v>13426</c:v>
                </c:pt>
                <c:pt idx="42">
                  <c:v>13269</c:v>
                </c:pt>
                <c:pt idx="43">
                  <c:v>13057</c:v>
                </c:pt>
                <c:pt idx="44">
                  <c:v>12906</c:v>
                </c:pt>
                <c:pt idx="45">
                  <c:v>12689</c:v>
                </c:pt>
                <c:pt idx="46">
                  <c:v>12522</c:v>
                </c:pt>
                <c:pt idx="47">
                  <c:v>12267</c:v>
                </c:pt>
                <c:pt idx="48">
                  <c:v>12642</c:v>
                </c:pt>
                <c:pt idx="49">
                  <c:v>13070</c:v>
                </c:pt>
                <c:pt idx="50">
                  <c:v>13634</c:v>
                </c:pt>
                <c:pt idx="51">
                  <c:v>13361</c:v>
                </c:pt>
                <c:pt idx="52">
                  <c:v>13190</c:v>
                </c:pt>
                <c:pt idx="53">
                  <c:v>12923</c:v>
                </c:pt>
                <c:pt idx="54">
                  <c:v>12827</c:v>
                </c:pt>
                <c:pt idx="55">
                  <c:v>12665</c:v>
                </c:pt>
                <c:pt idx="56">
                  <c:v>12450</c:v>
                </c:pt>
                <c:pt idx="57">
                  <c:v>12309</c:v>
                </c:pt>
                <c:pt idx="58">
                  <c:v>12164</c:v>
                </c:pt>
                <c:pt idx="59">
                  <c:v>12152</c:v>
                </c:pt>
                <c:pt idx="60">
                  <c:v>12625</c:v>
                </c:pt>
                <c:pt idx="61">
                  <c:v>13053</c:v>
                </c:pt>
                <c:pt idx="62">
                  <c:v>13387</c:v>
                </c:pt>
                <c:pt idx="63">
                  <c:v>13177</c:v>
                </c:pt>
                <c:pt idx="64">
                  <c:v>12984</c:v>
                </c:pt>
                <c:pt idx="65">
                  <c:v>12766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31824"/>
        <c:axId val="224132384"/>
      </c:barChart>
      <c:lineChart>
        <c:grouping val="standard"/>
        <c:varyColors val="0"/>
        <c:ser>
          <c:idx val="1"/>
          <c:order val="1"/>
          <c:tx>
            <c:strRef>
              <c:f>'Gráfico 1'!$C$3</c:f>
              <c:strCache>
                <c:ptCount val="1"/>
                <c:pt idx="0">
                  <c:v>Média do 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4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48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6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Lbls>
            <c:dLbl>
              <c:idx val="10"/>
              <c:layout>
                <c:manualLayout>
                  <c:x val="-0.11501599373030343"/>
                  <c:y val="-4.1759870877915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2.1299258098203947E-3"/>
                  <c:y val="-5.369126255732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0"/>
                  <c:y val="-5.6674110477171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>
                <c:manualLayout>
                  <c:x val="-0.10677831477961806"/>
                  <c:y val="-5.6674133243528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>
                <c:manualLayout>
                  <c:x val="-0.10010651306156039"/>
                  <c:y val="-5.369126255732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>
                <c:manualLayout>
                  <c:x val="-6.3897774294613017E-3"/>
                  <c:y val="-5.3691262557320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1'!$A$4:$A$69</c:f>
              <c:numCache>
                <c:formatCode>mmm/yyyy;@</c:formatCode>
                <c:ptCount val="6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</c:numCache>
            </c:numRef>
          </c:cat>
          <c:val>
            <c:numRef>
              <c:f>'Gráfico 1'!$C$4:$C$69</c:f>
              <c:numCache>
                <c:formatCode>#,##0_ ;\-#,##0\ </c:formatCode>
                <c:ptCount val="66"/>
                <c:pt idx="0">
                  <c:v>6656.583333333333</c:v>
                </c:pt>
                <c:pt idx="1">
                  <c:v>6656.583333333333</c:v>
                </c:pt>
                <c:pt idx="2">
                  <c:v>6656.583333333333</c:v>
                </c:pt>
                <c:pt idx="3">
                  <c:v>6656.583333333333</c:v>
                </c:pt>
                <c:pt idx="4">
                  <c:v>6656.583333333333</c:v>
                </c:pt>
                <c:pt idx="5">
                  <c:v>6656.583333333333</c:v>
                </c:pt>
                <c:pt idx="6">
                  <c:v>6656.583333333333</c:v>
                </c:pt>
                <c:pt idx="7">
                  <c:v>6656.583333333333</c:v>
                </c:pt>
                <c:pt idx="8">
                  <c:v>6656.583333333333</c:v>
                </c:pt>
                <c:pt idx="9">
                  <c:v>6656.583333333333</c:v>
                </c:pt>
                <c:pt idx="10">
                  <c:v>6656.583333333333</c:v>
                </c:pt>
                <c:pt idx="11">
                  <c:v>6656.583333333333</c:v>
                </c:pt>
                <c:pt idx="12">
                  <c:v>8305.3333333333339</c:v>
                </c:pt>
                <c:pt idx="13">
                  <c:v>8305.3333333333339</c:v>
                </c:pt>
                <c:pt idx="14">
                  <c:v>8305.3333333333339</c:v>
                </c:pt>
                <c:pt idx="15">
                  <c:v>8305.3333333333339</c:v>
                </c:pt>
                <c:pt idx="16">
                  <c:v>8305.3333333333339</c:v>
                </c:pt>
                <c:pt idx="17">
                  <c:v>8305.3333333333339</c:v>
                </c:pt>
                <c:pt idx="18">
                  <c:v>8305.3333333333339</c:v>
                </c:pt>
                <c:pt idx="19">
                  <c:v>8305.3333333333339</c:v>
                </c:pt>
                <c:pt idx="20">
                  <c:v>8305.3333333333339</c:v>
                </c:pt>
                <c:pt idx="21">
                  <c:v>8305.3333333333339</c:v>
                </c:pt>
                <c:pt idx="22">
                  <c:v>8305.3333333333339</c:v>
                </c:pt>
                <c:pt idx="23">
                  <c:v>8305.3333333333339</c:v>
                </c:pt>
                <c:pt idx="24">
                  <c:v>11430</c:v>
                </c:pt>
                <c:pt idx="25">
                  <c:v>11430</c:v>
                </c:pt>
                <c:pt idx="26">
                  <c:v>11430</c:v>
                </c:pt>
                <c:pt idx="27">
                  <c:v>11430</c:v>
                </c:pt>
                <c:pt idx="28">
                  <c:v>11430</c:v>
                </c:pt>
                <c:pt idx="29">
                  <c:v>11430</c:v>
                </c:pt>
                <c:pt idx="30">
                  <c:v>11430</c:v>
                </c:pt>
                <c:pt idx="31">
                  <c:v>11430</c:v>
                </c:pt>
                <c:pt idx="32">
                  <c:v>11430</c:v>
                </c:pt>
                <c:pt idx="33">
                  <c:v>11430</c:v>
                </c:pt>
                <c:pt idx="34">
                  <c:v>11430</c:v>
                </c:pt>
                <c:pt idx="35">
                  <c:v>11430</c:v>
                </c:pt>
                <c:pt idx="36">
                  <c:v>13188.416666666666</c:v>
                </c:pt>
                <c:pt idx="37">
                  <c:v>13188.416666666666</c:v>
                </c:pt>
                <c:pt idx="38">
                  <c:v>13188.416666666666</c:v>
                </c:pt>
                <c:pt idx="39">
                  <c:v>13188.416666666666</c:v>
                </c:pt>
                <c:pt idx="40">
                  <c:v>13188.416666666666</c:v>
                </c:pt>
                <c:pt idx="41">
                  <c:v>13188.416666666666</c:v>
                </c:pt>
                <c:pt idx="42">
                  <c:v>13188.416666666666</c:v>
                </c:pt>
                <c:pt idx="43">
                  <c:v>13188.416666666666</c:v>
                </c:pt>
                <c:pt idx="44">
                  <c:v>13188.416666666666</c:v>
                </c:pt>
                <c:pt idx="45">
                  <c:v>13188.416666666666</c:v>
                </c:pt>
                <c:pt idx="46">
                  <c:v>13188.416666666666</c:v>
                </c:pt>
                <c:pt idx="47">
                  <c:v>13188.416666666666</c:v>
                </c:pt>
                <c:pt idx="48">
                  <c:v>12782.25</c:v>
                </c:pt>
                <c:pt idx="49">
                  <c:v>12782.25</c:v>
                </c:pt>
                <c:pt idx="50">
                  <c:v>12782.25</c:v>
                </c:pt>
                <c:pt idx="51">
                  <c:v>12782.25</c:v>
                </c:pt>
                <c:pt idx="52">
                  <c:v>12782.25</c:v>
                </c:pt>
                <c:pt idx="53">
                  <c:v>12782.25</c:v>
                </c:pt>
                <c:pt idx="54">
                  <c:v>12782.25</c:v>
                </c:pt>
                <c:pt idx="55">
                  <c:v>12782.25</c:v>
                </c:pt>
                <c:pt idx="56">
                  <c:v>12782.25</c:v>
                </c:pt>
                <c:pt idx="57">
                  <c:v>12782.25</c:v>
                </c:pt>
                <c:pt idx="58">
                  <c:v>12782.25</c:v>
                </c:pt>
                <c:pt idx="59">
                  <c:v>12782.25</c:v>
                </c:pt>
                <c:pt idx="60">
                  <c:v>12998.666666666666</c:v>
                </c:pt>
                <c:pt idx="61">
                  <c:v>12998.666666666666</c:v>
                </c:pt>
                <c:pt idx="62">
                  <c:v>12998.666666666666</c:v>
                </c:pt>
                <c:pt idx="63">
                  <c:v>12998.666666666666</c:v>
                </c:pt>
                <c:pt idx="64">
                  <c:v>12998.666666666666</c:v>
                </c:pt>
                <c:pt idx="65">
                  <c:v>12998.666666666666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31824"/>
        <c:axId val="224132384"/>
      </c:lineChart>
      <c:dateAx>
        <c:axId val="224131824"/>
        <c:scaling>
          <c:orientation val="minMax"/>
        </c:scaling>
        <c:delete val="0"/>
        <c:axPos val="b"/>
        <c:numFmt formatCode="m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4132384"/>
        <c:crosses val="autoZero"/>
        <c:auto val="1"/>
        <c:lblOffset val="100"/>
        <c:baseTimeUnit val="months"/>
      </c:dateAx>
      <c:valAx>
        <c:axId val="224132384"/>
        <c:scaling>
          <c:orientation val="minMax"/>
          <c:min val="6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41318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8.9694758968865224E-2"/>
          <c:y val="0.84787749310000515"/>
          <c:w val="0.8470617451389667"/>
          <c:h val="5.829729635552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10. Resultado primário, nominal e gastos com juros acumulados em 12 meses (% do PIB) do setor público consolidado</a:t>
            </a:r>
          </a:p>
        </c:rich>
      </c:tx>
      <c:layout>
        <c:manualLayout>
          <c:xMode val="edge"/>
          <c:yMode val="edge"/>
          <c:x val="0.14048616647886403"/>
          <c:y val="2.47622289827656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1300348838"/>
          <c:y val="0.1569067413511091"/>
          <c:w val="0.80974883477643589"/>
          <c:h val="0.61919250834386452"/>
        </c:manualLayout>
      </c:layout>
      <c:lineChart>
        <c:grouping val="standard"/>
        <c:varyColors val="0"/>
        <c:ser>
          <c:idx val="0"/>
          <c:order val="0"/>
          <c:tx>
            <c:strRef>
              <c:f>'Gráficos 9 e 10'!$B$4:$B$4</c:f>
              <c:strCache>
                <c:ptCount val="1"/>
                <c:pt idx="0">
                  <c:v>Nominal</c:v>
                </c:pt>
              </c:strCache>
            </c:strRef>
          </c:tx>
          <c:spPr>
            <a:ln>
              <a:solidFill>
                <a:srgbClr val="BD534B"/>
              </a:solidFill>
            </a:ln>
          </c:spPr>
          <c:marker>
            <c:symbol val="none"/>
          </c:marker>
          <c:dLbls>
            <c:dLbl>
              <c:idx val="71"/>
              <c:layout>
                <c:manualLayout>
                  <c:x val="-4.7449584816132859E-2"/>
                  <c:y val="-4.9383040082952592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out/08</a:t>
                    </a:r>
                  </a:p>
                  <a:p>
                    <a:r>
                      <a:rPr lang="en-US" sz="800" b="1"/>
                      <a:t>-1,3%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>
                <c:manualLayout>
                  <c:x val="-8.0664480996814905E-2"/>
                  <c:y val="4.1151939340915718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jan/16</a:t>
                    </a:r>
                  </a:p>
                  <a:p>
                    <a:r>
                      <a:rPr lang="en-US" sz="800" b="1"/>
                      <a:t>-10,7%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>
                <c:manualLayout>
                  <c:x val="0"/>
                  <c:y val="2.8806584362139918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jun/19</a:t>
                    </a:r>
                  </a:p>
                  <a:p>
                    <a:r>
                      <a:rPr lang="en-US" sz="800" b="1"/>
                      <a:t>-6,5%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'Gráficos 9 e 10'!$A$5:$A$204</c:f>
              <c:numCache>
                <c:formatCode>mmm\-yy</c:formatCode>
                <c:ptCount val="200"/>
                <c:pt idx="0">
                  <c:v>37561</c:v>
                </c:pt>
                <c:pt idx="1">
                  <c:v>37591</c:v>
                </c:pt>
                <c:pt idx="2">
                  <c:v>37622</c:v>
                </c:pt>
                <c:pt idx="3">
                  <c:v>37653</c:v>
                </c:pt>
                <c:pt idx="4">
                  <c:v>37681</c:v>
                </c:pt>
                <c:pt idx="5">
                  <c:v>37712</c:v>
                </c:pt>
                <c:pt idx="6">
                  <c:v>37742</c:v>
                </c:pt>
                <c:pt idx="7">
                  <c:v>37773</c:v>
                </c:pt>
                <c:pt idx="8">
                  <c:v>37803</c:v>
                </c:pt>
                <c:pt idx="9">
                  <c:v>37834</c:v>
                </c:pt>
                <c:pt idx="10">
                  <c:v>37865</c:v>
                </c:pt>
                <c:pt idx="11">
                  <c:v>37895</c:v>
                </c:pt>
                <c:pt idx="12">
                  <c:v>37926</c:v>
                </c:pt>
                <c:pt idx="13">
                  <c:v>37956</c:v>
                </c:pt>
                <c:pt idx="14">
                  <c:v>37987</c:v>
                </c:pt>
                <c:pt idx="15">
                  <c:v>38018</c:v>
                </c:pt>
                <c:pt idx="16">
                  <c:v>38047</c:v>
                </c:pt>
                <c:pt idx="17">
                  <c:v>38078</c:v>
                </c:pt>
                <c:pt idx="18">
                  <c:v>38108</c:v>
                </c:pt>
                <c:pt idx="19">
                  <c:v>38139</c:v>
                </c:pt>
                <c:pt idx="20">
                  <c:v>38169</c:v>
                </c:pt>
                <c:pt idx="21">
                  <c:v>38200</c:v>
                </c:pt>
                <c:pt idx="22">
                  <c:v>38231</c:v>
                </c:pt>
                <c:pt idx="23">
                  <c:v>38261</c:v>
                </c:pt>
                <c:pt idx="24">
                  <c:v>38292</c:v>
                </c:pt>
                <c:pt idx="25">
                  <c:v>38322</c:v>
                </c:pt>
                <c:pt idx="26">
                  <c:v>38353</c:v>
                </c:pt>
                <c:pt idx="27">
                  <c:v>38384</c:v>
                </c:pt>
                <c:pt idx="28">
                  <c:v>38412</c:v>
                </c:pt>
                <c:pt idx="29">
                  <c:v>38443</c:v>
                </c:pt>
                <c:pt idx="30">
                  <c:v>38473</c:v>
                </c:pt>
                <c:pt idx="31">
                  <c:v>38504</c:v>
                </c:pt>
                <c:pt idx="32">
                  <c:v>38534</c:v>
                </c:pt>
                <c:pt idx="33">
                  <c:v>38565</c:v>
                </c:pt>
                <c:pt idx="34">
                  <c:v>38596</c:v>
                </c:pt>
                <c:pt idx="35">
                  <c:v>38626</c:v>
                </c:pt>
                <c:pt idx="36">
                  <c:v>38657</c:v>
                </c:pt>
                <c:pt idx="37">
                  <c:v>38687</c:v>
                </c:pt>
                <c:pt idx="38">
                  <c:v>38718</c:v>
                </c:pt>
                <c:pt idx="39">
                  <c:v>38749</c:v>
                </c:pt>
                <c:pt idx="40">
                  <c:v>38777</c:v>
                </c:pt>
                <c:pt idx="41">
                  <c:v>38808</c:v>
                </c:pt>
                <c:pt idx="42">
                  <c:v>38838</c:v>
                </c:pt>
                <c:pt idx="43">
                  <c:v>38869</c:v>
                </c:pt>
                <c:pt idx="44">
                  <c:v>38899</c:v>
                </c:pt>
                <c:pt idx="45">
                  <c:v>38930</c:v>
                </c:pt>
                <c:pt idx="46">
                  <c:v>38961</c:v>
                </c:pt>
                <c:pt idx="47">
                  <c:v>38991</c:v>
                </c:pt>
                <c:pt idx="48">
                  <c:v>39022</c:v>
                </c:pt>
                <c:pt idx="49">
                  <c:v>39052</c:v>
                </c:pt>
                <c:pt idx="50">
                  <c:v>39083</c:v>
                </c:pt>
                <c:pt idx="51">
                  <c:v>39114</c:v>
                </c:pt>
                <c:pt idx="52">
                  <c:v>39142</c:v>
                </c:pt>
                <c:pt idx="53">
                  <c:v>39173</c:v>
                </c:pt>
                <c:pt idx="54">
                  <c:v>39203</c:v>
                </c:pt>
                <c:pt idx="55">
                  <c:v>39234</c:v>
                </c:pt>
                <c:pt idx="56">
                  <c:v>39264</c:v>
                </c:pt>
                <c:pt idx="57">
                  <c:v>39295</c:v>
                </c:pt>
                <c:pt idx="58">
                  <c:v>39326</c:v>
                </c:pt>
                <c:pt idx="59">
                  <c:v>39356</c:v>
                </c:pt>
                <c:pt idx="60">
                  <c:v>39387</c:v>
                </c:pt>
                <c:pt idx="61">
                  <c:v>39417</c:v>
                </c:pt>
                <c:pt idx="62">
                  <c:v>39448</c:v>
                </c:pt>
                <c:pt idx="63">
                  <c:v>39479</c:v>
                </c:pt>
                <c:pt idx="64">
                  <c:v>39508</c:v>
                </c:pt>
                <c:pt idx="65">
                  <c:v>39539</c:v>
                </c:pt>
                <c:pt idx="66">
                  <c:v>39569</c:v>
                </c:pt>
                <c:pt idx="67">
                  <c:v>39600</c:v>
                </c:pt>
                <c:pt idx="68">
                  <c:v>39630</c:v>
                </c:pt>
                <c:pt idx="69">
                  <c:v>39661</c:v>
                </c:pt>
                <c:pt idx="70">
                  <c:v>39692</c:v>
                </c:pt>
                <c:pt idx="71">
                  <c:v>39722</c:v>
                </c:pt>
                <c:pt idx="72">
                  <c:v>39753</c:v>
                </c:pt>
                <c:pt idx="73">
                  <c:v>39783</c:v>
                </c:pt>
                <c:pt idx="74">
                  <c:v>39814</c:v>
                </c:pt>
                <c:pt idx="75">
                  <c:v>39845</c:v>
                </c:pt>
                <c:pt idx="76">
                  <c:v>39873</c:v>
                </c:pt>
                <c:pt idx="77">
                  <c:v>39904</c:v>
                </c:pt>
                <c:pt idx="78">
                  <c:v>39934</c:v>
                </c:pt>
                <c:pt idx="79">
                  <c:v>39965</c:v>
                </c:pt>
                <c:pt idx="80">
                  <c:v>39995</c:v>
                </c:pt>
                <c:pt idx="81">
                  <c:v>40026</c:v>
                </c:pt>
                <c:pt idx="82">
                  <c:v>40057</c:v>
                </c:pt>
                <c:pt idx="83">
                  <c:v>40087</c:v>
                </c:pt>
                <c:pt idx="84">
                  <c:v>40118</c:v>
                </c:pt>
                <c:pt idx="85">
                  <c:v>40148</c:v>
                </c:pt>
                <c:pt idx="86">
                  <c:v>40179</c:v>
                </c:pt>
                <c:pt idx="87">
                  <c:v>40210</c:v>
                </c:pt>
                <c:pt idx="88">
                  <c:v>40238</c:v>
                </c:pt>
                <c:pt idx="89">
                  <c:v>40269</c:v>
                </c:pt>
                <c:pt idx="90">
                  <c:v>40299</c:v>
                </c:pt>
                <c:pt idx="91">
                  <c:v>40330</c:v>
                </c:pt>
                <c:pt idx="92">
                  <c:v>40360</c:v>
                </c:pt>
                <c:pt idx="93">
                  <c:v>40391</c:v>
                </c:pt>
                <c:pt idx="94">
                  <c:v>40422</c:v>
                </c:pt>
                <c:pt idx="95">
                  <c:v>40452</c:v>
                </c:pt>
                <c:pt idx="96">
                  <c:v>40483</c:v>
                </c:pt>
                <c:pt idx="97">
                  <c:v>40513</c:v>
                </c:pt>
                <c:pt idx="98">
                  <c:v>40544</c:v>
                </c:pt>
                <c:pt idx="99">
                  <c:v>40575</c:v>
                </c:pt>
                <c:pt idx="100">
                  <c:v>40603</c:v>
                </c:pt>
                <c:pt idx="101">
                  <c:v>40634</c:v>
                </c:pt>
                <c:pt idx="102">
                  <c:v>40664</c:v>
                </c:pt>
                <c:pt idx="103">
                  <c:v>40695</c:v>
                </c:pt>
                <c:pt idx="104">
                  <c:v>40725</c:v>
                </c:pt>
                <c:pt idx="105">
                  <c:v>40756</c:v>
                </c:pt>
                <c:pt idx="106">
                  <c:v>40787</c:v>
                </c:pt>
                <c:pt idx="107">
                  <c:v>40817</c:v>
                </c:pt>
                <c:pt idx="108">
                  <c:v>40848</c:v>
                </c:pt>
                <c:pt idx="109">
                  <c:v>40878</c:v>
                </c:pt>
                <c:pt idx="110">
                  <c:v>40909</c:v>
                </c:pt>
                <c:pt idx="111">
                  <c:v>40940</c:v>
                </c:pt>
                <c:pt idx="112">
                  <c:v>40969</c:v>
                </c:pt>
                <c:pt idx="113">
                  <c:v>41000</c:v>
                </c:pt>
                <c:pt idx="114">
                  <c:v>41030</c:v>
                </c:pt>
                <c:pt idx="115">
                  <c:v>41061</c:v>
                </c:pt>
                <c:pt idx="116">
                  <c:v>41091</c:v>
                </c:pt>
                <c:pt idx="117">
                  <c:v>41122</c:v>
                </c:pt>
                <c:pt idx="118">
                  <c:v>41153</c:v>
                </c:pt>
                <c:pt idx="119">
                  <c:v>41183</c:v>
                </c:pt>
                <c:pt idx="120">
                  <c:v>41214</c:v>
                </c:pt>
                <c:pt idx="121">
                  <c:v>41244</c:v>
                </c:pt>
                <c:pt idx="122">
                  <c:v>41275</c:v>
                </c:pt>
                <c:pt idx="123">
                  <c:v>41306</c:v>
                </c:pt>
                <c:pt idx="124">
                  <c:v>41334</c:v>
                </c:pt>
                <c:pt idx="125">
                  <c:v>41365</c:v>
                </c:pt>
                <c:pt idx="126">
                  <c:v>41395</c:v>
                </c:pt>
                <c:pt idx="127">
                  <c:v>41426</c:v>
                </c:pt>
                <c:pt idx="128">
                  <c:v>41456</c:v>
                </c:pt>
                <c:pt idx="129">
                  <c:v>41487</c:v>
                </c:pt>
                <c:pt idx="130">
                  <c:v>41518</c:v>
                </c:pt>
                <c:pt idx="131">
                  <c:v>41548</c:v>
                </c:pt>
                <c:pt idx="132">
                  <c:v>41579</c:v>
                </c:pt>
                <c:pt idx="133">
                  <c:v>41609</c:v>
                </c:pt>
                <c:pt idx="134">
                  <c:v>41640</c:v>
                </c:pt>
                <c:pt idx="135">
                  <c:v>41671</c:v>
                </c:pt>
                <c:pt idx="136">
                  <c:v>41699</c:v>
                </c:pt>
                <c:pt idx="137">
                  <c:v>41730</c:v>
                </c:pt>
                <c:pt idx="138">
                  <c:v>41760</c:v>
                </c:pt>
                <c:pt idx="139">
                  <c:v>41791</c:v>
                </c:pt>
                <c:pt idx="140">
                  <c:v>41821</c:v>
                </c:pt>
                <c:pt idx="141">
                  <c:v>41852</c:v>
                </c:pt>
                <c:pt idx="142">
                  <c:v>41883</c:v>
                </c:pt>
                <c:pt idx="143">
                  <c:v>41913</c:v>
                </c:pt>
                <c:pt idx="144">
                  <c:v>41944</c:v>
                </c:pt>
                <c:pt idx="145">
                  <c:v>41974</c:v>
                </c:pt>
                <c:pt idx="146">
                  <c:v>42005</c:v>
                </c:pt>
                <c:pt idx="147">
                  <c:v>42036</c:v>
                </c:pt>
                <c:pt idx="148">
                  <c:v>42064</c:v>
                </c:pt>
                <c:pt idx="149">
                  <c:v>42095</c:v>
                </c:pt>
                <c:pt idx="150">
                  <c:v>42125</c:v>
                </c:pt>
                <c:pt idx="151">
                  <c:v>42156</c:v>
                </c:pt>
                <c:pt idx="152">
                  <c:v>42186</c:v>
                </c:pt>
                <c:pt idx="153">
                  <c:v>42217</c:v>
                </c:pt>
                <c:pt idx="154">
                  <c:v>42248</c:v>
                </c:pt>
                <c:pt idx="155">
                  <c:v>42278</c:v>
                </c:pt>
                <c:pt idx="156">
                  <c:v>42309</c:v>
                </c:pt>
                <c:pt idx="157">
                  <c:v>42339</c:v>
                </c:pt>
                <c:pt idx="158">
                  <c:v>42370</c:v>
                </c:pt>
                <c:pt idx="159">
                  <c:v>42401</c:v>
                </c:pt>
                <c:pt idx="160">
                  <c:v>42430</c:v>
                </c:pt>
                <c:pt idx="161">
                  <c:v>42461</c:v>
                </c:pt>
                <c:pt idx="162">
                  <c:v>42491</c:v>
                </c:pt>
                <c:pt idx="163">
                  <c:v>42522</c:v>
                </c:pt>
                <c:pt idx="164">
                  <c:v>42552</c:v>
                </c:pt>
                <c:pt idx="165">
                  <c:v>42583</c:v>
                </c:pt>
                <c:pt idx="166">
                  <c:v>42614</c:v>
                </c:pt>
                <c:pt idx="167">
                  <c:v>42644</c:v>
                </c:pt>
                <c:pt idx="168">
                  <c:v>42675</c:v>
                </c:pt>
                <c:pt idx="169">
                  <c:v>42705</c:v>
                </c:pt>
                <c:pt idx="170">
                  <c:v>42736</c:v>
                </c:pt>
                <c:pt idx="171">
                  <c:v>42767</c:v>
                </c:pt>
                <c:pt idx="172">
                  <c:v>42795</c:v>
                </c:pt>
                <c:pt idx="173">
                  <c:v>42826</c:v>
                </c:pt>
                <c:pt idx="174">
                  <c:v>42856</c:v>
                </c:pt>
                <c:pt idx="175">
                  <c:v>42887</c:v>
                </c:pt>
                <c:pt idx="176">
                  <c:v>42917</c:v>
                </c:pt>
                <c:pt idx="177">
                  <c:v>42948</c:v>
                </c:pt>
                <c:pt idx="178">
                  <c:v>42979</c:v>
                </c:pt>
                <c:pt idx="179">
                  <c:v>43009</c:v>
                </c:pt>
                <c:pt idx="180">
                  <c:v>43040</c:v>
                </c:pt>
                <c:pt idx="181">
                  <c:v>43070</c:v>
                </c:pt>
                <c:pt idx="182">
                  <c:v>43101</c:v>
                </c:pt>
                <c:pt idx="183">
                  <c:v>43132</c:v>
                </c:pt>
                <c:pt idx="184">
                  <c:v>43160</c:v>
                </c:pt>
                <c:pt idx="185">
                  <c:v>43191</c:v>
                </c:pt>
                <c:pt idx="186">
                  <c:v>43221</c:v>
                </c:pt>
                <c:pt idx="187">
                  <c:v>43252</c:v>
                </c:pt>
                <c:pt idx="188">
                  <c:v>43282</c:v>
                </c:pt>
                <c:pt idx="189">
                  <c:v>43313</c:v>
                </c:pt>
                <c:pt idx="190">
                  <c:v>43344</c:v>
                </c:pt>
                <c:pt idx="191">
                  <c:v>43374</c:v>
                </c:pt>
                <c:pt idx="192">
                  <c:v>43405</c:v>
                </c:pt>
                <c:pt idx="193">
                  <c:v>43435</c:v>
                </c:pt>
                <c:pt idx="194">
                  <c:v>43466</c:v>
                </c:pt>
                <c:pt idx="195">
                  <c:v>43497</c:v>
                </c:pt>
                <c:pt idx="196">
                  <c:v>43525</c:v>
                </c:pt>
                <c:pt idx="197">
                  <c:v>43556</c:v>
                </c:pt>
                <c:pt idx="198">
                  <c:v>43586</c:v>
                </c:pt>
                <c:pt idx="199">
                  <c:v>43617</c:v>
                </c:pt>
              </c:numCache>
            </c:numRef>
          </c:cat>
          <c:val>
            <c:numRef>
              <c:f>'Gráficos 9 e 10'!$B$5:$B$204</c:f>
              <c:numCache>
                <c:formatCode>0.00%</c:formatCode>
                <c:ptCount val="200"/>
                <c:pt idx="0">
                  <c:v>-3.7967489487288696E-2</c:v>
                </c:pt>
                <c:pt idx="1">
                  <c:v>-4.4160153514237764E-2</c:v>
                </c:pt>
                <c:pt idx="2">
                  <c:v>-4.9268464106484083E-2</c:v>
                </c:pt>
                <c:pt idx="3">
                  <c:v>-5.1152205495543474E-2</c:v>
                </c:pt>
                <c:pt idx="4">
                  <c:v>-5.3834353162577987E-2</c:v>
                </c:pt>
                <c:pt idx="5">
                  <c:v>-4.9715793799258279E-2</c:v>
                </c:pt>
                <c:pt idx="6">
                  <c:v>-5.1485686219359075E-2</c:v>
                </c:pt>
                <c:pt idx="7">
                  <c:v>-5.389499783371296E-2</c:v>
                </c:pt>
                <c:pt idx="8">
                  <c:v>-5.9062270048672219E-2</c:v>
                </c:pt>
                <c:pt idx="9">
                  <c:v>-5.9101124144342251E-2</c:v>
                </c:pt>
                <c:pt idx="10">
                  <c:v>-5.9721697465612254E-2</c:v>
                </c:pt>
                <c:pt idx="11">
                  <c:v>-5.5660976408100298E-2</c:v>
                </c:pt>
                <c:pt idx="12">
                  <c:v>-5.6589037903474054E-2</c:v>
                </c:pt>
                <c:pt idx="13">
                  <c:v>-5.1808055119444515E-2</c:v>
                </c:pt>
                <c:pt idx="14">
                  <c:v>-4.6030288005385597E-2</c:v>
                </c:pt>
                <c:pt idx="15">
                  <c:v>-4.3219694082600138E-2</c:v>
                </c:pt>
                <c:pt idx="16">
                  <c:v>-4.0023327891361517E-2</c:v>
                </c:pt>
                <c:pt idx="17">
                  <c:v>-4.2960941467033019E-2</c:v>
                </c:pt>
                <c:pt idx="18">
                  <c:v>-4.0153258459777727E-2</c:v>
                </c:pt>
                <c:pt idx="19">
                  <c:v>-3.6962628715319551E-2</c:v>
                </c:pt>
                <c:pt idx="20">
                  <c:v>-3.3319982653324746E-2</c:v>
                </c:pt>
                <c:pt idx="21">
                  <c:v>-3.1023988739509199E-2</c:v>
                </c:pt>
                <c:pt idx="22">
                  <c:v>-3.053237408067204E-2</c:v>
                </c:pt>
                <c:pt idx="23">
                  <c:v>-3.103909803857749E-2</c:v>
                </c:pt>
                <c:pt idx="24">
                  <c:v>-3.0037463460436131E-2</c:v>
                </c:pt>
                <c:pt idx="25">
                  <c:v>-2.8760489172793703E-2</c:v>
                </c:pt>
                <c:pt idx="26">
                  <c:v>-2.7774896645985002E-2</c:v>
                </c:pt>
                <c:pt idx="27">
                  <c:v>-2.9330826444370229E-2</c:v>
                </c:pt>
                <c:pt idx="28">
                  <c:v>-2.9777456722417845E-2</c:v>
                </c:pt>
                <c:pt idx="29">
                  <c:v>-2.7392435941808079E-2</c:v>
                </c:pt>
                <c:pt idx="30">
                  <c:v>-2.8862457212563978E-2</c:v>
                </c:pt>
                <c:pt idx="31">
                  <c:v>-3.1033634752289093E-2</c:v>
                </c:pt>
                <c:pt idx="32">
                  <c:v>-3.1339322753411489E-2</c:v>
                </c:pt>
                <c:pt idx="33">
                  <c:v>-3.1417533485840476E-2</c:v>
                </c:pt>
                <c:pt idx="34">
                  <c:v>-3.3069695308203334E-2</c:v>
                </c:pt>
                <c:pt idx="35">
                  <c:v>-3.315583204181502E-2</c:v>
                </c:pt>
                <c:pt idx="36">
                  <c:v>-3.4471042322105655E-2</c:v>
                </c:pt>
                <c:pt idx="37">
                  <c:v>-3.5385879801715259E-2</c:v>
                </c:pt>
                <c:pt idx="38">
                  <c:v>-4.0538549403399869E-2</c:v>
                </c:pt>
                <c:pt idx="39">
                  <c:v>-4.1137956152241618E-2</c:v>
                </c:pt>
                <c:pt idx="40">
                  <c:v>-4.11214761957533E-2</c:v>
                </c:pt>
                <c:pt idx="41">
                  <c:v>-4.0269418181744766E-2</c:v>
                </c:pt>
                <c:pt idx="42">
                  <c:v>-3.7156221479731667E-2</c:v>
                </c:pt>
                <c:pt idx="43">
                  <c:v>-3.7238344414385956E-2</c:v>
                </c:pt>
                <c:pt idx="44">
                  <c:v>-3.8004058155720971E-2</c:v>
                </c:pt>
                <c:pt idx="45">
                  <c:v>-3.711343231438758E-2</c:v>
                </c:pt>
                <c:pt idx="46">
                  <c:v>-3.653696204308577E-2</c:v>
                </c:pt>
                <c:pt idx="47">
                  <c:v>-3.5145945888566225E-2</c:v>
                </c:pt>
                <c:pt idx="48">
                  <c:v>-3.4200917782820632E-2</c:v>
                </c:pt>
                <c:pt idx="49">
                  <c:v>-3.5696839781423212E-2</c:v>
                </c:pt>
                <c:pt idx="50">
                  <c:v>-3.0071056463589412E-2</c:v>
                </c:pt>
                <c:pt idx="51">
                  <c:v>-2.8483717561911502E-2</c:v>
                </c:pt>
                <c:pt idx="52">
                  <c:v>-2.9032619595993028E-2</c:v>
                </c:pt>
                <c:pt idx="53">
                  <c:v>-2.8276631719441968E-2</c:v>
                </c:pt>
                <c:pt idx="54">
                  <c:v>-3.0793934970013662E-2</c:v>
                </c:pt>
                <c:pt idx="55">
                  <c:v>-2.8165401814426928E-2</c:v>
                </c:pt>
                <c:pt idx="56">
                  <c:v>-2.7757181225531512E-2</c:v>
                </c:pt>
                <c:pt idx="57">
                  <c:v>-2.7046315426448149E-2</c:v>
                </c:pt>
                <c:pt idx="58">
                  <c:v>-2.8460364288774027E-2</c:v>
                </c:pt>
                <c:pt idx="59">
                  <c:v>-2.8585492200489719E-2</c:v>
                </c:pt>
                <c:pt idx="60">
                  <c:v>-2.7038893059267367E-2</c:v>
                </c:pt>
                <c:pt idx="61">
                  <c:v>-2.7372533582138921E-2</c:v>
                </c:pt>
                <c:pt idx="62">
                  <c:v>-2.4989631282780211E-2</c:v>
                </c:pt>
                <c:pt idx="63">
                  <c:v>-2.5545647683017945E-2</c:v>
                </c:pt>
                <c:pt idx="64">
                  <c:v>-2.2133762721104969E-2</c:v>
                </c:pt>
                <c:pt idx="65">
                  <c:v>-2.2499810715319226E-2</c:v>
                </c:pt>
                <c:pt idx="66">
                  <c:v>-2.1842377837476938E-2</c:v>
                </c:pt>
                <c:pt idx="67">
                  <c:v>-2.305086028537847E-2</c:v>
                </c:pt>
                <c:pt idx="68">
                  <c:v>-2.2791776537307615E-2</c:v>
                </c:pt>
                <c:pt idx="69">
                  <c:v>-2.2194530695200144E-2</c:v>
                </c:pt>
                <c:pt idx="70">
                  <c:v>-1.7369068559818311E-2</c:v>
                </c:pt>
                <c:pt idx="71">
                  <c:v>-1.3156744269706401E-2</c:v>
                </c:pt>
                <c:pt idx="72">
                  <c:v>-1.519137546034278E-2</c:v>
                </c:pt>
                <c:pt idx="73">
                  <c:v>-1.9913540322927345E-2</c:v>
                </c:pt>
                <c:pt idx="74">
                  <c:v>-2.462640948056383E-2</c:v>
                </c:pt>
                <c:pt idx="75">
                  <c:v>-2.4302167964817788E-2</c:v>
                </c:pt>
                <c:pt idx="76">
                  <c:v>-2.6774319393787958E-2</c:v>
                </c:pt>
                <c:pt idx="77">
                  <c:v>-2.8514159566754689E-2</c:v>
                </c:pt>
                <c:pt idx="78">
                  <c:v>-2.9246003007015603E-2</c:v>
                </c:pt>
                <c:pt idx="79">
                  <c:v>-3.0218887906951698E-2</c:v>
                </c:pt>
                <c:pt idx="80">
                  <c:v>-3.1894960479894471E-2</c:v>
                </c:pt>
                <c:pt idx="81">
                  <c:v>-3.3247248613690952E-2</c:v>
                </c:pt>
                <c:pt idx="82">
                  <c:v>-4.0141564261945949E-2</c:v>
                </c:pt>
                <c:pt idx="83">
                  <c:v>-4.2843392524119547E-2</c:v>
                </c:pt>
                <c:pt idx="84">
                  <c:v>-3.9644653021214227E-2</c:v>
                </c:pt>
                <c:pt idx="85">
                  <c:v>-3.1875434957081984E-2</c:v>
                </c:pt>
                <c:pt idx="86">
                  <c:v>-2.8602460574850098E-2</c:v>
                </c:pt>
                <c:pt idx="87">
                  <c:v>-2.9392316104402606E-2</c:v>
                </c:pt>
                <c:pt idx="88">
                  <c:v>-3.1991827177143196E-2</c:v>
                </c:pt>
                <c:pt idx="89">
                  <c:v>-2.9608029118028942E-2</c:v>
                </c:pt>
                <c:pt idx="90">
                  <c:v>-3.068070821409263E-2</c:v>
                </c:pt>
                <c:pt idx="91">
                  <c:v>-3.1232522722950854E-2</c:v>
                </c:pt>
                <c:pt idx="92">
                  <c:v>-3.1244221172054207E-2</c:v>
                </c:pt>
                <c:pt idx="93">
                  <c:v>-3.1589622829920561E-2</c:v>
                </c:pt>
                <c:pt idx="94">
                  <c:v>-2.2055222867892472E-2</c:v>
                </c:pt>
                <c:pt idx="95">
                  <c:v>-2.3165534627015458E-2</c:v>
                </c:pt>
                <c:pt idx="96">
                  <c:v>-2.581152023668367E-2</c:v>
                </c:pt>
                <c:pt idx="97">
                  <c:v>-2.4106255204233807E-2</c:v>
                </c:pt>
                <c:pt idx="98">
                  <c:v>-2.4721554384556355E-2</c:v>
                </c:pt>
                <c:pt idx="99">
                  <c:v>-2.4443304640119994E-2</c:v>
                </c:pt>
                <c:pt idx="100">
                  <c:v>-2.1677132754893177E-2</c:v>
                </c:pt>
                <c:pt idx="101">
                  <c:v>-2.3241117254238296E-2</c:v>
                </c:pt>
                <c:pt idx="102">
                  <c:v>-2.2667267020062096E-2</c:v>
                </c:pt>
                <c:pt idx="103">
                  <c:v>-2.0459652248383781E-2</c:v>
                </c:pt>
                <c:pt idx="104">
                  <c:v>-1.7782113336705398E-2</c:v>
                </c:pt>
                <c:pt idx="105">
                  <c:v>-1.9111929780687882E-2</c:v>
                </c:pt>
                <c:pt idx="106">
                  <c:v>-2.3928471573174792E-2</c:v>
                </c:pt>
                <c:pt idx="107">
                  <c:v>-2.3729906924395069E-2</c:v>
                </c:pt>
                <c:pt idx="108">
                  <c:v>-2.2581373488025164E-2</c:v>
                </c:pt>
                <c:pt idx="109">
                  <c:v>-2.4669424086251186E-2</c:v>
                </c:pt>
                <c:pt idx="110">
                  <c:v>-2.2688782565705376E-2</c:v>
                </c:pt>
                <c:pt idx="111">
                  <c:v>-2.1970818863350242E-2</c:v>
                </c:pt>
                <c:pt idx="112">
                  <c:v>-2.2559107580470469E-2</c:v>
                </c:pt>
                <c:pt idx="113">
                  <c:v>-2.2701468319212794E-2</c:v>
                </c:pt>
                <c:pt idx="114">
                  <c:v>-2.2834895385878837E-2</c:v>
                </c:pt>
                <c:pt idx="115">
                  <c:v>-2.4374007737377249E-2</c:v>
                </c:pt>
                <c:pt idx="116">
                  <c:v>-2.5634493988477405E-2</c:v>
                </c:pt>
                <c:pt idx="117">
                  <c:v>-2.51848192406165E-2</c:v>
                </c:pt>
                <c:pt idx="118">
                  <c:v>-2.5667040170896483E-2</c:v>
                </c:pt>
                <c:pt idx="119">
                  <c:v>-2.5064949155753028E-2</c:v>
                </c:pt>
                <c:pt idx="120">
                  <c:v>-2.7326533130408198E-2</c:v>
                </c:pt>
                <c:pt idx="121">
                  <c:v>-2.2620359102577595E-2</c:v>
                </c:pt>
                <c:pt idx="122">
                  <c:v>-2.2145862323425688E-2</c:v>
                </c:pt>
                <c:pt idx="123">
                  <c:v>-2.4973508042410456E-2</c:v>
                </c:pt>
                <c:pt idx="124">
                  <c:v>-2.5869200112491234E-2</c:v>
                </c:pt>
                <c:pt idx="125">
                  <c:v>-2.6516157320282299E-2</c:v>
                </c:pt>
                <c:pt idx="126">
                  <c:v>-2.6004730121114414E-2</c:v>
                </c:pt>
                <c:pt idx="127">
                  <c:v>-2.5556556802089996E-2</c:v>
                </c:pt>
                <c:pt idx="128">
                  <c:v>-2.7143783466258134E-2</c:v>
                </c:pt>
                <c:pt idx="129">
                  <c:v>-2.8168707737895645E-2</c:v>
                </c:pt>
                <c:pt idx="130">
                  <c:v>-2.9969668236602565E-2</c:v>
                </c:pt>
                <c:pt idx="131">
                  <c:v>-3.103350878900096E-2</c:v>
                </c:pt>
                <c:pt idx="132">
                  <c:v>-2.6670720710542616E-2</c:v>
                </c:pt>
                <c:pt idx="133">
                  <c:v>-2.9550042751220706E-2</c:v>
                </c:pt>
                <c:pt idx="134">
                  <c:v>-3.2659580214039273E-2</c:v>
                </c:pt>
                <c:pt idx="135">
                  <c:v>-2.9783943262725189E-2</c:v>
                </c:pt>
                <c:pt idx="136">
                  <c:v>-2.9040911768924892E-2</c:v>
                </c:pt>
                <c:pt idx="137">
                  <c:v>-2.8291021780961132E-2</c:v>
                </c:pt>
                <c:pt idx="138">
                  <c:v>-3.1309687619915462E-2</c:v>
                </c:pt>
                <c:pt idx="139">
                  <c:v>-3.27281754639639E-2</c:v>
                </c:pt>
                <c:pt idx="140">
                  <c:v>-3.4618893031097435E-2</c:v>
                </c:pt>
                <c:pt idx="141">
                  <c:v>-3.6051581634542036E-2</c:v>
                </c:pt>
                <c:pt idx="142">
                  <c:v>-4.3939722866365702E-2</c:v>
                </c:pt>
                <c:pt idx="143">
                  <c:v>-4.4769636022445942E-2</c:v>
                </c:pt>
                <c:pt idx="144">
                  <c:v>-5.174632652538743E-2</c:v>
                </c:pt>
                <c:pt idx="145">
                  <c:v>-5.9511874696770745E-2</c:v>
                </c:pt>
                <c:pt idx="146">
                  <c:v>-5.6969942520753866E-2</c:v>
                </c:pt>
                <c:pt idx="147">
                  <c:v>-6.5317186579971376E-2</c:v>
                </c:pt>
                <c:pt idx="148">
                  <c:v>-7.4488670182476721E-2</c:v>
                </c:pt>
                <c:pt idx="149">
                  <c:v>-7.1568660475738052E-2</c:v>
                </c:pt>
                <c:pt idx="150">
                  <c:v>-7.6090390200133903E-2</c:v>
                </c:pt>
                <c:pt idx="151">
                  <c:v>-7.832239501039813E-2</c:v>
                </c:pt>
                <c:pt idx="152">
                  <c:v>-8.4804482200708187E-2</c:v>
                </c:pt>
                <c:pt idx="153">
                  <c:v>-8.8882650856765805E-2</c:v>
                </c:pt>
                <c:pt idx="154">
                  <c:v>-9.0067576712927644E-2</c:v>
                </c:pt>
                <c:pt idx="155">
                  <c:v>-9.1789632245282832E-2</c:v>
                </c:pt>
                <c:pt idx="156">
                  <c:v>-9.1809754272114616E-2</c:v>
                </c:pt>
                <c:pt idx="157">
                  <c:v>-0.10224425741525875</c:v>
                </c:pt>
                <c:pt idx="158">
                  <c:v>-0.10732350735388189</c:v>
                </c:pt>
                <c:pt idx="159">
                  <c:v>-0.10592209631197441</c:v>
                </c:pt>
                <c:pt idx="160">
                  <c:v>-9.5940142355419394E-2</c:v>
                </c:pt>
                <c:pt idx="161">
                  <c:v>-9.9713464931120391E-2</c:v>
                </c:pt>
                <c:pt idx="162">
                  <c:v>-9.9492930266631252E-2</c:v>
                </c:pt>
                <c:pt idx="163">
                  <c:v>-9.8173433061210555E-2</c:v>
                </c:pt>
                <c:pt idx="164">
                  <c:v>-9.4677222398381153E-2</c:v>
                </c:pt>
                <c:pt idx="165">
                  <c:v>-9.5143406415215792E-2</c:v>
                </c:pt>
                <c:pt idx="166">
                  <c:v>-9.3261100951350068E-2</c:v>
                </c:pt>
                <c:pt idx="167">
                  <c:v>-8.7851110274726751E-2</c:v>
                </c:pt>
                <c:pt idx="168">
                  <c:v>-9.3458133389515738E-2</c:v>
                </c:pt>
                <c:pt idx="169">
                  <c:v>-8.9803173097582165E-2</c:v>
                </c:pt>
                <c:pt idx="170">
                  <c:v>-8.4733201959219392E-2</c:v>
                </c:pt>
                <c:pt idx="171">
                  <c:v>-8.4655352489088648E-2</c:v>
                </c:pt>
                <c:pt idx="172">
                  <c:v>-9.1315475857713477E-2</c:v>
                </c:pt>
                <c:pt idx="173">
                  <c:v>-9.147354125704503E-2</c:v>
                </c:pt>
                <c:pt idx="174">
                  <c:v>-9.1978634534233994E-2</c:v>
                </c:pt>
                <c:pt idx="175">
                  <c:v>-9.4626431307298114E-2</c:v>
                </c:pt>
                <c:pt idx="176">
                  <c:v>-9.2908892191046408E-2</c:v>
                </c:pt>
                <c:pt idx="177">
                  <c:v>-8.9911169220437889E-2</c:v>
                </c:pt>
                <c:pt idx="178">
                  <c:v>-8.7542897220248661E-2</c:v>
                </c:pt>
                <c:pt idx="179">
                  <c:v>-9.2426818221783127E-2</c:v>
                </c:pt>
                <c:pt idx="180">
                  <c:v>-8.4360162007112882E-2</c:v>
                </c:pt>
                <c:pt idx="181">
                  <c:v>-7.8031847126433143E-2</c:v>
                </c:pt>
                <c:pt idx="182">
                  <c:v>-7.4905881745385622E-2</c:v>
                </c:pt>
                <c:pt idx="183">
                  <c:v>-7.3459024113740209E-2</c:v>
                </c:pt>
                <c:pt idx="184">
                  <c:v>-7.3760324536198574E-2</c:v>
                </c:pt>
                <c:pt idx="185">
                  <c:v>-7.5064995051973588E-2</c:v>
                </c:pt>
                <c:pt idx="186">
                  <c:v>-7.2198788969589284E-2</c:v>
                </c:pt>
                <c:pt idx="187">
                  <c:v>-7.2961319515474771E-2</c:v>
                </c:pt>
                <c:pt idx="188">
                  <c:v>-7.0366211848998231E-2</c:v>
                </c:pt>
                <c:pt idx="189">
                  <c:v>-7.4738036724374485E-2</c:v>
                </c:pt>
                <c:pt idx="190">
                  <c:v>-7.2399372661232891E-2</c:v>
                </c:pt>
                <c:pt idx="191">
                  <c:v>-6.8406029441785282E-2</c:v>
                </c:pt>
                <c:pt idx="192">
                  <c:v>-7.1178135526242969E-2</c:v>
                </c:pt>
                <c:pt idx="193">
                  <c:v>-7.1393040222271623E-2</c:v>
                </c:pt>
                <c:pt idx="194">
                  <c:v>-7.0102760628297289E-2</c:v>
                </c:pt>
                <c:pt idx="195">
                  <c:v>-6.9633070953779769E-2</c:v>
                </c:pt>
                <c:pt idx="196">
                  <c:v>-7.0148042880213604E-2</c:v>
                </c:pt>
                <c:pt idx="197">
                  <c:v>-6.9979705827462574E-2</c:v>
                </c:pt>
                <c:pt idx="198">
                  <c:v>-6.9615685513949449E-2</c:v>
                </c:pt>
                <c:pt idx="199">
                  <c:v>-6.537021113882989E-2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9 e 10'!$C$4:$C$4</c:f>
              <c:strCache>
                <c:ptCount val="1"/>
                <c:pt idx="0">
                  <c:v>Juros nominais</c:v>
                </c:pt>
              </c:strCache>
            </c:strRef>
          </c:tx>
          <c:spPr>
            <a:ln w="31750">
              <a:solidFill>
                <a:srgbClr val="9EBBD3"/>
              </a:solidFill>
            </a:ln>
          </c:spPr>
          <c:marker>
            <c:symbol val="none"/>
          </c:marker>
          <c:dLbls>
            <c:dLbl>
              <c:idx val="9"/>
              <c:layout>
                <c:manualLayout>
                  <c:x val="-2.8469750889679714E-2"/>
                  <c:y val="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ago/03</a:t>
                    </a:r>
                  </a:p>
                  <a:p>
                    <a:r>
                      <a:rPr lang="en-US" sz="800" b="1"/>
                      <a:t>-9,5%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>
                <c:manualLayout>
                  <c:x val="-7.1174377224199285E-3"/>
                  <c:y val="-4.5267489711934158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jun/19</a:t>
                    </a:r>
                  </a:p>
                  <a:p>
                    <a:r>
                      <a:rPr lang="en-US" sz="800" b="1"/>
                      <a:t>-5,1%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'Gráficos 9 e 10'!$A$5:$A$204</c:f>
              <c:numCache>
                <c:formatCode>mmm\-yy</c:formatCode>
                <c:ptCount val="200"/>
                <c:pt idx="0">
                  <c:v>37561</c:v>
                </c:pt>
                <c:pt idx="1">
                  <c:v>37591</c:v>
                </c:pt>
                <c:pt idx="2">
                  <c:v>37622</c:v>
                </c:pt>
                <c:pt idx="3">
                  <c:v>37653</c:v>
                </c:pt>
                <c:pt idx="4">
                  <c:v>37681</c:v>
                </c:pt>
                <c:pt idx="5">
                  <c:v>37712</c:v>
                </c:pt>
                <c:pt idx="6">
                  <c:v>37742</c:v>
                </c:pt>
                <c:pt idx="7">
                  <c:v>37773</c:v>
                </c:pt>
                <c:pt idx="8">
                  <c:v>37803</c:v>
                </c:pt>
                <c:pt idx="9">
                  <c:v>37834</c:v>
                </c:pt>
                <c:pt idx="10">
                  <c:v>37865</c:v>
                </c:pt>
                <c:pt idx="11">
                  <c:v>37895</c:v>
                </c:pt>
                <c:pt idx="12">
                  <c:v>37926</c:v>
                </c:pt>
                <c:pt idx="13">
                  <c:v>37956</c:v>
                </c:pt>
                <c:pt idx="14">
                  <c:v>37987</c:v>
                </c:pt>
                <c:pt idx="15">
                  <c:v>38018</c:v>
                </c:pt>
                <c:pt idx="16">
                  <c:v>38047</c:v>
                </c:pt>
                <c:pt idx="17">
                  <c:v>38078</c:v>
                </c:pt>
                <c:pt idx="18">
                  <c:v>38108</c:v>
                </c:pt>
                <c:pt idx="19">
                  <c:v>38139</c:v>
                </c:pt>
                <c:pt idx="20">
                  <c:v>38169</c:v>
                </c:pt>
                <c:pt idx="21">
                  <c:v>38200</c:v>
                </c:pt>
                <c:pt idx="22">
                  <c:v>38231</c:v>
                </c:pt>
                <c:pt idx="23">
                  <c:v>38261</c:v>
                </c:pt>
                <c:pt idx="24">
                  <c:v>38292</c:v>
                </c:pt>
                <c:pt idx="25">
                  <c:v>38322</c:v>
                </c:pt>
                <c:pt idx="26">
                  <c:v>38353</c:v>
                </c:pt>
                <c:pt idx="27">
                  <c:v>38384</c:v>
                </c:pt>
                <c:pt idx="28">
                  <c:v>38412</c:v>
                </c:pt>
                <c:pt idx="29">
                  <c:v>38443</c:v>
                </c:pt>
                <c:pt idx="30">
                  <c:v>38473</c:v>
                </c:pt>
                <c:pt idx="31">
                  <c:v>38504</c:v>
                </c:pt>
                <c:pt idx="32">
                  <c:v>38534</c:v>
                </c:pt>
                <c:pt idx="33">
                  <c:v>38565</c:v>
                </c:pt>
                <c:pt idx="34">
                  <c:v>38596</c:v>
                </c:pt>
                <c:pt idx="35">
                  <c:v>38626</c:v>
                </c:pt>
                <c:pt idx="36">
                  <c:v>38657</c:v>
                </c:pt>
                <c:pt idx="37">
                  <c:v>38687</c:v>
                </c:pt>
                <c:pt idx="38">
                  <c:v>38718</c:v>
                </c:pt>
                <c:pt idx="39">
                  <c:v>38749</c:v>
                </c:pt>
                <c:pt idx="40">
                  <c:v>38777</c:v>
                </c:pt>
                <c:pt idx="41">
                  <c:v>38808</c:v>
                </c:pt>
                <c:pt idx="42">
                  <c:v>38838</c:v>
                </c:pt>
                <c:pt idx="43">
                  <c:v>38869</c:v>
                </c:pt>
                <c:pt idx="44">
                  <c:v>38899</c:v>
                </c:pt>
                <c:pt idx="45">
                  <c:v>38930</c:v>
                </c:pt>
                <c:pt idx="46">
                  <c:v>38961</c:v>
                </c:pt>
                <c:pt idx="47">
                  <c:v>38991</c:v>
                </c:pt>
                <c:pt idx="48">
                  <c:v>39022</c:v>
                </c:pt>
                <c:pt idx="49">
                  <c:v>39052</c:v>
                </c:pt>
                <c:pt idx="50">
                  <c:v>39083</c:v>
                </c:pt>
                <c:pt idx="51">
                  <c:v>39114</c:v>
                </c:pt>
                <c:pt idx="52">
                  <c:v>39142</c:v>
                </c:pt>
                <c:pt idx="53">
                  <c:v>39173</c:v>
                </c:pt>
                <c:pt idx="54">
                  <c:v>39203</c:v>
                </c:pt>
                <c:pt idx="55">
                  <c:v>39234</c:v>
                </c:pt>
                <c:pt idx="56">
                  <c:v>39264</c:v>
                </c:pt>
                <c:pt idx="57">
                  <c:v>39295</c:v>
                </c:pt>
                <c:pt idx="58">
                  <c:v>39326</c:v>
                </c:pt>
                <c:pt idx="59">
                  <c:v>39356</c:v>
                </c:pt>
                <c:pt idx="60">
                  <c:v>39387</c:v>
                </c:pt>
                <c:pt idx="61">
                  <c:v>39417</c:v>
                </c:pt>
                <c:pt idx="62">
                  <c:v>39448</c:v>
                </c:pt>
                <c:pt idx="63">
                  <c:v>39479</c:v>
                </c:pt>
                <c:pt idx="64">
                  <c:v>39508</c:v>
                </c:pt>
                <c:pt idx="65">
                  <c:v>39539</c:v>
                </c:pt>
                <c:pt idx="66">
                  <c:v>39569</c:v>
                </c:pt>
                <c:pt idx="67">
                  <c:v>39600</c:v>
                </c:pt>
                <c:pt idx="68">
                  <c:v>39630</c:v>
                </c:pt>
                <c:pt idx="69">
                  <c:v>39661</c:v>
                </c:pt>
                <c:pt idx="70">
                  <c:v>39692</c:v>
                </c:pt>
                <c:pt idx="71">
                  <c:v>39722</c:v>
                </c:pt>
                <c:pt idx="72">
                  <c:v>39753</c:v>
                </c:pt>
                <c:pt idx="73">
                  <c:v>39783</c:v>
                </c:pt>
                <c:pt idx="74">
                  <c:v>39814</c:v>
                </c:pt>
                <c:pt idx="75">
                  <c:v>39845</c:v>
                </c:pt>
                <c:pt idx="76">
                  <c:v>39873</c:v>
                </c:pt>
                <c:pt idx="77">
                  <c:v>39904</c:v>
                </c:pt>
                <c:pt idx="78">
                  <c:v>39934</c:v>
                </c:pt>
                <c:pt idx="79">
                  <c:v>39965</c:v>
                </c:pt>
                <c:pt idx="80">
                  <c:v>39995</c:v>
                </c:pt>
                <c:pt idx="81">
                  <c:v>40026</c:v>
                </c:pt>
                <c:pt idx="82">
                  <c:v>40057</c:v>
                </c:pt>
                <c:pt idx="83">
                  <c:v>40087</c:v>
                </c:pt>
                <c:pt idx="84">
                  <c:v>40118</c:v>
                </c:pt>
                <c:pt idx="85">
                  <c:v>40148</c:v>
                </c:pt>
                <c:pt idx="86">
                  <c:v>40179</c:v>
                </c:pt>
                <c:pt idx="87">
                  <c:v>40210</c:v>
                </c:pt>
                <c:pt idx="88">
                  <c:v>40238</c:v>
                </c:pt>
                <c:pt idx="89">
                  <c:v>40269</c:v>
                </c:pt>
                <c:pt idx="90">
                  <c:v>40299</c:v>
                </c:pt>
                <c:pt idx="91">
                  <c:v>40330</c:v>
                </c:pt>
                <c:pt idx="92">
                  <c:v>40360</c:v>
                </c:pt>
                <c:pt idx="93">
                  <c:v>40391</c:v>
                </c:pt>
                <c:pt idx="94">
                  <c:v>40422</c:v>
                </c:pt>
                <c:pt idx="95">
                  <c:v>40452</c:v>
                </c:pt>
                <c:pt idx="96">
                  <c:v>40483</c:v>
                </c:pt>
                <c:pt idx="97">
                  <c:v>40513</c:v>
                </c:pt>
                <c:pt idx="98">
                  <c:v>40544</c:v>
                </c:pt>
                <c:pt idx="99">
                  <c:v>40575</c:v>
                </c:pt>
                <c:pt idx="100">
                  <c:v>40603</c:v>
                </c:pt>
                <c:pt idx="101">
                  <c:v>40634</c:v>
                </c:pt>
                <c:pt idx="102">
                  <c:v>40664</c:v>
                </c:pt>
                <c:pt idx="103">
                  <c:v>40695</c:v>
                </c:pt>
                <c:pt idx="104">
                  <c:v>40725</c:v>
                </c:pt>
                <c:pt idx="105">
                  <c:v>40756</c:v>
                </c:pt>
                <c:pt idx="106">
                  <c:v>40787</c:v>
                </c:pt>
                <c:pt idx="107">
                  <c:v>40817</c:v>
                </c:pt>
                <c:pt idx="108">
                  <c:v>40848</c:v>
                </c:pt>
                <c:pt idx="109">
                  <c:v>40878</c:v>
                </c:pt>
                <c:pt idx="110">
                  <c:v>40909</c:v>
                </c:pt>
                <c:pt idx="111">
                  <c:v>40940</c:v>
                </c:pt>
                <c:pt idx="112">
                  <c:v>40969</c:v>
                </c:pt>
                <c:pt idx="113">
                  <c:v>41000</c:v>
                </c:pt>
                <c:pt idx="114">
                  <c:v>41030</c:v>
                </c:pt>
                <c:pt idx="115">
                  <c:v>41061</c:v>
                </c:pt>
                <c:pt idx="116">
                  <c:v>41091</c:v>
                </c:pt>
                <c:pt idx="117">
                  <c:v>41122</c:v>
                </c:pt>
                <c:pt idx="118">
                  <c:v>41153</c:v>
                </c:pt>
                <c:pt idx="119">
                  <c:v>41183</c:v>
                </c:pt>
                <c:pt idx="120">
                  <c:v>41214</c:v>
                </c:pt>
                <c:pt idx="121">
                  <c:v>41244</c:v>
                </c:pt>
                <c:pt idx="122">
                  <c:v>41275</c:v>
                </c:pt>
                <c:pt idx="123">
                  <c:v>41306</c:v>
                </c:pt>
                <c:pt idx="124">
                  <c:v>41334</c:v>
                </c:pt>
                <c:pt idx="125">
                  <c:v>41365</c:v>
                </c:pt>
                <c:pt idx="126">
                  <c:v>41395</c:v>
                </c:pt>
                <c:pt idx="127">
                  <c:v>41426</c:v>
                </c:pt>
                <c:pt idx="128">
                  <c:v>41456</c:v>
                </c:pt>
                <c:pt idx="129">
                  <c:v>41487</c:v>
                </c:pt>
                <c:pt idx="130">
                  <c:v>41518</c:v>
                </c:pt>
                <c:pt idx="131">
                  <c:v>41548</c:v>
                </c:pt>
                <c:pt idx="132">
                  <c:v>41579</c:v>
                </c:pt>
                <c:pt idx="133">
                  <c:v>41609</c:v>
                </c:pt>
                <c:pt idx="134">
                  <c:v>41640</c:v>
                </c:pt>
                <c:pt idx="135">
                  <c:v>41671</c:v>
                </c:pt>
                <c:pt idx="136">
                  <c:v>41699</c:v>
                </c:pt>
                <c:pt idx="137">
                  <c:v>41730</c:v>
                </c:pt>
                <c:pt idx="138">
                  <c:v>41760</c:v>
                </c:pt>
                <c:pt idx="139">
                  <c:v>41791</c:v>
                </c:pt>
                <c:pt idx="140">
                  <c:v>41821</c:v>
                </c:pt>
                <c:pt idx="141">
                  <c:v>41852</c:v>
                </c:pt>
                <c:pt idx="142">
                  <c:v>41883</c:v>
                </c:pt>
                <c:pt idx="143">
                  <c:v>41913</c:v>
                </c:pt>
                <c:pt idx="144">
                  <c:v>41944</c:v>
                </c:pt>
                <c:pt idx="145">
                  <c:v>41974</c:v>
                </c:pt>
                <c:pt idx="146">
                  <c:v>42005</c:v>
                </c:pt>
                <c:pt idx="147">
                  <c:v>42036</c:v>
                </c:pt>
                <c:pt idx="148">
                  <c:v>42064</c:v>
                </c:pt>
                <c:pt idx="149">
                  <c:v>42095</c:v>
                </c:pt>
                <c:pt idx="150">
                  <c:v>42125</c:v>
                </c:pt>
                <c:pt idx="151">
                  <c:v>42156</c:v>
                </c:pt>
                <c:pt idx="152">
                  <c:v>42186</c:v>
                </c:pt>
                <c:pt idx="153">
                  <c:v>42217</c:v>
                </c:pt>
                <c:pt idx="154">
                  <c:v>42248</c:v>
                </c:pt>
                <c:pt idx="155">
                  <c:v>42278</c:v>
                </c:pt>
                <c:pt idx="156">
                  <c:v>42309</c:v>
                </c:pt>
                <c:pt idx="157">
                  <c:v>42339</c:v>
                </c:pt>
                <c:pt idx="158">
                  <c:v>42370</c:v>
                </c:pt>
                <c:pt idx="159">
                  <c:v>42401</c:v>
                </c:pt>
                <c:pt idx="160">
                  <c:v>42430</c:v>
                </c:pt>
                <c:pt idx="161">
                  <c:v>42461</c:v>
                </c:pt>
                <c:pt idx="162">
                  <c:v>42491</c:v>
                </c:pt>
                <c:pt idx="163">
                  <c:v>42522</c:v>
                </c:pt>
                <c:pt idx="164">
                  <c:v>42552</c:v>
                </c:pt>
                <c:pt idx="165">
                  <c:v>42583</c:v>
                </c:pt>
                <c:pt idx="166">
                  <c:v>42614</c:v>
                </c:pt>
                <c:pt idx="167">
                  <c:v>42644</c:v>
                </c:pt>
                <c:pt idx="168">
                  <c:v>42675</c:v>
                </c:pt>
                <c:pt idx="169">
                  <c:v>42705</c:v>
                </c:pt>
                <c:pt idx="170">
                  <c:v>42736</c:v>
                </c:pt>
                <c:pt idx="171">
                  <c:v>42767</c:v>
                </c:pt>
                <c:pt idx="172">
                  <c:v>42795</c:v>
                </c:pt>
                <c:pt idx="173">
                  <c:v>42826</c:v>
                </c:pt>
                <c:pt idx="174">
                  <c:v>42856</c:v>
                </c:pt>
                <c:pt idx="175">
                  <c:v>42887</c:v>
                </c:pt>
                <c:pt idx="176">
                  <c:v>42917</c:v>
                </c:pt>
                <c:pt idx="177">
                  <c:v>42948</c:v>
                </c:pt>
                <c:pt idx="178">
                  <c:v>42979</c:v>
                </c:pt>
                <c:pt idx="179">
                  <c:v>43009</c:v>
                </c:pt>
                <c:pt idx="180">
                  <c:v>43040</c:v>
                </c:pt>
                <c:pt idx="181">
                  <c:v>43070</c:v>
                </c:pt>
                <c:pt idx="182">
                  <c:v>43101</c:v>
                </c:pt>
                <c:pt idx="183">
                  <c:v>43132</c:v>
                </c:pt>
                <c:pt idx="184">
                  <c:v>43160</c:v>
                </c:pt>
                <c:pt idx="185">
                  <c:v>43191</c:v>
                </c:pt>
                <c:pt idx="186">
                  <c:v>43221</c:v>
                </c:pt>
                <c:pt idx="187">
                  <c:v>43252</c:v>
                </c:pt>
                <c:pt idx="188">
                  <c:v>43282</c:v>
                </c:pt>
                <c:pt idx="189">
                  <c:v>43313</c:v>
                </c:pt>
                <c:pt idx="190">
                  <c:v>43344</c:v>
                </c:pt>
                <c:pt idx="191">
                  <c:v>43374</c:v>
                </c:pt>
                <c:pt idx="192">
                  <c:v>43405</c:v>
                </c:pt>
                <c:pt idx="193">
                  <c:v>43435</c:v>
                </c:pt>
                <c:pt idx="194">
                  <c:v>43466</c:v>
                </c:pt>
                <c:pt idx="195">
                  <c:v>43497</c:v>
                </c:pt>
                <c:pt idx="196">
                  <c:v>43525</c:v>
                </c:pt>
                <c:pt idx="197">
                  <c:v>43556</c:v>
                </c:pt>
                <c:pt idx="198">
                  <c:v>43586</c:v>
                </c:pt>
                <c:pt idx="199">
                  <c:v>43617</c:v>
                </c:pt>
              </c:numCache>
            </c:numRef>
          </c:cat>
          <c:val>
            <c:numRef>
              <c:f>'Gráficos 9 e 10'!$C$5:$C$204</c:f>
              <c:numCache>
                <c:formatCode>0.00%</c:formatCode>
                <c:ptCount val="200"/>
                <c:pt idx="0">
                  <c:v>-7.1047831831762387E-2</c:v>
                </c:pt>
                <c:pt idx="1">
                  <c:v>-7.6081770832337511E-2</c:v>
                </c:pt>
                <c:pt idx="2">
                  <c:v>-8.1699830212457747E-2</c:v>
                </c:pt>
                <c:pt idx="3">
                  <c:v>-8.4671532349983647E-2</c:v>
                </c:pt>
                <c:pt idx="4">
                  <c:v>-8.7170596413381526E-2</c:v>
                </c:pt>
                <c:pt idx="5">
                  <c:v>-8.5402596673164938E-2</c:v>
                </c:pt>
                <c:pt idx="6">
                  <c:v>-8.7592621479929841E-2</c:v>
                </c:pt>
                <c:pt idx="7">
                  <c:v>-8.8105886652805637E-2</c:v>
                </c:pt>
                <c:pt idx="8">
                  <c:v>-9.3258270687193945E-2</c:v>
                </c:pt>
                <c:pt idx="9">
                  <c:v>-9.4613118371850338E-2</c:v>
                </c:pt>
                <c:pt idx="10">
                  <c:v>-9.3250965853175216E-2</c:v>
                </c:pt>
                <c:pt idx="11">
                  <c:v>-8.910364686097387E-2</c:v>
                </c:pt>
                <c:pt idx="12">
                  <c:v>-9.0198727597943937E-2</c:v>
                </c:pt>
                <c:pt idx="13">
                  <c:v>-8.4167056379243654E-2</c:v>
                </c:pt>
                <c:pt idx="14">
                  <c:v>-7.9495163100034794E-2</c:v>
                </c:pt>
                <c:pt idx="15">
                  <c:v>-7.6481092567356357E-2</c:v>
                </c:pt>
                <c:pt idx="16">
                  <c:v>-7.4278581174987632E-2</c:v>
                </c:pt>
                <c:pt idx="17">
                  <c:v>-7.5843482602584514E-2</c:v>
                </c:pt>
                <c:pt idx="18">
                  <c:v>-7.3499307367672045E-2</c:v>
                </c:pt>
                <c:pt idx="19">
                  <c:v>-7.2903667867624006E-2</c:v>
                </c:pt>
                <c:pt idx="20">
                  <c:v>-6.9340034997196778E-2</c:v>
                </c:pt>
                <c:pt idx="21">
                  <c:v>-6.7807365693335356E-2</c:v>
                </c:pt>
                <c:pt idx="22">
                  <c:v>-6.7020153601504054E-2</c:v>
                </c:pt>
                <c:pt idx="23">
                  <c:v>-6.7316449128283565E-2</c:v>
                </c:pt>
                <c:pt idx="24">
                  <c:v>-6.5142958278229815E-2</c:v>
                </c:pt>
                <c:pt idx="25">
                  <c:v>-6.5648954307781393E-2</c:v>
                </c:pt>
                <c:pt idx="26">
                  <c:v>-6.5602504377577447E-2</c:v>
                </c:pt>
                <c:pt idx="27">
                  <c:v>-6.5766381800489895E-2</c:v>
                </c:pt>
                <c:pt idx="28">
                  <c:v>-6.7039636614375939E-2</c:v>
                </c:pt>
                <c:pt idx="29">
                  <c:v>-6.8145705409987253E-2</c:v>
                </c:pt>
                <c:pt idx="30">
                  <c:v>-6.8931660529301789E-2</c:v>
                </c:pt>
                <c:pt idx="31">
                  <c:v>-7.097747357898726E-2</c:v>
                </c:pt>
                <c:pt idx="32">
                  <c:v>-7.1525059687930201E-2</c:v>
                </c:pt>
                <c:pt idx="33">
                  <c:v>-7.1646843533734073E-2</c:v>
                </c:pt>
                <c:pt idx="34">
                  <c:v>-7.2439410782610097E-2</c:v>
                </c:pt>
                <c:pt idx="35">
                  <c:v>-7.2856181876748374E-2</c:v>
                </c:pt>
                <c:pt idx="36">
                  <c:v>-7.3577698385347889E-2</c:v>
                </c:pt>
                <c:pt idx="37">
                  <c:v>-7.2834741914737197E-2</c:v>
                </c:pt>
                <c:pt idx="38">
                  <c:v>-7.4709470583549056E-2</c:v>
                </c:pt>
                <c:pt idx="39">
                  <c:v>-7.4873881343936008E-2</c:v>
                </c:pt>
                <c:pt idx="40">
                  <c:v>-7.4028727788654991E-2</c:v>
                </c:pt>
                <c:pt idx="41">
                  <c:v>-7.3409917973353597E-2</c:v>
                </c:pt>
                <c:pt idx="42">
                  <c:v>-7.0132988171726945E-2</c:v>
                </c:pt>
                <c:pt idx="43">
                  <c:v>-7.045723526581868E-2</c:v>
                </c:pt>
                <c:pt idx="44">
                  <c:v>-7.0370215327855618E-2</c:v>
                </c:pt>
                <c:pt idx="45">
                  <c:v>-7.0637144669190563E-2</c:v>
                </c:pt>
                <c:pt idx="46">
                  <c:v>-6.876385568105163E-2</c:v>
                </c:pt>
                <c:pt idx="47">
                  <c:v>-6.8003295819843712E-2</c:v>
                </c:pt>
                <c:pt idx="48">
                  <c:v>-6.7043876468194721E-2</c:v>
                </c:pt>
                <c:pt idx="49">
                  <c:v>-6.720420533855069E-2</c:v>
                </c:pt>
                <c:pt idx="50">
                  <c:v>-6.4968899253927084E-2</c:v>
                </c:pt>
                <c:pt idx="51">
                  <c:v>-6.3466773289425557E-2</c:v>
                </c:pt>
                <c:pt idx="52">
                  <c:v>-6.3158849406208473E-2</c:v>
                </c:pt>
                <c:pt idx="53">
                  <c:v>-6.238177223406443E-2</c:v>
                </c:pt>
                <c:pt idx="54">
                  <c:v>-6.529759088122862E-2</c:v>
                </c:pt>
                <c:pt idx="55">
                  <c:v>-6.2109840153189967E-2</c:v>
                </c:pt>
                <c:pt idx="56">
                  <c:v>-6.172231416738596E-2</c:v>
                </c:pt>
                <c:pt idx="57">
                  <c:v>-5.9408504173503518E-2</c:v>
                </c:pt>
                <c:pt idx="58">
                  <c:v>-6.0587685201830652E-2</c:v>
                </c:pt>
                <c:pt idx="59">
                  <c:v>-6.0984052913414272E-2</c:v>
                </c:pt>
                <c:pt idx="60">
                  <c:v>-6.047187739662957E-2</c:v>
                </c:pt>
                <c:pt idx="61">
                  <c:v>-5.9751013981372225E-2</c:v>
                </c:pt>
                <c:pt idx="62">
                  <c:v>-5.8894238930405664E-2</c:v>
                </c:pt>
                <c:pt idx="63">
                  <c:v>-5.9882810107443202E-2</c:v>
                </c:pt>
                <c:pt idx="64">
                  <c:v>-5.8452052254813321E-2</c:v>
                </c:pt>
                <c:pt idx="65">
                  <c:v>-5.8606738373842282E-2</c:v>
                </c:pt>
                <c:pt idx="66">
                  <c:v>-5.7806947403747228E-2</c:v>
                </c:pt>
                <c:pt idx="67">
                  <c:v>-5.9252597592367409E-2</c:v>
                </c:pt>
                <c:pt idx="68">
                  <c:v>-5.9976477711626223E-2</c:v>
                </c:pt>
                <c:pt idx="69">
                  <c:v>-5.9840520277632515E-2</c:v>
                </c:pt>
                <c:pt idx="70">
                  <c:v>-5.5873194073364579E-2</c:v>
                </c:pt>
                <c:pt idx="71">
                  <c:v>-5.2971687324644051E-2</c:v>
                </c:pt>
                <c:pt idx="72">
                  <c:v>-5.2071018055750429E-2</c:v>
                </c:pt>
                <c:pt idx="73">
                  <c:v>-5.3222287923064403E-2</c:v>
                </c:pt>
                <c:pt idx="74">
                  <c:v>-5.3537065865073161E-2</c:v>
                </c:pt>
                <c:pt idx="75">
                  <c:v>-5.1697764857043034E-2</c:v>
                </c:pt>
                <c:pt idx="76">
                  <c:v>-5.2396381972997272E-2</c:v>
                </c:pt>
                <c:pt idx="77">
                  <c:v>-5.1546827790982012E-2</c:v>
                </c:pt>
                <c:pt idx="78">
                  <c:v>-5.0164283423597272E-2</c:v>
                </c:pt>
                <c:pt idx="79">
                  <c:v>-4.8871590886522202E-2</c:v>
                </c:pt>
                <c:pt idx="80">
                  <c:v>-4.7888414006690985E-2</c:v>
                </c:pt>
                <c:pt idx="81">
                  <c:v>-4.7826141918470642E-2</c:v>
                </c:pt>
                <c:pt idx="82">
                  <c:v>-5.0835984102899273E-2</c:v>
                </c:pt>
                <c:pt idx="83">
                  <c:v>-5.2204884279440637E-2</c:v>
                </c:pt>
                <c:pt idx="84">
                  <c:v>-5.2940276384303368E-2</c:v>
                </c:pt>
                <c:pt idx="85">
                  <c:v>-5.1307802155106108E-2</c:v>
                </c:pt>
                <c:pt idx="86">
                  <c:v>-5.0440704412002699E-2</c:v>
                </c:pt>
                <c:pt idx="87">
                  <c:v>-5.0902414299349712E-2</c:v>
                </c:pt>
                <c:pt idx="88">
                  <c:v>-5.0795933683778091E-2</c:v>
                </c:pt>
                <c:pt idx="89">
                  <c:v>-5.055407117939071E-2</c:v>
                </c:pt>
                <c:pt idx="90">
                  <c:v>-5.0889316670477004E-2</c:v>
                </c:pt>
                <c:pt idx="91">
                  <c:v>-5.0858848239762534E-2</c:v>
                </c:pt>
                <c:pt idx="92">
                  <c:v>-5.037561428571298E-2</c:v>
                </c:pt>
                <c:pt idx="93">
                  <c:v>-5.038375306025878E-2</c:v>
                </c:pt>
                <c:pt idx="94">
                  <c:v>-4.9564336355058719E-2</c:v>
                </c:pt>
                <c:pt idx="95">
                  <c:v>-4.9300777988883576E-2</c:v>
                </c:pt>
                <c:pt idx="96">
                  <c:v>-4.9486483336615782E-2</c:v>
                </c:pt>
                <c:pt idx="97">
                  <c:v>-5.0277136280515979E-2</c:v>
                </c:pt>
                <c:pt idx="98">
                  <c:v>-5.102055848726559E-2</c:v>
                </c:pt>
                <c:pt idx="99">
                  <c:v>-5.1606663008021497E-2</c:v>
                </c:pt>
                <c:pt idx="100">
                  <c:v>-5.202031310169531E-2</c:v>
                </c:pt>
                <c:pt idx="101">
                  <c:v>-5.2717841060300905E-2</c:v>
                </c:pt>
                <c:pt idx="102">
                  <c:v>-5.3490642351998983E-2</c:v>
                </c:pt>
                <c:pt idx="103">
                  <c:v>-5.3603313019296508E-2</c:v>
                </c:pt>
                <c:pt idx="104">
                  <c:v>-5.3522137008963327E-2</c:v>
                </c:pt>
                <c:pt idx="105">
                  <c:v>-5.4342540932967587E-2</c:v>
                </c:pt>
                <c:pt idx="106">
                  <c:v>-5.421070582734662E-2</c:v>
                </c:pt>
                <c:pt idx="107">
                  <c:v>-5.474858238669842E-2</c:v>
                </c:pt>
                <c:pt idx="108">
                  <c:v>-5.4292619725043269E-2</c:v>
                </c:pt>
                <c:pt idx="109">
                  <c:v>-5.4079672703821725E-2</c:v>
                </c:pt>
                <c:pt idx="110">
                  <c:v>-5.3743964234869261E-2</c:v>
                </c:pt>
                <c:pt idx="111">
                  <c:v>-5.3157555364709459E-2</c:v>
                </c:pt>
                <c:pt idx="112">
                  <c:v>-5.2724231001441905E-2</c:v>
                </c:pt>
                <c:pt idx="113">
                  <c:v>-5.1801298353532615E-2</c:v>
                </c:pt>
                <c:pt idx="114">
                  <c:v>-5.0648568596016866E-2</c:v>
                </c:pt>
                <c:pt idx="115">
                  <c:v>-4.9709062640473888E-2</c:v>
                </c:pt>
                <c:pt idx="116">
                  <c:v>-4.8963170741420509E-2</c:v>
                </c:pt>
                <c:pt idx="117">
                  <c:v>-4.7960195463285699E-2</c:v>
                </c:pt>
                <c:pt idx="118">
                  <c:v>-4.6902725765377934E-2</c:v>
                </c:pt>
                <c:pt idx="119">
                  <c:v>-4.5777599013819302E-2</c:v>
                </c:pt>
                <c:pt idx="120">
                  <c:v>-4.5021132845621023E-2</c:v>
                </c:pt>
                <c:pt idx="121">
                  <c:v>-4.4418162575896251E-2</c:v>
                </c:pt>
                <c:pt idx="122">
                  <c:v>-4.4604883013378539E-2</c:v>
                </c:pt>
                <c:pt idx="123">
                  <c:v>-4.4724997902569175E-2</c:v>
                </c:pt>
                <c:pt idx="124">
                  <c:v>-4.4075156443472846E-2</c:v>
                </c:pt>
                <c:pt idx="125">
                  <c:v>-4.372954969473631E-2</c:v>
                </c:pt>
                <c:pt idx="126">
                  <c:v>-4.3688774754971418E-2</c:v>
                </c:pt>
                <c:pt idx="127">
                  <c:v>-4.3606961435977309E-2</c:v>
                </c:pt>
                <c:pt idx="128">
                  <c:v>-4.4395754535260304E-2</c:v>
                </c:pt>
                <c:pt idx="129">
                  <c:v>-4.4641853228882325E-2</c:v>
                </c:pt>
                <c:pt idx="130">
                  <c:v>-4.4247046751449332E-2</c:v>
                </c:pt>
                <c:pt idx="131">
                  <c:v>-4.4001639602050974E-2</c:v>
                </c:pt>
                <c:pt idx="132">
                  <c:v>-4.6210703816827285E-2</c:v>
                </c:pt>
                <c:pt idx="133">
                  <c:v>-4.6675445066375006E-2</c:v>
                </c:pt>
                <c:pt idx="134">
                  <c:v>-4.7717637556381073E-2</c:v>
                </c:pt>
                <c:pt idx="135">
                  <c:v>-4.563382269857439E-2</c:v>
                </c:pt>
                <c:pt idx="136">
                  <c:v>-4.4785631058146487E-2</c:v>
                </c:pt>
                <c:pt idx="137">
                  <c:v>-4.5121828501586449E-2</c:v>
                </c:pt>
                <c:pt idx="138">
                  <c:v>-4.5004350969637598E-2</c:v>
                </c:pt>
                <c:pt idx="139">
                  <c:v>-4.5018821536191689E-2</c:v>
                </c:pt>
                <c:pt idx="140">
                  <c:v>-4.559332947283793E-2</c:v>
                </c:pt>
                <c:pt idx="141">
                  <c:v>-4.4476242291697561E-2</c:v>
                </c:pt>
                <c:pt idx="142">
                  <c:v>-4.9403653567400847E-2</c:v>
                </c:pt>
                <c:pt idx="143">
                  <c:v>-4.9770641578070499E-2</c:v>
                </c:pt>
                <c:pt idx="144">
                  <c:v>-5.0139699706309021E-2</c:v>
                </c:pt>
                <c:pt idx="145">
                  <c:v>-5.3881805611303742E-2</c:v>
                </c:pt>
                <c:pt idx="146">
                  <c:v>-5.1556647438515457E-2</c:v>
                </c:pt>
                <c:pt idx="147">
                  <c:v>-5.9151629332286501E-2</c:v>
                </c:pt>
                <c:pt idx="148">
                  <c:v>-6.7793681768736125E-2</c:v>
                </c:pt>
                <c:pt idx="149">
                  <c:v>-6.4305183294502022E-2</c:v>
                </c:pt>
                <c:pt idx="150">
                  <c:v>-6.9545355433465864E-2</c:v>
                </c:pt>
                <c:pt idx="151">
                  <c:v>-7.0587931959097225E-2</c:v>
                </c:pt>
                <c:pt idx="152">
                  <c:v>-7.6202615019324113E-2</c:v>
                </c:pt>
                <c:pt idx="153">
                  <c:v>-8.1505878314771435E-2</c:v>
                </c:pt>
                <c:pt idx="154">
                  <c:v>-8.5755452185103498E-2</c:v>
                </c:pt>
                <c:pt idx="155">
                  <c:v>-8.4931912207605029E-2</c:v>
                </c:pt>
                <c:pt idx="156">
                  <c:v>-8.3049480262515407E-2</c:v>
                </c:pt>
                <c:pt idx="157">
                  <c:v>-8.3689750215125369E-2</c:v>
                </c:pt>
                <c:pt idx="158">
                  <c:v>-8.9935592988640387E-2</c:v>
                </c:pt>
                <c:pt idx="159">
                  <c:v>-8.5164843744260393E-2</c:v>
                </c:pt>
                <c:pt idx="160">
                  <c:v>-7.3413692683183596E-2</c:v>
                </c:pt>
                <c:pt idx="161">
                  <c:v>-7.6708120086270176E-2</c:v>
                </c:pt>
                <c:pt idx="162">
                  <c:v>-7.472327156000283E-2</c:v>
                </c:pt>
                <c:pt idx="163">
                  <c:v>-7.3445412253520678E-2</c:v>
                </c:pt>
                <c:pt idx="164">
                  <c:v>-6.9579231310836209E-2</c:v>
                </c:pt>
                <c:pt idx="165">
                  <c:v>-6.7752485272370142E-2</c:v>
                </c:pt>
                <c:pt idx="166">
                  <c:v>-6.2812452515079206E-2</c:v>
                </c:pt>
                <c:pt idx="167">
                  <c:v>-6.5694419801455212E-2</c:v>
                </c:pt>
                <c:pt idx="168">
                  <c:v>-6.825592793794083E-2</c:v>
                </c:pt>
                <c:pt idx="169">
                  <c:v>-6.4945105083403801E-2</c:v>
                </c:pt>
                <c:pt idx="170">
                  <c:v>-6.1418305006624881E-2</c:v>
                </c:pt>
                <c:pt idx="171">
                  <c:v>-6.1355860573272032E-2</c:v>
                </c:pt>
                <c:pt idx="172">
                  <c:v>-6.8041416354902212E-2</c:v>
                </c:pt>
                <c:pt idx="173">
                  <c:v>-6.8678024683668362E-2</c:v>
                </c:pt>
                <c:pt idx="174">
                  <c:v>-6.7334456170328627E-2</c:v>
                </c:pt>
                <c:pt idx="175">
                  <c:v>-6.8582796504070301E-2</c:v>
                </c:pt>
                <c:pt idx="176">
                  <c:v>-6.6447331858072806E-2</c:v>
                </c:pt>
                <c:pt idx="177">
                  <c:v>-6.5506972429952737E-2</c:v>
                </c:pt>
                <c:pt idx="178">
                  <c:v>-6.4034446260806843E-2</c:v>
                </c:pt>
                <c:pt idx="179">
                  <c:v>-6.3651862008594351E-2</c:v>
                </c:pt>
                <c:pt idx="180">
                  <c:v>-6.1548117008090458E-2</c:v>
                </c:pt>
                <c:pt idx="181">
                  <c:v>-6.1158894738224535E-2</c:v>
                </c:pt>
                <c:pt idx="182">
                  <c:v>-5.9660644587587755E-2</c:v>
                </c:pt>
                <c:pt idx="183">
                  <c:v>-5.9165625913020811E-2</c:v>
                </c:pt>
                <c:pt idx="184">
                  <c:v>-5.7375101320476386E-2</c:v>
                </c:pt>
                <c:pt idx="185">
                  <c:v>-5.7263538879409354E-2</c:v>
                </c:pt>
                <c:pt idx="186">
                  <c:v>-5.7781279895421284E-2</c:v>
                </c:pt>
                <c:pt idx="187">
                  <c:v>-5.9505290744763031E-2</c:v>
                </c:pt>
                <c:pt idx="188">
                  <c:v>-5.8863977066295578E-2</c:v>
                </c:pt>
                <c:pt idx="189">
                  <c:v>-6.2191889321556316E-2</c:v>
                </c:pt>
                <c:pt idx="190">
                  <c:v>-5.9396479344856666E-2</c:v>
                </c:pt>
                <c:pt idx="191">
                  <c:v>-5.5923074880017333E-2</c:v>
                </c:pt>
                <c:pt idx="192">
                  <c:v>-5.6584659219337495E-2</c:v>
                </c:pt>
                <c:pt idx="193">
                  <c:v>-5.5537039525935306E-2</c:v>
                </c:pt>
                <c:pt idx="194">
                  <c:v>-5.4286485501429421E-2</c:v>
                </c:pt>
                <c:pt idx="195">
                  <c:v>-5.425750913178818E-2</c:v>
                </c:pt>
                <c:pt idx="196">
                  <c:v>-5.5747637232199179E-2</c:v>
                </c:pt>
                <c:pt idx="197">
                  <c:v>-5.6191406561410924E-2</c:v>
                </c:pt>
                <c:pt idx="198">
                  <c:v>-5.5202480388286741E-2</c:v>
                </c:pt>
                <c:pt idx="199">
                  <c:v>-5.1123648092717494E-2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9 e 10'!$D$4:$D$4</c:f>
              <c:strCache>
                <c:ptCount val="1"/>
                <c:pt idx="0">
                  <c:v>Primário</c:v>
                </c:pt>
              </c:strCache>
            </c:strRef>
          </c:tx>
          <c:spPr>
            <a:ln>
              <a:solidFill>
                <a:srgbClr val="005D89"/>
              </a:solidFill>
            </a:ln>
          </c:spPr>
          <c:marker>
            <c:symbol val="none"/>
          </c:marker>
          <c:dLbls>
            <c:dLbl>
              <c:idx val="70"/>
              <c:layout>
                <c:manualLayout>
                  <c:x val="-5.9311981020166077E-2"/>
                  <c:y val="-4.1152263374485604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set/08</a:t>
                    </a:r>
                  </a:p>
                  <a:p>
                    <a:r>
                      <a:rPr lang="en-US" sz="800" b="1"/>
                      <a:t>3,9%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>
                <c:manualLayout>
                  <c:x val="-4.9822064056939418E-2"/>
                  <c:y val="4.5267489711934158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set/16</a:t>
                    </a:r>
                  </a:p>
                  <a:p>
                    <a:r>
                      <a:rPr lang="en-US" sz="800" b="1"/>
                      <a:t>-3,0%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>
                <c:manualLayout>
                  <c:x val="-7.1174377224199285E-3"/>
                  <c:y val="-6.1728395061728392E-2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jun/19</a:t>
                    </a:r>
                  </a:p>
                  <a:p>
                    <a:r>
                      <a:rPr lang="en-US" sz="800" b="1"/>
                      <a:t>-1,4%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'Gráficos 9 e 10'!$A$5:$A$204</c:f>
              <c:numCache>
                <c:formatCode>mmm\-yy</c:formatCode>
                <c:ptCount val="200"/>
                <c:pt idx="0">
                  <c:v>37561</c:v>
                </c:pt>
                <c:pt idx="1">
                  <c:v>37591</c:v>
                </c:pt>
                <c:pt idx="2">
                  <c:v>37622</c:v>
                </c:pt>
                <c:pt idx="3">
                  <c:v>37653</c:v>
                </c:pt>
                <c:pt idx="4">
                  <c:v>37681</c:v>
                </c:pt>
                <c:pt idx="5">
                  <c:v>37712</c:v>
                </c:pt>
                <c:pt idx="6">
                  <c:v>37742</c:v>
                </c:pt>
                <c:pt idx="7">
                  <c:v>37773</c:v>
                </c:pt>
                <c:pt idx="8">
                  <c:v>37803</c:v>
                </c:pt>
                <c:pt idx="9">
                  <c:v>37834</c:v>
                </c:pt>
                <c:pt idx="10">
                  <c:v>37865</c:v>
                </c:pt>
                <c:pt idx="11">
                  <c:v>37895</c:v>
                </c:pt>
                <c:pt idx="12">
                  <c:v>37926</c:v>
                </c:pt>
                <c:pt idx="13">
                  <c:v>37956</c:v>
                </c:pt>
                <c:pt idx="14">
                  <c:v>37987</c:v>
                </c:pt>
                <c:pt idx="15">
                  <c:v>38018</c:v>
                </c:pt>
                <c:pt idx="16">
                  <c:v>38047</c:v>
                </c:pt>
                <c:pt idx="17">
                  <c:v>38078</c:v>
                </c:pt>
                <c:pt idx="18">
                  <c:v>38108</c:v>
                </c:pt>
                <c:pt idx="19">
                  <c:v>38139</c:v>
                </c:pt>
                <c:pt idx="20">
                  <c:v>38169</c:v>
                </c:pt>
                <c:pt idx="21">
                  <c:v>38200</c:v>
                </c:pt>
                <c:pt idx="22">
                  <c:v>38231</c:v>
                </c:pt>
                <c:pt idx="23">
                  <c:v>38261</c:v>
                </c:pt>
                <c:pt idx="24">
                  <c:v>38292</c:v>
                </c:pt>
                <c:pt idx="25">
                  <c:v>38322</c:v>
                </c:pt>
                <c:pt idx="26">
                  <c:v>38353</c:v>
                </c:pt>
                <c:pt idx="27">
                  <c:v>38384</c:v>
                </c:pt>
                <c:pt idx="28">
                  <c:v>38412</c:v>
                </c:pt>
                <c:pt idx="29">
                  <c:v>38443</c:v>
                </c:pt>
                <c:pt idx="30">
                  <c:v>38473</c:v>
                </c:pt>
                <c:pt idx="31">
                  <c:v>38504</c:v>
                </c:pt>
                <c:pt idx="32">
                  <c:v>38534</c:v>
                </c:pt>
                <c:pt idx="33">
                  <c:v>38565</c:v>
                </c:pt>
                <c:pt idx="34">
                  <c:v>38596</c:v>
                </c:pt>
                <c:pt idx="35">
                  <c:v>38626</c:v>
                </c:pt>
                <c:pt idx="36">
                  <c:v>38657</c:v>
                </c:pt>
                <c:pt idx="37">
                  <c:v>38687</c:v>
                </c:pt>
                <c:pt idx="38">
                  <c:v>38718</c:v>
                </c:pt>
                <c:pt idx="39">
                  <c:v>38749</c:v>
                </c:pt>
                <c:pt idx="40">
                  <c:v>38777</c:v>
                </c:pt>
                <c:pt idx="41">
                  <c:v>38808</c:v>
                </c:pt>
                <c:pt idx="42">
                  <c:v>38838</c:v>
                </c:pt>
                <c:pt idx="43">
                  <c:v>38869</c:v>
                </c:pt>
                <c:pt idx="44">
                  <c:v>38899</c:v>
                </c:pt>
                <c:pt idx="45">
                  <c:v>38930</c:v>
                </c:pt>
                <c:pt idx="46">
                  <c:v>38961</c:v>
                </c:pt>
                <c:pt idx="47">
                  <c:v>38991</c:v>
                </c:pt>
                <c:pt idx="48">
                  <c:v>39022</c:v>
                </c:pt>
                <c:pt idx="49">
                  <c:v>39052</c:v>
                </c:pt>
                <c:pt idx="50">
                  <c:v>39083</c:v>
                </c:pt>
                <c:pt idx="51">
                  <c:v>39114</c:v>
                </c:pt>
                <c:pt idx="52">
                  <c:v>39142</c:v>
                </c:pt>
                <c:pt idx="53">
                  <c:v>39173</c:v>
                </c:pt>
                <c:pt idx="54">
                  <c:v>39203</c:v>
                </c:pt>
                <c:pt idx="55">
                  <c:v>39234</c:v>
                </c:pt>
                <c:pt idx="56">
                  <c:v>39264</c:v>
                </c:pt>
                <c:pt idx="57">
                  <c:v>39295</c:v>
                </c:pt>
                <c:pt idx="58">
                  <c:v>39326</c:v>
                </c:pt>
                <c:pt idx="59">
                  <c:v>39356</c:v>
                </c:pt>
                <c:pt idx="60">
                  <c:v>39387</c:v>
                </c:pt>
                <c:pt idx="61">
                  <c:v>39417</c:v>
                </c:pt>
                <c:pt idx="62">
                  <c:v>39448</c:v>
                </c:pt>
                <c:pt idx="63">
                  <c:v>39479</c:v>
                </c:pt>
                <c:pt idx="64">
                  <c:v>39508</c:v>
                </c:pt>
                <c:pt idx="65">
                  <c:v>39539</c:v>
                </c:pt>
                <c:pt idx="66">
                  <c:v>39569</c:v>
                </c:pt>
                <c:pt idx="67">
                  <c:v>39600</c:v>
                </c:pt>
                <c:pt idx="68">
                  <c:v>39630</c:v>
                </c:pt>
                <c:pt idx="69">
                  <c:v>39661</c:v>
                </c:pt>
                <c:pt idx="70">
                  <c:v>39692</c:v>
                </c:pt>
                <c:pt idx="71">
                  <c:v>39722</c:v>
                </c:pt>
                <c:pt idx="72">
                  <c:v>39753</c:v>
                </c:pt>
                <c:pt idx="73">
                  <c:v>39783</c:v>
                </c:pt>
                <c:pt idx="74">
                  <c:v>39814</c:v>
                </c:pt>
                <c:pt idx="75">
                  <c:v>39845</c:v>
                </c:pt>
                <c:pt idx="76">
                  <c:v>39873</c:v>
                </c:pt>
                <c:pt idx="77">
                  <c:v>39904</c:v>
                </c:pt>
                <c:pt idx="78">
                  <c:v>39934</c:v>
                </c:pt>
                <c:pt idx="79">
                  <c:v>39965</c:v>
                </c:pt>
                <c:pt idx="80">
                  <c:v>39995</c:v>
                </c:pt>
                <c:pt idx="81">
                  <c:v>40026</c:v>
                </c:pt>
                <c:pt idx="82">
                  <c:v>40057</c:v>
                </c:pt>
                <c:pt idx="83">
                  <c:v>40087</c:v>
                </c:pt>
                <c:pt idx="84">
                  <c:v>40118</c:v>
                </c:pt>
                <c:pt idx="85">
                  <c:v>40148</c:v>
                </c:pt>
                <c:pt idx="86">
                  <c:v>40179</c:v>
                </c:pt>
                <c:pt idx="87">
                  <c:v>40210</c:v>
                </c:pt>
                <c:pt idx="88">
                  <c:v>40238</c:v>
                </c:pt>
                <c:pt idx="89">
                  <c:v>40269</c:v>
                </c:pt>
                <c:pt idx="90">
                  <c:v>40299</c:v>
                </c:pt>
                <c:pt idx="91">
                  <c:v>40330</c:v>
                </c:pt>
                <c:pt idx="92">
                  <c:v>40360</c:v>
                </c:pt>
                <c:pt idx="93">
                  <c:v>40391</c:v>
                </c:pt>
                <c:pt idx="94">
                  <c:v>40422</c:v>
                </c:pt>
                <c:pt idx="95">
                  <c:v>40452</c:v>
                </c:pt>
                <c:pt idx="96">
                  <c:v>40483</c:v>
                </c:pt>
                <c:pt idx="97">
                  <c:v>40513</c:v>
                </c:pt>
                <c:pt idx="98">
                  <c:v>40544</c:v>
                </c:pt>
                <c:pt idx="99">
                  <c:v>40575</c:v>
                </c:pt>
                <c:pt idx="100">
                  <c:v>40603</c:v>
                </c:pt>
                <c:pt idx="101">
                  <c:v>40634</c:v>
                </c:pt>
                <c:pt idx="102">
                  <c:v>40664</c:v>
                </c:pt>
                <c:pt idx="103">
                  <c:v>40695</c:v>
                </c:pt>
                <c:pt idx="104">
                  <c:v>40725</c:v>
                </c:pt>
                <c:pt idx="105">
                  <c:v>40756</c:v>
                </c:pt>
                <c:pt idx="106">
                  <c:v>40787</c:v>
                </c:pt>
                <c:pt idx="107">
                  <c:v>40817</c:v>
                </c:pt>
                <c:pt idx="108">
                  <c:v>40848</c:v>
                </c:pt>
                <c:pt idx="109">
                  <c:v>40878</c:v>
                </c:pt>
                <c:pt idx="110">
                  <c:v>40909</c:v>
                </c:pt>
                <c:pt idx="111">
                  <c:v>40940</c:v>
                </c:pt>
                <c:pt idx="112">
                  <c:v>40969</c:v>
                </c:pt>
                <c:pt idx="113">
                  <c:v>41000</c:v>
                </c:pt>
                <c:pt idx="114">
                  <c:v>41030</c:v>
                </c:pt>
                <c:pt idx="115">
                  <c:v>41061</c:v>
                </c:pt>
                <c:pt idx="116">
                  <c:v>41091</c:v>
                </c:pt>
                <c:pt idx="117">
                  <c:v>41122</c:v>
                </c:pt>
                <c:pt idx="118">
                  <c:v>41153</c:v>
                </c:pt>
                <c:pt idx="119">
                  <c:v>41183</c:v>
                </c:pt>
                <c:pt idx="120">
                  <c:v>41214</c:v>
                </c:pt>
                <c:pt idx="121">
                  <c:v>41244</c:v>
                </c:pt>
                <c:pt idx="122">
                  <c:v>41275</c:v>
                </c:pt>
                <c:pt idx="123">
                  <c:v>41306</c:v>
                </c:pt>
                <c:pt idx="124">
                  <c:v>41334</c:v>
                </c:pt>
                <c:pt idx="125">
                  <c:v>41365</c:v>
                </c:pt>
                <c:pt idx="126">
                  <c:v>41395</c:v>
                </c:pt>
                <c:pt idx="127">
                  <c:v>41426</c:v>
                </c:pt>
                <c:pt idx="128">
                  <c:v>41456</c:v>
                </c:pt>
                <c:pt idx="129">
                  <c:v>41487</c:v>
                </c:pt>
                <c:pt idx="130">
                  <c:v>41518</c:v>
                </c:pt>
                <c:pt idx="131">
                  <c:v>41548</c:v>
                </c:pt>
                <c:pt idx="132">
                  <c:v>41579</c:v>
                </c:pt>
                <c:pt idx="133">
                  <c:v>41609</c:v>
                </c:pt>
                <c:pt idx="134">
                  <c:v>41640</c:v>
                </c:pt>
                <c:pt idx="135">
                  <c:v>41671</c:v>
                </c:pt>
                <c:pt idx="136">
                  <c:v>41699</c:v>
                </c:pt>
                <c:pt idx="137">
                  <c:v>41730</c:v>
                </c:pt>
                <c:pt idx="138">
                  <c:v>41760</c:v>
                </c:pt>
                <c:pt idx="139">
                  <c:v>41791</c:v>
                </c:pt>
                <c:pt idx="140">
                  <c:v>41821</c:v>
                </c:pt>
                <c:pt idx="141">
                  <c:v>41852</c:v>
                </c:pt>
                <c:pt idx="142">
                  <c:v>41883</c:v>
                </c:pt>
                <c:pt idx="143">
                  <c:v>41913</c:v>
                </c:pt>
                <c:pt idx="144">
                  <c:v>41944</c:v>
                </c:pt>
                <c:pt idx="145">
                  <c:v>41974</c:v>
                </c:pt>
                <c:pt idx="146">
                  <c:v>42005</c:v>
                </c:pt>
                <c:pt idx="147">
                  <c:v>42036</c:v>
                </c:pt>
                <c:pt idx="148">
                  <c:v>42064</c:v>
                </c:pt>
                <c:pt idx="149">
                  <c:v>42095</c:v>
                </c:pt>
                <c:pt idx="150">
                  <c:v>42125</c:v>
                </c:pt>
                <c:pt idx="151">
                  <c:v>42156</c:v>
                </c:pt>
                <c:pt idx="152">
                  <c:v>42186</c:v>
                </c:pt>
                <c:pt idx="153">
                  <c:v>42217</c:v>
                </c:pt>
                <c:pt idx="154">
                  <c:v>42248</c:v>
                </c:pt>
                <c:pt idx="155">
                  <c:v>42278</c:v>
                </c:pt>
                <c:pt idx="156">
                  <c:v>42309</c:v>
                </c:pt>
                <c:pt idx="157">
                  <c:v>42339</c:v>
                </c:pt>
                <c:pt idx="158">
                  <c:v>42370</c:v>
                </c:pt>
                <c:pt idx="159">
                  <c:v>42401</c:v>
                </c:pt>
                <c:pt idx="160">
                  <c:v>42430</c:v>
                </c:pt>
                <c:pt idx="161">
                  <c:v>42461</c:v>
                </c:pt>
                <c:pt idx="162">
                  <c:v>42491</c:v>
                </c:pt>
                <c:pt idx="163">
                  <c:v>42522</c:v>
                </c:pt>
                <c:pt idx="164">
                  <c:v>42552</c:v>
                </c:pt>
                <c:pt idx="165">
                  <c:v>42583</c:v>
                </c:pt>
                <c:pt idx="166">
                  <c:v>42614</c:v>
                </c:pt>
                <c:pt idx="167">
                  <c:v>42644</c:v>
                </c:pt>
                <c:pt idx="168">
                  <c:v>42675</c:v>
                </c:pt>
                <c:pt idx="169">
                  <c:v>42705</c:v>
                </c:pt>
                <c:pt idx="170">
                  <c:v>42736</c:v>
                </c:pt>
                <c:pt idx="171">
                  <c:v>42767</c:v>
                </c:pt>
                <c:pt idx="172">
                  <c:v>42795</c:v>
                </c:pt>
                <c:pt idx="173">
                  <c:v>42826</c:v>
                </c:pt>
                <c:pt idx="174">
                  <c:v>42856</c:v>
                </c:pt>
                <c:pt idx="175">
                  <c:v>42887</c:v>
                </c:pt>
                <c:pt idx="176">
                  <c:v>42917</c:v>
                </c:pt>
                <c:pt idx="177">
                  <c:v>42948</c:v>
                </c:pt>
                <c:pt idx="178">
                  <c:v>42979</c:v>
                </c:pt>
                <c:pt idx="179">
                  <c:v>43009</c:v>
                </c:pt>
                <c:pt idx="180">
                  <c:v>43040</c:v>
                </c:pt>
                <c:pt idx="181">
                  <c:v>43070</c:v>
                </c:pt>
                <c:pt idx="182">
                  <c:v>43101</c:v>
                </c:pt>
                <c:pt idx="183">
                  <c:v>43132</c:v>
                </c:pt>
                <c:pt idx="184">
                  <c:v>43160</c:v>
                </c:pt>
                <c:pt idx="185">
                  <c:v>43191</c:v>
                </c:pt>
                <c:pt idx="186">
                  <c:v>43221</c:v>
                </c:pt>
                <c:pt idx="187">
                  <c:v>43252</c:v>
                </c:pt>
                <c:pt idx="188">
                  <c:v>43282</c:v>
                </c:pt>
                <c:pt idx="189">
                  <c:v>43313</c:v>
                </c:pt>
                <c:pt idx="190">
                  <c:v>43344</c:v>
                </c:pt>
                <c:pt idx="191">
                  <c:v>43374</c:v>
                </c:pt>
                <c:pt idx="192">
                  <c:v>43405</c:v>
                </c:pt>
                <c:pt idx="193">
                  <c:v>43435</c:v>
                </c:pt>
                <c:pt idx="194">
                  <c:v>43466</c:v>
                </c:pt>
                <c:pt idx="195">
                  <c:v>43497</c:v>
                </c:pt>
                <c:pt idx="196">
                  <c:v>43525</c:v>
                </c:pt>
                <c:pt idx="197">
                  <c:v>43556</c:v>
                </c:pt>
                <c:pt idx="198">
                  <c:v>43586</c:v>
                </c:pt>
                <c:pt idx="199">
                  <c:v>43617</c:v>
                </c:pt>
              </c:numCache>
            </c:numRef>
          </c:cat>
          <c:val>
            <c:numRef>
              <c:f>'Gráficos 9 e 10'!$D$5:$D$204</c:f>
              <c:numCache>
                <c:formatCode>0.00%</c:formatCode>
                <c:ptCount val="200"/>
                <c:pt idx="0">
                  <c:v>3.3080342344473677E-2</c:v>
                </c:pt>
                <c:pt idx="1">
                  <c:v>3.1921617318099733E-2</c:v>
                </c:pt>
                <c:pt idx="2">
                  <c:v>3.2431366105973664E-2</c:v>
                </c:pt>
                <c:pt idx="3">
                  <c:v>3.3519326854440167E-2</c:v>
                </c:pt>
                <c:pt idx="4">
                  <c:v>3.3336243250803546E-2</c:v>
                </c:pt>
                <c:pt idx="5">
                  <c:v>3.5686802873906638E-2</c:v>
                </c:pt>
                <c:pt idx="6">
                  <c:v>3.6106935260570759E-2</c:v>
                </c:pt>
                <c:pt idx="7">
                  <c:v>3.421088881909267E-2</c:v>
                </c:pt>
                <c:pt idx="8">
                  <c:v>3.4196000638521747E-2</c:v>
                </c:pt>
                <c:pt idx="9">
                  <c:v>3.5511994227508087E-2</c:v>
                </c:pt>
                <c:pt idx="10">
                  <c:v>3.3529268387562941E-2</c:v>
                </c:pt>
                <c:pt idx="11">
                  <c:v>3.3442670452873538E-2</c:v>
                </c:pt>
                <c:pt idx="12">
                  <c:v>3.3609689694469889E-2</c:v>
                </c:pt>
                <c:pt idx="13">
                  <c:v>3.2359001259799125E-2</c:v>
                </c:pt>
                <c:pt idx="14">
                  <c:v>3.3464875094649134E-2</c:v>
                </c:pt>
                <c:pt idx="15">
                  <c:v>3.3261398484756191E-2</c:v>
                </c:pt>
                <c:pt idx="16">
                  <c:v>3.4255253283626087E-2</c:v>
                </c:pt>
                <c:pt idx="17">
                  <c:v>3.288254113555146E-2</c:v>
                </c:pt>
                <c:pt idx="18">
                  <c:v>3.3346048907894305E-2</c:v>
                </c:pt>
                <c:pt idx="19">
                  <c:v>3.5941039152304434E-2</c:v>
                </c:pt>
                <c:pt idx="20">
                  <c:v>3.6020052343872039E-2</c:v>
                </c:pt>
                <c:pt idx="21">
                  <c:v>3.6783376953826122E-2</c:v>
                </c:pt>
                <c:pt idx="22">
                  <c:v>3.6487779520832028E-2</c:v>
                </c:pt>
                <c:pt idx="23">
                  <c:v>3.6277351089706089E-2</c:v>
                </c:pt>
                <c:pt idx="24">
                  <c:v>3.5105494817793695E-2</c:v>
                </c:pt>
                <c:pt idx="25">
                  <c:v>3.6888465134987718E-2</c:v>
                </c:pt>
                <c:pt idx="26">
                  <c:v>3.7827607731592459E-2</c:v>
                </c:pt>
                <c:pt idx="27">
                  <c:v>3.6435555356119698E-2</c:v>
                </c:pt>
                <c:pt idx="28">
                  <c:v>3.7262179891958104E-2</c:v>
                </c:pt>
                <c:pt idx="29">
                  <c:v>4.0753269468179212E-2</c:v>
                </c:pt>
                <c:pt idx="30">
                  <c:v>4.0069203316737835E-2</c:v>
                </c:pt>
                <c:pt idx="31">
                  <c:v>3.9943838826698184E-2</c:v>
                </c:pt>
                <c:pt idx="32">
                  <c:v>4.018573693451874E-2</c:v>
                </c:pt>
                <c:pt idx="33">
                  <c:v>4.0229310047893596E-2</c:v>
                </c:pt>
                <c:pt idx="34">
                  <c:v>3.9369715474406777E-2</c:v>
                </c:pt>
                <c:pt idx="35">
                  <c:v>3.9700349834933361E-2</c:v>
                </c:pt>
                <c:pt idx="36">
                  <c:v>3.9106656063242221E-2</c:v>
                </c:pt>
                <c:pt idx="37">
                  <c:v>3.7448862113021925E-2</c:v>
                </c:pt>
                <c:pt idx="38">
                  <c:v>3.4170921180149159E-2</c:v>
                </c:pt>
                <c:pt idx="39">
                  <c:v>3.3735925191694369E-2</c:v>
                </c:pt>
                <c:pt idx="40">
                  <c:v>3.2907251592901671E-2</c:v>
                </c:pt>
                <c:pt idx="41">
                  <c:v>3.3140499791608782E-2</c:v>
                </c:pt>
                <c:pt idx="42">
                  <c:v>3.2976766691995223E-2</c:v>
                </c:pt>
                <c:pt idx="43">
                  <c:v>3.3218890851432668E-2</c:v>
                </c:pt>
                <c:pt idx="44">
                  <c:v>3.2366157172134591E-2</c:v>
                </c:pt>
                <c:pt idx="45">
                  <c:v>3.352371235480292E-2</c:v>
                </c:pt>
                <c:pt idx="46">
                  <c:v>3.2226893637965812E-2</c:v>
                </c:pt>
                <c:pt idx="47">
                  <c:v>3.2857349931277431E-2</c:v>
                </c:pt>
                <c:pt idx="48">
                  <c:v>3.2842958685374048E-2</c:v>
                </c:pt>
                <c:pt idx="49">
                  <c:v>3.1507365557127458E-2</c:v>
                </c:pt>
                <c:pt idx="50">
                  <c:v>3.4897842790337662E-2</c:v>
                </c:pt>
                <c:pt idx="51">
                  <c:v>3.498305572751402E-2</c:v>
                </c:pt>
                <c:pt idx="52">
                  <c:v>3.412622981021541E-2</c:v>
                </c:pt>
                <c:pt idx="53">
                  <c:v>3.4105140514622448E-2</c:v>
                </c:pt>
                <c:pt idx="54">
                  <c:v>3.4503655911214924E-2</c:v>
                </c:pt>
                <c:pt idx="55">
                  <c:v>3.3944438338763032E-2</c:v>
                </c:pt>
                <c:pt idx="56">
                  <c:v>3.3965132941854458E-2</c:v>
                </c:pt>
                <c:pt idx="57">
                  <c:v>3.2362188747055383E-2</c:v>
                </c:pt>
                <c:pt idx="58">
                  <c:v>3.2127320913056631E-2</c:v>
                </c:pt>
                <c:pt idx="59">
                  <c:v>3.2398560712924566E-2</c:v>
                </c:pt>
                <c:pt idx="60">
                  <c:v>3.3432984337362207E-2</c:v>
                </c:pt>
                <c:pt idx="61">
                  <c:v>3.2378480399233307E-2</c:v>
                </c:pt>
                <c:pt idx="62">
                  <c:v>3.3904607647625463E-2</c:v>
                </c:pt>
                <c:pt idx="63">
                  <c:v>3.4337162424425249E-2</c:v>
                </c:pt>
                <c:pt idx="64">
                  <c:v>3.6318289533708345E-2</c:v>
                </c:pt>
                <c:pt idx="65">
                  <c:v>3.6106927658523046E-2</c:v>
                </c:pt>
                <c:pt idx="66">
                  <c:v>3.5964569566270296E-2</c:v>
                </c:pt>
                <c:pt idx="67">
                  <c:v>3.6201737306988953E-2</c:v>
                </c:pt>
                <c:pt idx="68">
                  <c:v>3.7184701174318609E-2</c:v>
                </c:pt>
                <c:pt idx="69">
                  <c:v>3.7645989582432378E-2</c:v>
                </c:pt>
                <c:pt idx="70">
                  <c:v>3.8504125513546275E-2</c:v>
                </c:pt>
                <c:pt idx="71">
                  <c:v>3.981494305493765E-2</c:v>
                </c:pt>
                <c:pt idx="72">
                  <c:v>3.6879642595407672E-2</c:v>
                </c:pt>
                <c:pt idx="73">
                  <c:v>3.3308747600137079E-2</c:v>
                </c:pt>
                <c:pt idx="74">
                  <c:v>2.8910656384509344E-2</c:v>
                </c:pt>
                <c:pt idx="75">
                  <c:v>2.7395596892225246E-2</c:v>
                </c:pt>
                <c:pt idx="76">
                  <c:v>2.5622062579209307E-2</c:v>
                </c:pt>
                <c:pt idx="77">
                  <c:v>2.3032668224227327E-2</c:v>
                </c:pt>
                <c:pt idx="78">
                  <c:v>2.0918280416581683E-2</c:v>
                </c:pt>
                <c:pt idx="79">
                  <c:v>1.8652702979570501E-2</c:v>
                </c:pt>
                <c:pt idx="80">
                  <c:v>1.5993453526796521E-2</c:v>
                </c:pt>
                <c:pt idx="81">
                  <c:v>1.4578893304779707E-2</c:v>
                </c:pt>
                <c:pt idx="82">
                  <c:v>1.0694419840953333E-2</c:v>
                </c:pt>
                <c:pt idx="83">
                  <c:v>9.3614917553210934E-3</c:v>
                </c:pt>
                <c:pt idx="84">
                  <c:v>1.3295623363089148E-2</c:v>
                </c:pt>
                <c:pt idx="85">
                  <c:v>1.9432367198024134E-2</c:v>
                </c:pt>
                <c:pt idx="86">
                  <c:v>2.1838243837152563E-2</c:v>
                </c:pt>
                <c:pt idx="87">
                  <c:v>2.1510098194947071E-2</c:v>
                </c:pt>
                <c:pt idx="88">
                  <c:v>1.8804106506634884E-2</c:v>
                </c:pt>
                <c:pt idx="89">
                  <c:v>2.0946042061361764E-2</c:v>
                </c:pt>
                <c:pt idx="90">
                  <c:v>2.0208608456384381E-2</c:v>
                </c:pt>
                <c:pt idx="91">
                  <c:v>1.9626325516811691E-2</c:v>
                </c:pt>
                <c:pt idx="92">
                  <c:v>1.9131393113658794E-2</c:v>
                </c:pt>
                <c:pt idx="93">
                  <c:v>1.8794130230338227E-2</c:v>
                </c:pt>
                <c:pt idx="94">
                  <c:v>2.7509113487166253E-2</c:v>
                </c:pt>
                <c:pt idx="95">
                  <c:v>2.6135243361868135E-2</c:v>
                </c:pt>
                <c:pt idx="96">
                  <c:v>2.3674963099932115E-2</c:v>
                </c:pt>
                <c:pt idx="97">
                  <c:v>2.6170881076282178E-2</c:v>
                </c:pt>
                <c:pt idx="98">
                  <c:v>2.6299004102709255E-2</c:v>
                </c:pt>
                <c:pt idx="99">
                  <c:v>2.7163358367901524E-2</c:v>
                </c:pt>
                <c:pt idx="100">
                  <c:v>3.0343180346802126E-2</c:v>
                </c:pt>
                <c:pt idx="101">
                  <c:v>2.9476723806062598E-2</c:v>
                </c:pt>
                <c:pt idx="102">
                  <c:v>3.0823375331936877E-2</c:v>
                </c:pt>
                <c:pt idx="103">
                  <c:v>3.3143660770912721E-2</c:v>
                </c:pt>
                <c:pt idx="104">
                  <c:v>3.574002367225794E-2</c:v>
                </c:pt>
                <c:pt idx="105">
                  <c:v>3.5230611152279684E-2</c:v>
                </c:pt>
                <c:pt idx="106">
                  <c:v>3.02822342541718E-2</c:v>
                </c:pt>
                <c:pt idx="107">
                  <c:v>3.1018675462303354E-2</c:v>
                </c:pt>
                <c:pt idx="108">
                  <c:v>3.1711246237018091E-2</c:v>
                </c:pt>
                <c:pt idx="109">
                  <c:v>2.9410248617570529E-2</c:v>
                </c:pt>
                <c:pt idx="110">
                  <c:v>3.1055181669163889E-2</c:v>
                </c:pt>
                <c:pt idx="111">
                  <c:v>3.1186736501359211E-2</c:v>
                </c:pt>
                <c:pt idx="112">
                  <c:v>3.016512342097143E-2</c:v>
                </c:pt>
                <c:pt idx="113">
                  <c:v>2.9099830034319828E-2</c:v>
                </c:pt>
                <c:pt idx="114">
                  <c:v>2.7813673210138022E-2</c:v>
                </c:pt>
                <c:pt idx="115">
                  <c:v>2.5335054903096624E-2</c:v>
                </c:pt>
                <c:pt idx="116">
                  <c:v>2.3328676752943079E-2</c:v>
                </c:pt>
                <c:pt idx="117">
                  <c:v>2.2775376222669168E-2</c:v>
                </c:pt>
                <c:pt idx="118">
                  <c:v>2.123568559448144E-2</c:v>
                </c:pt>
                <c:pt idx="119">
                  <c:v>2.071264985806626E-2</c:v>
                </c:pt>
                <c:pt idx="120">
                  <c:v>1.7694599715212821E-2</c:v>
                </c:pt>
                <c:pt idx="121">
                  <c:v>2.1797803473318646E-2</c:v>
                </c:pt>
                <c:pt idx="122">
                  <c:v>2.2459020689952827E-2</c:v>
                </c:pt>
                <c:pt idx="123">
                  <c:v>1.9751489860158688E-2</c:v>
                </c:pt>
                <c:pt idx="124">
                  <c:v>1.8205956330981606E-2</c:v>
                </c:pt>
                <c:pt idx="125">
                  <c:v>1.7213392374453986E-2</c:v>
                </c:pt>
                <c:pt idx="126">
                  <c:v>1.7684044633856998E-2</c:v>
                </c:pt>
                <c:pt idx="127">
                  <c:v>1.8050404633887306E-2</c:v>
                </c:pt>
                <c:pt idx="128">
                  <c:v>1.725197106900216E-2</c:v>
                </c:pt>
                <c:pt idx="129">
                  <c:v>1.647314549098667E-2</c:v>
                </c:pt>
                <c:pt idx="130">
                  <c:v>1.4277378514846773E-2</c:v>
                </c:pt>
                <c:pt idx="131">
                  <c:v>1.2968130813050021E-2</c:v>
                </c:pt>
                <c:pt idx="132">
                  <c:v>1.9539983106284665E-2</c:v>
                </c:pt>
                <c:pt idx="133">
                  <c:v>1.7125402315154293E-2</c:v>
                </c:pt>
                <c:pt idx="134">
                  <c:v>1.5058057342341802E-2</c:v>
                </c:pt>
                <c:pt idx="135">
                  <c:v>1.5849879435849222E-2</c:v>
                </c:pt>
                <c:pt idx="136">
                  <c:v>1.5744719289221613E-2</c:v>
                </c:pt>
                <c:pt idx="137">
                  <c:v>1.683080672062532E-2</c:v>
                </c:pt>
                <c:pt idx="138">
                  <c:v>1.3694663349722113E-2</c:v>
                </c:pt>
                <c:pt idx="139">
                  <c:v>1.2290646072227775E-2</c:v>
                </c:pt>
                <c:pt idx="140">
                  <c:v>1.097443644174048E-2</c:v>
                </c:pt>
                <c:pt idx="141">
                  <c:v>8.4246606571555076E-3</c:v>
                </c:pt>
                <c:pt idx="142">
                  <c:v>5.4639307010351194E-3</c:v>
                </c:pt>
                <c:pt idx="143">
                  <c:v>5.0010055556245422E-3</c:v>
                </c:pt>
                <c:pt idx="144">
                  <c:v>-1.6066268190784191E-3</c:v>
                </c:pt>
                <c:pt idx="145">
                  <c:v>-5.6300690854669856E-3</c:v>
                </c:pt>
                <c:pt idx="146">
                  <c:v>-5.4132950822384429E-3</c:v>
                </c:pt>
                <c:pt idx="147">
                  <c:v>-6.165557247684899E-3</c:v>
                </c:pt>
                <c:pt idx="148">
                  <c:v>-6.6949884137405911E-3</c:v>
                </c:pt>
                <c:pt idx="149">
                  <c:v>-7.2634771812360313E-3</c:v>
                </c:pt>
                <c:pt idx="150">
                  <c:v>-6.545034766668012E-3</c:v>
                </c:pt>
                <c:pt idx="151">
                  <c:v>-7.7344630513008703E-3</c:v>
                </c:pt>
                <c:pt idx="152">
                  <c:v>-8.6018671813840666E-3</c:v>
                </c:pt>
                <c:pt idx="153">
                  <c:v>-7.376772541994394E-3</c:v>
                </c:pt>
                <c:pt idx="154">
                  <c:v>-4.3121245278241816E-3</c:v>
                </c:pt>
                <c:pt idx="155">
                  <c:v>-6.8577200376778481E-3</c:v>
                </c:pt>
                <c:pt idx="156">
                  <c:v>-8.7602740095992331E-3</c:v>
                </c:pt>
                <c:pt idx="157">
                  <c:v>-1.8554507200133422E-2</c:v>
                </c:pt>
                <c:pt idx="158">
                  <c:v>-1.7387914365241543E-2</c:v>
                </c:pt>
                <c:pt idx="159">
                  <c:v>-2.0757252567714036E-2</c:v>
                </c:pt>
                <c:pt idx="160">
                  <c:v>-2.252644967223584E-2</c:v>
                </c:pt>
                <c:pt idx="161">
                  <c:v>-2.3005344844850256E-2</c:v>
                </c:pt>
                <c:pt idx="162">
                  <c:v>-2.4769658706628464E-2</c:v>
                </c:pt>
                <c:pt idx="163">
                  <c:v>-2.4728020807689873E-2</c:v>
                </c:pt>
                <c:pt idx="164">
                  <c:v>-2.5097991087544978E-2</c:v>
                </c:pt>
                <c:pt idx="165">
                  <c:v>-2.7390921142845671E-2</c:v>
                </c:pt>
                <c:pt idx="166">
                  <c:v>-3.0448648436270851E-2</c:v>
                </c:pt>
                <c:pt idx="167">
                  <c:v>-2.2156690473271547E-2</c:v>
                </c:pt>
                <c:pt idx="168">
                  <c:v>-2.5202205451574901E-2</c:v>
                </c:pt>
                <c:pt idx="169">
                  <c:v>-2.4858068014178371E-2</c:v>
                </c:pt>
                <c:pt idx="170">
                  <c:v>-2.3314896952594557E-2</c:v>
                </c:pt>
                <c:pt idx="171">
                  <c:v>-2.3299491915816695E-2</c:v>
                </c:pt>
                <c:pt idx="172">
                  <c:v>-2.3274059502811317E-2</c:v>
                </c:pt>
                <c:pt idx="173">
                  <c:v>-2.2795516573376723E-2</c:v>
                </c:pt>
                <c:pt idx="174">
                  <c:v>-2.4644178363905464E-2</c:v>
                </c:pt>
                <c:pt idx="175">
                  <c:v>-2.6043634803227876E-2</c:v>
                </c:pt>
                <c:pt idx="176">
                  <c:v>-2.6461560332973685E-2</c:v>
                </c:pt>
                <c:pt idx="177">
                  <c:v>-2.4404196790485232E-2</c:v>
                </c:pt>
                <c:pt idx="178">
                  <c:v>-2.3508450959441825E-2</c:v>
                </c:pt>
                <c:pt idx="179">
                  <c:v>-2.8774956213188766E-2</c:v>
                </c:pt>
                <c:pt idx="180">
                  <c:v>-2.281204499902241E-2</c:v>
                </c:pt>
                <c:pt idx="181">
                  <c:v>-1.6872952388208635E-2</c:v>
                </c:pt>
                <c:pt idx="182">
                  <c:v>-1.5245237157797848E-2</c:v>
                </c:pt>
                <c:pt idx="183">
                  <c:v>-1.4293398200719372E-2</c:v>
                </c:pt>
                <c:pt idx="184">
                  <c:v>-1.6385223215722167E-2</c:v>
                </c:pt>
                <c:pt idx="185">
                  <c:v>-1.7801456172564217E-2</c:v>
                </c:pt>
                <c:pt idx="186">
                  <c:v>-1.4417509074167965E-2</c:v>
                </c:pt>
                <c:pt idx="187">
                  <c:v>-1.345602877071168E-2</c:v>
                </c:pt>
                <c:pt idx="188">
                  <c:v>-1.1502234782702564E-2</c:v>
                </c:pt>
                <c:pt idx="189">
                  <c:v>-1.2546147402818095E-2</c:v>
                </c:pt>
                <c:pt idx="190">
                  <c:v>-1.3002893316376198E-2</c:v>
                </c:pt>
                <c:pt idx="191">
                  <c:v>-1.2482954561767946E-2</c:v>
                </c:pt>
                <c:pt idx="192">
                  <c:v>-1.4593476306905429E-2</c:v>
                </c:pt>
                <c:pt idx="193">
                  <c:v>-1.5856000696336251E-2</c:v>
                </c:pt>
                <c:pt idx="194">
                  <c:v>-1.5816275126867833E-2</c:v>
                </c:pt>
                <c:pt idx="195">
                  <c:v>-1.5375561821991545E-2</c:v>
                </c:pt>
                <c:pt idx="196">
                  <c:v>-1.440040564801438E-2</c:v>
                </c:pt>
                <c:pt idx="197">
                  <c:v>-1.3788299266051605E-2</c:v>
                </c:pt>
                <c:pt idx="198">
                  <c:v>-1.4413205125662652E-2</c:v>
                </c:pt>
                <c:pt idx="199">
                  <c:v>-1.4246563046112328E-2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48544"/>
        <c:axId val="343949104"/>
      </c:lineChart>
      <c:dateAx>
        <c:axId val="343948544"/>
        <c:scaling>
          <c:orientation val="minMax"/>
          <c:max val="43525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43949104"/>
        <c:crosses val="autoZero"/>
        <c:auto val="1"/>
        <c:lblOffset val="100"/>
        <c:baseTimeUnit val="months"/>
        <c:majorUnit val="12"/>
        <c:majorTimeUnit val="months"/>
      </c:dateAx>
      <c:valAx>
        <c:axId val="343949104"/>
        <c:scaling>
          <c:orientation val="minMax"/>
          <c:min val="-0.13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crossAx val="34394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60798508658382E-2"/>
          <c:y val="0.88352432421049942"/>
          <c:w val="0.94408552133830248"/>
          <c:h val="6.7672466867567477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11. indicadores de dívida pública e principais componentes (% do PIB)</a:t>
            </a:r>
          </a:p>
        </c:rich>
      </c:tx>
      <c:layout>
        <c:manualLayout>
          <c:xMode val="edge"/>
          <c:yMode val="edge"/>
          <c:x val="0.17540912873695666"/>
          <c:y val="1.99601237728211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20124137898922"/>
          <c:y val="0.11617772329357035"/>
          <c:w val="0.86169500693405932"/>
          <c:h val="0.61386738334354907"/>
        </c:manualLayout>
      </c:layout>
      <c:lineChart>
        <c:grouping val="standard"/>
        <c:varyColors val="0"/>
        <c:ser>
          <c:idx val="0"/>
          <c:order val="0"/>
          <c:tx>
            <c:strRef>
              <c:f>'Gráfico 11'!$B$3</c:f>
              <c:strCache>
                <c:ptCount val="1"/>
                <c:pt idx="0">
                  <c:v>DLSP</c:v>
                </c:pt>
              </c:strCache>
            </c:strRef>
          </c:tx>
          <c:spPr>
            <a:ln w="31750">
              <a:solidFill>
                <a:srgbClr val="D5998E"/>
              </a:solidFill>
            </a:ln>
          </c:spPr>
          <c:marker>
            <c:symbol val="none"/>
          </c:marker>
          <c:dLbls>
            <c:dLbl>
              <c:idx val="136"/>
              <c:layout>
                <c:manualLayout>
                  <c:x val="-6.7099250047915199E-2"/>
                  <c:y val="-6.38722554890219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jun/18</a:t>
                    </a:r>
                  </a:p>
                  <a:p>
                    <a:r>
                      <a:rPr lang="en-US"/>
                      <a:t>51,5%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>
                <c:manualLayout>
                  <c:x val="0"/>
                  <c:y val="-5.1896207584830337E-2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jun/19</a:t>
                    </a:r>
                  </a:p>
                  <a:p>
                    <a:pPr>
                      <a:defRPr b="1"/>
                    </a:pPr>
                    <a:r>
                      <a:rPr lang="en-US" b="1"/>
                      <a:t>55,2%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11'!$A$4:$A$154</c:f>
              <c:numCache>
                <c:formatCode>mmm\-yy</c:formatCode>
                <c:ptCount val="151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</c:numCache>
            </c:numRef>
          </c:cat>
          <c:val>
            <c:numRef>
              <c:f>'Gráfico 11'!$B$4:$B$154</c:f>
              <c:numCache>
                <c:formatCode>0.0%</c:formatCode>
                <c:ptCount val="151"/>
                <c:pt idx="0">
                  <c:v>0.46485823497335266</c:v>
                </c:pt>
                <c:pt idx="1">
                  <c:v>0.45938306311399574</c:v>
                </c:pt>
                <c:pt idx="2">
                  <c:v>0.45852368458646936</c:v>
                </c:pt>
                <c:pt idx="3">
                  <c:v>0.4581005104020065</c:v>
                </c:pt>
                <c:pt idx="4">
                  <c:v>0.4508707916194758</c:v>
                </c:pt>
                <c:pt idx="5">
                  <c:v>0.45239217667392401</c:v>
                </c:pt>
                <c:pt idx="6">
                  <c:v>0.44800222807003753</c:v>
                </c:pt>
                <c:pt idx="7">
                  <c:v>0.44738828389994434</c:v>
                </c:pt>
                <c:pt idx="8">
                  <c:v>0.44102138706859606</c:v>
                </c:pt>
                <c:pt idx="9">
                  <c:v>0.44585384150141016</c:v>
                </c:pt>
                <c:pt idx="10">
                  <c:v>0.44586903134558847</c:v>
                </c:pt>
                <c:pt idx="11">
                  <c:v>0.44095574440765101</c:v>
                </c:pt>
                <c:pt idx="12">
                  <c:v>0.44545776568313444</c:v>
                </c:pt>
                <c:pt idx="13">
                  <c:v>0.43709750603865433</c:v>
                </c:pt>
                <c:pt idx="14">
                  <c:v>0.43798525890150358</c:v>
                </c:pt>
                <c:pt idx="15">
                  <c:v>0.42999580635159323</c:v>
                </c:pt>
                <c:pt idx="16">
                  <c:v>0.42824475546091906</c:v>
                </c:pt>
                <c:pt idx="17">
                  <c:v>0.43033030674167788</c:v>
                </c:pt>
                <c:pt idx="18">
                  <c:v>0.4288770185611393</c:v>
                </c:pt>
                <c:pt idx="19">
                  <c:v>0.42684894122932909</c:v>
                </c:pt>
                <c:pt idx="20">
                  <c:v>0.41975569711905769</c:v>
                </c:pt>
                <c:pt idx="21">
                  <c:v>0.39959063874970346</c:v>
                </c:pt>
                <c:pt idx="22">
                  <c:v>0.38311862809966174</c:v>
                </c:pt>
                <c:pt idx="23">
                  <c:v>0.36963428095414108</c:v>
                </c:pt>
                <c:pt idx="24">
                  <c:v>0.37566312245670164</c:v>
                </c:pt>
                <c:pt idx="25">
                  <c:v>0.38044513679861758</c:v>
                </c:pt>
                <c:pt idx="26">
                  <c:v>0.3800382305244614</c:v>
                </c:pt>
                <c:pt idx="27">
                  <c:v>0.38040113503806011</c:v>
                </c:pt>
                <c:pt idx="28">
                  <c:v>0.38647138648389867</c:v>
                </c:pt>
                <c:pt idx="29">
                  <c:v>0.39651075328459418</c:v>
                </c:pt>
                <c:pt idx="30">
                  <c:v>0.39976011289767527</c:v>
                </c:pt>
                <c:pt idx="31">
                  <c:v>0.40677888626598291</c:v>
                </c:pt>
                <c:pt idx="32">
                  <c:v>0.4065503063271167</c:v>
                </c:pt>
                <c:pt idx="33">
                  <c:v>0.41559378312255968</c:v>
                </c:pt>
                <c:pt idx="34">
                  <c:v>0.41457937597280614</c:v>
                </c:pt>
                <c:pt idx="35">
                  <c:v>0.40989718489934057</c:v>
                </c:pt>
                <c:pt idx="36">
                  <c:v>0.40884927495412682</c:v>
                </c:pt>
                <c:pt idx="37">
                  <c:v>0.39595238531976501</c:v>
                </c:pt>
                <c:pt idx="38">
                  <c:v>0.39813473340135652</c:v>
                </c:pt>
                <c:pt idx="39">
                  <c:v>0.39908446446717932</c:v>
                </c:pt>
                <c:pt idx="40">
                  <c:v>0.3947689074789073</c:v>
                </c:pt>
                <c:pt idx="41">
                  <c:v>0.38977042306945675</c:v>
                </c:pt>
                <c:pt idx="42">
                  <c:v>0.38885773585257044</c:v>
                </c:pt>
                <c:pt idx="43">
                  <c:v>0.38996709561489173</c:v>
                </c:pt>
                <c:pt idx="44">
                  <c:v>0.38763902508217191</c:v>
                </c:pt>
                <c:pt idx="45">
                  <c:v>0.38222677309290271</c:v>
                </c:pt>
                <c:pt idx="46">
                  <c:v>0.37876410073656358</c:v>
                </c:pt>
                <c:pt idx="47">
                  <c:v>0.37742947703430085</c:v>
                </c:pt>
                <c:pt idx="48">
                  <c:v>0.37979369157561216</c:v>
                </c:pt>
                <c:pt idx="49">
                  <c:v>0.37558037362807661</c:v>
                </c:pt>
                <c:pt idx="50">
                  <c:v>0.37476358305365021</c:v>
                </c:pt>
                <c:pt idx="51">
                  <c:v>0.37532676325299397</c:v>
                </c:pt>
                <c:pt idx="52">
                  <c:v>0.37422669551223353</c:v>
                </c:pt>
                <c:pt idx="53">
                  <c:v>0.37278492189932211</c:v>
                </c:pt>
                <c:pt idx="54">
                  <c:v>0.37084454485600327</c:v>
                </c:pt>
                <c:pt idx="55">
                  <c:v>0.36798805447274563</c:v>
                </c:pt>
                <c:pt idx="56">
                  <c:v>0.36523622241776477</c:v>
                </c:pt>
                <c:pt idx="57">
                  <c:v>0.34665990741602198</c:v>
                </c:pt>
                <c:pt idx="58">
                  <c:v>0.35640508465517079</c:v>
                </c:pt>
                <c:pt idx="59">
                  <c:v>0.3475506885108508</c:v>
                </c:pt>
                <c:pt idx="60">
                  <c:v>0.34470183563792689</c:v>
                </c:pt>
                <c:pt idx="61">
                  <c:v>0.3501798797692432</c:v>
                </c:pt>
                <c:pt idx="62">
                  <c:v>0.35188023642847743</c:v>
                </c:pt>
                <c:pt idx="63">
                  <c:v>0.34262807832044828</c:v>
                </c:pt>
                <c:pt idx="64">
                  <c:v>0.33489213989118966</c:v>
                </c:pt>
                <c:pt idx="65">
                  <c:v>0.32743303630134124</c:v>
                </c:pt>
                <c:pt idx="66">
                  <c:v>0.32784214312393112</c:v>
                </c:pt>
                <c:pt idx="67">
                  <c:v>0.32510984522394748</c:v>
                </c:pt>
                <c:pt idx="68">
                  <c:v>0.32598059119907835</c:v>
                </c:pt>
                <c:pt idx="69">
                  <c:v>0.32623932840529174</c:v>
                </c:pt>
                <c:pt idx="70">
                  <c:v>0.32457046827703784</c:v>
                </c:pt>
                <c:pt idx="71">
                  <c:v>0.32104507118049741</c:v>
                </c:pt>
                <c:pt idx="72">
                  <c:v>0.32194399682603764</c:v>
                </c:pt>
                <c:pt idx="73">
                  <c:v>0.3215530139562825</c:v>
                </c:pt>
                <c:pt idx="74">
                  <c:v>0.32572410994533046</c:v>
                </c:pt>
                <c:pt idx="75">
                  <c:v>0.3239921650785344</c:v>
                </c:pt>
                <c:pt idx="76">
                  <c:v>0.32160771479070482</c:v>
                </c:pt>
                <c:pt idx="77">
                  <c:v>0.31534483706760397</c:v>
                </c:pt>
                <c:pt idx="78">
                  <c:v>0.31191382305379128</c:v>
                </c:pt>
                <c:pt idx="79">
                  <c:v>0.30794829732056045</c:v>
                </c:pt>
                <c:pt idx="80">
                  <c:v>0.30580916658455176</c:v>
                </c:pt>
                <c:pt idx="81">
                  <c:v>0.31514061209107153</c:v>
                </c:pt>
                <c:pt idx="82">
                  <c:v>0.31612430486199117</c:v>
                </c:pt>
                <c:pt idx="83">
                  <c:v>0.30575756827401235</c:v>
                </c:pt>
                <c:pt idx="84">
                  <c:v>0.30503583727270112</c:v>
                </c:pt>
                <c:pt idx="85">
                  <c:v>0.29998640919725955</c:v>
                </c:pt>
                <c:pt idx="86">
                  <c:v>0.30352550295804409</c:v>
                </c:pt>
                <c:pt idx="87">
                  <c:v>0.30783418069644247</c:v>
                </c:pt>
                <c:pt idx="88">
                  <c:v>0.30764452081945315</c:v>
                </c:pt>
                <c:pt idx="89">
                  <c:v>0.31075528088290183</c:v>
                </c:pt>
                <c:pt idx="90">
                  <c:v>0.31478838503237477</c:v>
                </c:pt>
                <c:pt idx="91">
                  <c:v>0.31622841714540584</c:v>
                </c:pt>
                <c:pt idx="92">
                  <c:v>0.32147905801144216</c:v>
                </c:pt>
                <c:pt idx="93">
                  <c:v>0.32070833041427704</c:v>
                </c:pt>
                <c:pt idx="94">
                  <c:v>0.32216213879691252</c:v>
                </c:pt>
                <c:pt idx="95">
                  <c:v>0.32167959587129419</c:v>
                </c:pt>
                <c:pt idx="96">
                  <c:v>0.32586300410611957</c:v>
                </c:pt>
                <c:pt idx="97">
                  <c:v>0.32502967941977046</c:v>
                </c:pt>
                <c:pt idx="98">
                  <c:v>0.32305310231514356</c:v>
                </c:pt>
                <c:pt idx="99">
                  <c:v>0.31584863793311119</c:v>
                </c:pt>
                <c:pt idx="100">
                  <c:v>0.32345028835953882</c:v>
                </c:pt>
                <c:pt idx="101">
                  <c:v>0.32388296831972307</c:v>
                </c:pt>
                <c:pt idx="102">
                  <c:v>0.3322523669979216</c:v>
                </c:pt>
                <c:pt idx="103">
                  <c:v>0.32906188118228463</c:v>
                </c:pt>
                <c:pt idx="104">
                  <c:v>0.32470060653053001</c:v>
                </c:pt>
                <c:pt idx="105">
                  <c:v>0.32014379063649367</c:v>
                </c:pt>
                <c:pt idx="106">
                  <c:v>0.33047651721063542</c:v>
                </c:pt>
                <c:pt idx="107">
                  <c:v>0.33886774505151862</c:v>
                </c:pt>
                <c:pt idx="108">
                  <c:v>0.35639825238145845</c:v>
                </c:pt>
                <c:pt idx="109">
                  <c:v>0.3533258231018454</c:v>
                </c:pt>
                <c:pt idx="110">
                  <c:v>0.36272714561143937</c:v>
                </c:pt>
                <c:pt idx="111">
                  <c:v>0.38335842545077997</c:v>
                </c:pt>
                <c:pt idx="112">
                  <c:v>0.38923445595478851</c:v>
                </c:pt>
                <c:pt idx="113">
                  <c:v>0.39153643260077914</c:v>
                </c:pt>
                <c:pt idx="114">
                  <c:v>0.41358785474709997</c:v>
                </c:pt>
                <c:pt idx="115">
                  <c:v>0.41902361222189355</c:v>
                </c:pt>
                <c:pt idx="116">
                  <c:v>0.42760178661306297</c:v>
                </c:pt>
                <c:pt idx="117">
                  <c:v>0.4365135171096482</c:v>
                </c:pt>
                <c:pt idx="118">
                  <c:v>0.43970673428163015</c:v>
                </c:pt>
                <c:pt idx="119">
                  <c:v>0.44110648731844759</c:v>
                </c:pt>
                <c:pt idx="120">
                  <c:v>0.46159547274066043</c:v>
                </c:pt>
                <c:pt idx="121">
                  <c:v>0.46435148482372296</c:v>
                </c:pt>
                <c:pt idx="122">
                  <c:v>0.4722219953760789</c:v>
                </c:pt>
                <c:pt idx="123">
                  <c:v>0.4755832258087162</c:v>
                </c:pt>
                <c:pt idx="124">
                  <c:v>0.47525099562069589</c:v>
                </c:pt>
                <c:pt idx="125">
                  <c:v>0.48053767401047681</c:v>
                </c:pt>
                <c:pt idx="126">
                  <c:v>0.48487962072774599</c:v>
                </c:pt>
                <c:pt idx="127">
                  <c:v>0.49752349043932903</c:v>
                </c:pt>
                <c:pt idx="128">
                  <c:v>0.50200635759036827</c:v>
                </c:pt>
                <c:pt idx="129">
                  <c:v>0.5087458734850655</c:v>
                </c:pt>
                <c:pt idx="130">
                  <c:v>0.506948362557192</c:v>
                </c:pt>
                <c:pt idx="131">
                  <c:v>0.51037420246840226</c:v>
                </c:pt>
                <c:pt idx="132">
                  <c:v>0.51617690070247368</c:v>
                </c:pt>
                <c:pt idx="133">
                  <c:v>0.5175603090283365</c:v>
                </c:pt>
                <c:pt idx="134">
                  <c:v>0.52017100443140729</c:v>
                </c:pt>
                <c:pt idx="135">
                  <c:v>0.5235636056611368</c:v>
                </c:pt>
                <c:pt idx="136">
                  <c:v>0.51843753994081487</c:v>
                </c:pt>
                <c:pt idx="137">
                  <c:v>0.51374375542358619</c:v>
                </c:pt>
                <c:pt idx="138">
                  <c:v>0.51543132863642471</c:v>
                </c:pt>
                <c:pt idx="139">
                  <c:v>0.52276908844888414</c:v>
                </c:pt>
                <c:pt idx="140">
                  <c:v>0.51399935226535787</c:v>
                </c:pt>
                <c:pt idx="141">
                  <c:v>0.52482646942105593</c:v>
                </c:pt>
                <c:pt idx="142">
                  <c:v>0.53648424594297417</c:v>
                </c:pt>
                <c:pt idx="143">
                  <c:v>0.53480548557516638</c:v>
                </c:pt>
                <c:pt idx="144">
                  <c:v>0.54130952998472326</c:v>
                </c:pt>
                <c:pt idx="145">
                  <c:v>0.54523628918312139</c:v>
                </c:pt>
                <c:pt idx="146">
                  <c:v>0.54529284283636636</c:v>
                </c:pt>
                <c:pt idx="147">
                  <c:v>0.54450280118206607</c:v>
                </c:pt>
                <c:pt idx="148">
                  <c:v>0.54384231795909432</c:v>
                </c:pt>
                <c:pt idx="149">
                  <c:v>0.54740671020953624</c:v>
                </c:pt>
                <c:pt idx="150">
                  <c:v>0.55224712531778808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11'!$C$3</c:f>
              <c:strCache>
                <c:ptCount val="1"/>
                <c:pt idx="0">
                  <c:v>DBGG</c:v>
                </c:pt>
              </c:strCache>
            </c:strRef>
          </c:tx>
          <c:spPr>
            <a:ln w="31750">
              <a:solidFill>
                <a:srgbClr val="BD534B"/>
              </a:solidFill>
            </a:ln>
          </c:spPr>
          <c:marker>
            <c:symbol val="none"/>
          </c:marker>
          <c:dLbls>
            <c:dLbl>
              <c:idx val="34"/>
              <c:layout>
                <c:manualLayout>
                  <c:x val="-4.627534486063109E-2"/>
                  <c:y val="-5.98802395209581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out/09</a:t>
                    </a:r>
                  </a:p>
                  <a:p>
                    <a:fld id="{D2C91CC9-9E21-4EAE-B7C1-A2EF749D40A2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6"/>
              <c:layout>
                <c:manualLayout>
                  <c:x val="-4.4445100315473968E-2"/>
                  <c:y val="-6.3872255489021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dez/13</a:t>
                    </a:r>
                  </a:p>
                  <a:p>
                    <a:r>
                      <a:rPr lang="en-US"/>
                      <a:t>51,5%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>
                <c:manualLayout>
                  <c:x val="-6.4785482804883471E-2"/>
                  <c:y val="-6.38722554890219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jun/18</a:t>
                    </a:r>
                  </a:p>
                  <a:p>
                    <a:r>
                      <a:rPr lang="en-US"/>
                      <a:t>77,4%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>
                <c:manualLayout>
                  <c:x val="0"/>
                  <c:y val="-4.7904191616766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jun/19</a:t>
                    </a:r>
                  </a:p>
                  <a:p>
                    <a:r>
                      <a:rPr lang="en-US"/>
                      <a:t>78,7%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11'!$A$4:$A$154</c:f>
              <c:numCache>
                <c:formatCode>mmm\-yy</c:formatCode>
                <c:ptCount val="151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</c:numCache>
            </c:numRef>
          </c:cat>
          <c:val>
            <c:numRef>
              <c:f>'Gráfico 11'!$C$4:$C$154</c:f>
              <c:numCache>
                <c:formatCode>0.0%</c:formatCode>
                <c:ptCount val="151"/>
                <c:pt idx="0">
                  <c:v>0.55475106141023234</c:v>
                </c:pt>
                <c:pt idx="1">
                  <c:v>0.56157827672643856</c:v>
                </c:pt>
                <c:pt idx="2">
                  <c:v>0.56890959528035812</c:v>
                </c:pt>
                <c:pt idx="3">
                  <c:v>0.57237675491412165</c:v>
                </c:pt>
                <c:pt idx="4">
                  <c:v>0.57172275111763449</c:v>
                </c:pt>
                <c:pt idx="5">
                  <c:v>0.57922378132347241</c:v>
                </c:pt>
                <c:pt idx="6">
                  <c:v>0.58225068610292652</c:v>
                </c:pt>
                <c:pt idx="7">
                  <c:v>0.58331987478091352</c:v>
                </c:pt>
                <c:pt idx="8">
                  <c:v>0.58472555544545357</c:v>
                </c:pt>
                <c:pt idx="9">
                  <c:v>0.57881107670222531</c:v>
                </c:pt>
                <c:pt idx="10">
                  <c:v>0.57464249208558182</c:v>
                </c:pt>
                <c:pt idx="11">
                  <c:v>0.57238369333649131</c:v>
                </c:pt>
                <c:pt idx="12">
                  <c:v>0.56717011145023755</c:v>
                </c:pt>
                <c:pt idx="13">
                  <c:v>0.57511123136433917</c:v>
                </c:pt>
                <c:pt idx="14">
                  <c:v>0.57049341056530822</c:v>
                </c:pt>
                <c:pt idx="15">
                  <c:v>0.57090623118453965</c:v>
                </c:pt>
                <c:pt idx="16">
                  <c:v>0.56529262995491414</c:v>
                </c:pt>
                <c:pt idx="17">
                  <c:v>0.55830671678983401</c:v>
                </c:pt>
                <c:pt idx="18">
                  <c:v>0.55595414577846736</c:v>
                </c:pt>
                <c:pt idx="19">
                  <c:v>0.55458297598712913</c:v>
                </c:pt>
                <c:pt idx="20">
                  <c:v>0.54884170598458992</c:v>
                </c:pt>
                <c:pt idx="21">
                  <c:v>0.54830468812333233</c:v>
                </c:pt>
                <c:pt idx="22">
                  <c:v>0.55058106307849197</c:v>
                </c:pt>
                <c:pt idx="23">
                  <c:v>0.54655738137650389</c:v>
                </c:pt>
                <c:pt idx="24">
                  <c:v>0.55980644584315886</c:v>
                </c:pt>
                <c:pt idx="25">
                  <c:v>0.56861182839146951</c:v>
                </c:pt>
                <c:pt idx="26">
                  <c:v>0.57152889538904716</c:v>
                </c:pt>
                <c:pt idx="27">
                  <c:v>0.57469847040793742</c:v>
                </c:pt>
                <c:pt idx="28">
                  <c:v>0.56786097924169798</c:v>
                </c:pt>
                <c:pt idx="29">
                  <c:v>0.57052422893365839</c:v>
                </c:pt>
                <c:pt idx="30">
                  <c:v>0.58338895241527533</c:v>
                </c:pt>
                <c:pt idx="31">
                  <c:v>0.59732572185693866</c:v>
                </c:pt>
                <c:pt idx="32">
                  <c:v>0.60802408404994357</c:v>
                </c:pt>
                <c:pt idx="33">
                  <c:v>0.60803910310683962</c:v>
                </c:pt>
                <c:pt idx="34">
                  <c:v>0.61050694900432845</c:v>
                </c:pt>
                <c:pt idx="35">
                  <c:v>0.60297116006387308</c:v>
                </c:pt>
                <c:pt idx="36">
                  <c:v>0.59207932273414132</c:v>
                </c:pt>
                <c:pt idx="37">
                  <c:v>0.59772375432509162</c:v>
                </c:pt>
                <c:pt idx="38">
                  <c:v>0.59024059270018114</c:v>
                </c:pt>
                <c:pt idx="39">
                  <c:v>0.56243857604937453</c:v>
                </c:pt>
                <c:pt idx="40">
                  <c:v>0.56059350202767433</c:v>
                </c:pt>
                <c:pt idx="41">
                  <c:v>0.5595976386622229</c:v>
                </c:pt>
                <c:pt idx="42">
                  <c:v>0.55782080772580978</c:v>
                </c:pt>
                <c:pt idx="43">
                  <c:v>0.55537258805254797</c:v>
                </c:pt>
                <c:pt idx="44">
                  <c:v>0.54982979491440231</c:v>
                </c:pt>
                <c:pt idx="45">
                  <c:v>0.54892680981306774</c:v>
                </c:pt>
                <c:pt idx="46">
                  <c:v>0.55056289878389642</c:v>
                </c:pt>
                <c:pt idx="47">
                  <c:v>0.54613339085400492</c:v>
                </c:pt>
                <c:pt idx="48">
                  <c:v>0.51765333582334927</c:v>
                </c:pt>
                <c:pt idx="49">
                  <c:v>0.52385523312107185</c:v>
                </c:pt>
                <c:pt idx="50">
                  <c:v>0.52352862832189395</c:v>
                </c:pt>
                <c:pt idx="51">
                  <c:v>0.52612085260476826</c:v>
                </c:pt>
                <c:pt idx="52">
                  <c:v>0.52620044359657414</c:v>
                </c:pt>
                <c:pt idx="53">
                  <c:v>0.52250406592664633</c:v>
                </c:pt>
                <c:pt idx="54">
                  <c:v>0.52352177560573376</c:v>
                </c:pt>
                <c:pt idx="55">
                  <c:v>0.5249026130777702</c:v>
                </c:pt>
                <c:pt idx="56">
                  <c:v>0.52252440480356088</c:v>
                </c:pt>
                <c:pt idx="57">
                  <c:v>0.5210658983966906</c:v>
                </c:pt>
                <c:pt idx="58">
                  <c:v>0.51691347811413213</c:v>
                </c:pt>
                <c:pt idx="59">
                  <c:v>0.51748314561756736</c:v>
                </c:pt>
                <c:pt idx="60">
                  <c:v>0.512661763786456</c:v>
                </c:pt>
                <c:pt idx="61">
                  <c:v>0.51851877854137707</c:v>
                </c:pt>
                <c:pt idx="62">
                  <c:v>0.52274014219747289</c:v>
                </c:pt>
                <c:pt idx="63">
                  <c:v>0.52717682633249607</c:v>
                </c:pt>
                <c:pt idx="64">
                  <c:v>0.53198320418718648</c:v>
                </c:pt>
                <c:pt idx="65">
                  <c:v>0.53228657047934258</c:v>
                </c:pt>
                <c:pt idx="66">
                  <c:v>0.53419855153221252</c:v>
                </c:pt>
                <c:pt idx="67">
                  <c:v>0.53594249191112431</c:v>
                </c:pt>
                <c:pt idx="68">
                  <c:v>0.53330351178842517</c:v>
                </c:pt>
                <c:pt idx="69">
                  <c:v>0.5405003132499383</c:v>
                </c:pt>
                <c:pt idx="70">
                  <c:v>0.54555457020396769</c:v>
                </c:pt>
                <c:pt idx="71">
                  <c:v>0.54690634813865702</c:v>
                </c:pt>
                <c:pt idx="72">
                  <c:v>0.53667189110830182</c:v>
                </c:pt>
                <c:pt idx="73">
                  <c:v>0.5396105159600002</c:v>
                </c:pt>
                <c:pt idx="74">
                  <c:v>0.53996511471744457</c:v>
                </c:pt>
                <c:pt idx="75">
                  <c:v>0.54054355651322417</c:v>
                </c:pt>
                <c:pt idx="76">
                  <c:v>0.5382122156855953</c:v>
                </c:pt>
                <c:pt idx="77">
                  <c:v>0.53973882162735143</c:v>
                </c:pt>
                <c:pt idx="78">
                  <c:v>0.53606791112101793</c:v>
                </c:pt>
                <c:pt idx="79">
                  <c:v>0.53693156159009459</c:v>
                </c:pt>
                <c:pt idx="80">
                  <c:v>0.53445715379345227</c:v>
                </c:pt>
                <c:pt idx="81">
                  <c:v>0.52945493523367704</c:v>
                </c:pt>
                <c:pt idx="82">
                  <c:v>0.53090185416238034</c:v>
                </c:pt>
                <c:pt idx="83">
                  <c:v>0.52723620055821596</c:v>
                </c:pt>
                <c:pt idx="84">
                  <c:v>0.51541505601347037</c:v>
                </c:pt>
                <c:pt idx="85">
                  <c:v>0.52618380925118158</c:v>
                </c:pt>
                <c:pt idx="86">
                  <c:v>0.51829392961608045</c:v>
                </c:pt>
                <c:pt idx="87">
                  <c:v>0.5178580348140468</c:v>
                </c:pt>
                <c:pt idx="88">
                  <c:v>0.51971175009638726</c:v>
                </c:pt>
                <c:pt idx="89">
                  <c:v>0.52141332317827316</c:v>
                </c:pt>
                <c:pt idx="90">
                  <c:v>0.52749784695521107</c:v>
                </c:pt>
                <c:pt idx="91">
                  <c:v>0.5320965941422291</c:v>
                </c:pt>
                <c:pt idx="92">
                  <c:v>0.53825563980743885</c:v>
                </c:pt>
                <c:pt idx="93">
                  <c:v>0.5510785024844006</c:v>
                </c:pt>
                <c:pt idx="94">
                  <c:v>0.55417419246726707</c:v>
                </c:pt>
                <c:pt idx="95">
                  <c:v>0.55985507994528638</c:v>
                </c:pt>
                <c:pt idx="96">
                  <c:v>0.56280930979222388</c:v>
                </c:pt>
                <c:pt idx="97">
                  <c:v>0.57165715897603653</c:v>
                </c:pt>
                <c:pt idx="98">
                  <c:v>0.58290114129175918</c:v>
                </c:pt>
                <c:pt idx="99">
                  <c:v>0.59492916971217813</c:v>
                </c:pt>
                <c:pt idx="100">
                  <c:v>0.59111505625016159</c:v>
                </c:pt>
                <c:pt idx="101">
                  <c:v>0.60206323806440776</c:v>
                </c:pt>
                <c:pt idx="102">
                  <c:v>0.60742932834402263</c:v>
                </c:pt>
                <c:pt idx="103">
                  <c:v>0.62157363089475859</c:v>
                </c:pt>
                <c:pt idx="104">
                  <c:v>0.62985492374790153</c:v>
                </c:pt>
                <c:pt idx="105">
                  <c:v>0.63642675385403313</c:v>
                </c:pt>
                <c:pt idx="106">
                  <c:v>0.63899006925985857</c:v>
                </c:pt>
                <c:pt idx="107">
                  <c:v>0.64258047520665107</c:v>
                </c:pt>
                <c:pt idx="108">
                  <c:v>0.65504712939279708</c:v>
                </c:pt>
                <c:pt idx="109">
                  <c:v>0.66500834197374692</c:v>
                </c:pt>
                <c:pt idx="110">
                  <c:v>0.66636287396078531</c:v>
                </c:pt>
                <c:pt idx="111">
                  <c:v>0.66337932859688076</c:v>
                </c:pt>
                <c:pt idx="112">
                  <c:v>0.66715742944961165</c:v>
                </c:pt>
                <c:pt idx="113">
                  <c:v>0.67702940245407295</c:v>
                </c:pt>
                <c:pt idx="114">
                  <c:v>0.67536044987950861</c:v>
                </c:pt>
                <c:pt idx="115">
                  <c:v>0.68656638664170244</c:v>
                </c:pt>
                <c:pt idx="116">
                  <c:v>0.69251302986003727</c:v>
                </c:pt>
                <c:pt idx="117">
                  <c:v>0.70002418778171149</c:v>
                </c:pt>
                <c:pt idx="118">
                  <c:v>0.69930069776746051</c:v>
                </c:pt>
                <c:pt idx="119">
                  <c:v>0.71024766706249021</c:v>
                </c:pt>
                <c:pt idx="120">
                  <c:v>0.69863462180864777</c:v>
                </c:pt>
                <c:pt idx="121">
                  <c:v>0.69775044232461814</c:v>
                </c:pt>
                <c:pt idx="122">
                  <c:v>0.7033201264361385</c:v>
                </c:pt>
                <c:pt idx="123">
                  <c:v>0.71275787044228811</c:v>
                </c:pt>
                <c:pt idx="124">
                  <c:v>0.71447300137581882</c:v>
                </c:pt>
                <c:pt idx="125">
                  <c:v>0.72405810010114802</c:v>
                </c:pt>
                <c:pt idx="126">
                  <c:v>0.72813897872753874</c:v>
                </c:pt>
                <c:pt idx="127">
                  <c:v>0.73278696428195478</c:v>
                </c:pt>
                <c:pt idx="128">
                  <c:v>0.73760445418442633</c:v>
                </c:pt>
                <c:pt idx="129">
                  <c:v>0.73878489224846433</c:v>
                </c:pt>
                <c:pt idx="130">
                  <c:v>0.74342085257524404</c:v>
                </c:pt>
                <c:pt idx="131">
                  <c:v>0.74293835238093964</c:v>
                </c:pt>
                <c:pt idx="132">
                  <c:v>0.7407377344454944</c:v>
                </c:pt>
                <c:pt idx="133">
                  <c:v>0.74502671194573933</c:v>
                </c:pt>
                <c:pt idx="134">
                  <c:v>0.7513810517240942</c:v>
                </c:pt>
                <c:pt idx="135">
                  <c:v>0.7535430746581494</c:v>
                </c:pt>
                <c:pt idx="136">
                  <c:v>0.75864848092461523</c:v>
                </c:pt>
                <c:pt idx="137">
                  <c:v>0.77185425407461505</c:v>
                </c:pt>
                <c:pt idx="138">
                  <c:v>0.77380497063250175</c:v>
                </c:pt>
                <c:pt idx="139">
                  <c:v>0.77389716825392796</c:v>
                </c:pt>
                <c:pt idx="140">
                  <c:v>0.77624985824295001</c:v>
                </c:pt>
                <c:pt idx="141">
                  <c:v>0.77707324967057101</c:v>
                </c:pt>
                <c:pt idx="142">
                  <c:v>0.77050368062594798</c:v>
                </c:pt>
                <c:pt idx="143">
                  <c:v>0.77542918117148885</c:v>
                </c:pt>
                <c:pt idx="144">
                  <c:v>0.77215905154190589</c:v>
                </c:pt>
                <c:pt idx="145">
                  <c:v>0.7744038241555945</c:v>
                </c:pt>
                <c:pt idx="146">
                  <c:v>0.77540948826816281</c:v>
                </c:pt>
                <c:pt idx="147">
                  <c:v>0.78749675050350898</c:v>
                </c:pt>
                <c:pt idx="148">
                  <c:v>0.79053050179971374</c:v>
                </c:pt>
                <c:pt idx="149">
                  <c:v>0.78710048832145607</c:v>
                </c:pt>
                <c:pt idx="150">
                  <c:v>0.7867696819571961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 11'!$D$3</c:f>
              <c:strCache>
                <c:ptCount val="1"/>
                <c:pt idx="0">
                  <c:v>Dívida mobiliária</c:v>
                </c:pt>
              </c:strCache>
            </c:strRef>
          </c:tx>
          <c:spPr>
            <a:ln w="31750">
              <a:solidFill>
                <a:srgbClr val="9EBBD3"/>
              </a:solidFill>
            </a:ln>
          </c:spPr>
          <c:marker>
            <c:symbol val="none"/>
          </c:marker>
          <c:dLbls>
            <c:dLbl>
              <c:idx val="136"/>
              <c:layout>
                <c:manualLayout>
                  <c:x val="-5.3216646589725705E-2"/>
                  <c:y val="6.38722554890219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jun/18</a:t>
                    </a:r>
                  </a:p>
                  <a:p>
                    <a:r>
                      <a:rPr lang="en-US"/>
                      <a:t>47,2%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>
                <c:manualLayout>
                  <c:x val="0"/>
                  <c:y val="4.790419161676647E-2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jun/19</a:t>
                    </a:r>
                  </a:p>
                  <a:p>
                    <a:pPr>
                      <a:defRPr b="1"/>
                    </a:pPr>
                    <a:r>
                      <a:rPr lang="en-US" b="1"/>
                      <a:t>47,7%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11'!$A$4:$A$154</c:f>
              <c:numCache>
                <c:formatCode>mmm\-yy</c:formatCode>
                <c:ptCount val="151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</c:numCache>
            </c:numRef>
          </c:cat>
          <c:val>
            <c:numRef>
              <c:f>'Gráfico 11'!$D$4:$D$154</c:f>
              <c:numCache>
                <c:formatCode>0.0%</c:formatCode>
                <c:ptCount val="151"/>
                <c:pt idx="0">
                  <c:v>0.44560044371851826</c:v>
                </c:pt>
                <c:pt idx="1">
                  <c:v>0.43775233256453366</c:v>
                </c:pt>
                <c:pt idx="2">
                  <c:v>0.44647052495320116</c:v>
                </c:pt>
                <c:pt idx="3">
                  <c:v>0.45065949252334564</c:v>
                </c:pt>
                <c:pt idx="4">
                  <c:v>0.44843614375761071</c:v>
                </c:pt>
                <c:pt idx="5">
                  <c:v>0.4518745915046945</c:v>
                </c:pt>
                <c:pt idx="6">
                  <c:v>0.4567324144404265</c:v>
                </c:pt>
                <c:pt idx="7">
                  <c:v>0.42969099700935287</c:v>
                </c:pt>
                <c:pt idx="8">
                  <c:v>0.43158706533678576</c:v>
                </c:pt>
                <c:pt idx="9">
                  <c:v>0.43133363135363945</c:v>
                </c:pt>
                <c:pt idx="10">
                  <c:v>0.42656407657415263</c:v>
                </c:pt>
                <c:pt idx="11">
                  <c:v>0.43094165786169802</c:v>
                </c:pt>
                <c:pt idx="12">
                  <c:v>0.42901284149611124</c:v>
                </c:pt>
                <c:pt idx="13">
                  <c:v>0.41469690355139815</c:v>
                </c:pt>
                <c:pt idx="14">
                  <c:v>0.42204805011624491</c:v>
                </c:pt>
                <c:pt idx="15">
                  <c:v>0.41804672971547352</c:v>
                </c:pt>
                <c:pt idx="16">
                  <c:v>0.40206182379709227</c:v>
                </c:pt>
                <c:pt idx="17">
                  <c:v>0.4048933676419284</c:v>
                </c:pt>
                <c:pt idx="18">
                  <c:v>0.40164585454920787</c:v>
                </c:pt>
                <c:pt idx="19">
                  <c:v>0.37688615374636952</c:v>
                </c:pt>
                <c:pt idx="20">
                  <c:v>0.37804852437060693</c:v>
                </c:pt>
                <c:pt idx="21">
                  <c:v>0.37310782937647441</c:v>
                </c:pt>
                <c:pt idx="22">
                  <c:v>0.37291747581485341</c:v>
                </c:pt>
                <c:pt idx="23">
                  <c:v>0.37512075050498395</c:v>
                </c:pt>
                <c:pt idx="24">
                  <c:v>0.3777856603888558</c:v>
                </c:pt>
                <c:pt idx="25">
                  <c:v>0.36273684000210343</c:v>
                </c:pt>
                <c:pt idx="26">
                  <c:v>0.36985998227187877</c:v>
                </c:pt>
                <c:pt idx="27">
                  <c:v>0.37389238713224221</c:v>
                </c:pt>
                <c:pt idx="28">
                  <c:v>0.37036876646600786</c:v>
                </c:pt>
                <c:pt idx="29">
                  <c:v>0.37140450229901956</c:v>
                </c:pt>
                <c:pt idx="30">
                  <c:v>0.3834485842212168</c:v>
                </c:pt>
                <c:pt idx="31">
                  <c:v>0.39076831021954544</c:v>
                </c:pt>
                <c:pt idx="32">
                  <c:v>0.40343612203860074</c:v>
                </c:pt>
                <c:pt idx="33">
                  <c:v>0.39445010040200545</c:v>
                </c:pt>
                <c:pt idx="34">
                  <c:v>0.38521507329926652</c:v>
                </c:pt>
                <c:pt idx="35">
                  <c:v>0.38628514857391322</c:v>
                </c:pt>
                <c:pt idx="36">
                  <c:v>0.38161477925606108</c:v>
                </c:pt>
                <c:pt idx="37">
                  <c:v>0.36204604924709566</c:v>
                </c:pt>
                <c:pt idx="38">
                  <c:v>0.36877585255395606</c:v>
                </c:pt>
                <c:pt idx="39">
                  <c:v>0.36351425510278823</c:v>
                </c:pt>
                <c:pt idx="40">
                  <c:v>0.38326514362507524</c:v>
                </c:pt>
                <c:pt idx="41">
                  <c:v>0.38353612527584985</c:v>
                </c:pt>
                <c:pt idx="42">
                  <c:v>0.37550451028070664</c:v>
                </c:pt>
                <c:pt idx="43">
                  <c:v>0.36829485066820639</c:v>
                </c:pt>
                <c:pt idx="44">
                  <c:v>0.3655123184421496</c:v>
                </c:pt>
                <c:pt idx="45">
                  <c:v>0.36264043556479186</c:v>
                </c:pt>
                <c:pt idx="46">
                  <c:v>0.36321059159108848</c:v>
                </c:pt>
                <c:pt idx="47">
                  <c:v>0.36401489316741864</c:v>
                </c:pt>
                <c:pt idx="48">
                  <c:v>0.36097115826478926</c:v>
                </c:pt>
                <c:pt idx="49">
                  <c:v>0.33983564184967352</c:v>
                </c:pt>
                <c:pt idx="50">
                  <c:v>0.34681530550620204</c:v>
                </c:pt>
                <c:pt idx="51">
                  <c:v>0.34952300325898117</c:v>
                </c:pt>
                <c:pt idx="52">
                  <c:v>0.35522602355198502</c:v>
                </c:pt>
                <c:pt idx="53">
                  <c:v>0.35307526226303693</c:v>
                </c:pt>
                <c:pt idx="54">
                  <c:v>0.36382795437919474</c:v>
                </c:pt>
                <c:pt idx="55">
                  <c:v>0.34399285573512861</c:v>
                </c:pt>
                <c:pt idx="56">
                  <c:v>0.34724896727290722</c:v>
                </c:pt>
                <c:pt idx="57">
                  <c:v>0.3529513363493515</c:v>
                </c:pt>
                <c:pt idx="58">
                  <c:v>0.35164912833370598</c:v>
                </c:pt>
                <c:pt idx="59">
                  <c:v>0.35332079073520867</c:v>
                </c:pt>
                <c:pt idx="60">
                  <c:v>0.35664970272926327</c:v>
                </c:pt>
                <c:pt idx="61">
                  <c:v>0.33908824908222468</c:v>
                </c:pt>
                <c:pt idx="62">
                  <c:v>0.34342824288130575</c:v>
                </c:pt>
                <c:pt idx="63">
                  <c:v>0.3421209762701844</c:v>
                </c:pt>
                <c:pt idx="64">
                  <c:v>0.34248154235718742</c:v>
                </c:pt>
                <c:pt idx="65">
                  <c:v>0.34745709061903585</c:v>
                </c:pt>
                <c:pt idx="66">
                  <c:v>0.35456524479546236</c:v>
                </c:pt>
                <c:pt idx="67">
                  <c:v>0.33086859546000108</c:v>
                </c:pt>
                <c:pt idx="68">
                  <c:v>0.32535873270524801</c:v>
                </c:pt>
                <c:pt idx="69">
                  <c:v>0.33042213913936891</c:v>
                </c:pt>
                <c:pt idx="70">
                  <c:v>0.33404524514327621</c:v>
                </c:pt>
                <c:pt idx="71">
                  <c:v>0.33466454958148101</c:v>
                </c:pt>
                <c:pt idx="72">
                  <c:v>0.34094762301212916</c:v>
                </c:pt>
                <c:pt idx="73">
                  <c:v>0.32053004871364893</c:v>
                </c:pt>
                <c:pt idx="74">
                  <c:v>0.32335207798699428</c:v>
                </c:pt>
                <c:pt idx="75">
                  <c:v>0.31820069365311171</c:v>
                </c:pt>
                <c:pt idx="76">
                  <c:v>0.31395112632935218</c:v>
                </c:pt>
                <c:pt idx="77">
                  <c:v>0.30937332470031093</c:v>
                </c:pt>
                <c:pt idx="78">
                  <c:v>0.31413133162961004</c:v>
                </c:pt>
                <c:pt idx="79">
                  <c:v>0.30297926719700613</c:v>
                </c:pt>
                <c:pt idx="80">
                  <c:v>0.30420045856445838</c:v>
                </c:pt>
                <c:pt idx="81">
                  <c:v>0.29829606272078996</c:v>
                </c:pt>
                <c:pt idx="82">
                  <c:v>0.3025763075072529</c:v>
                </c:pt>
                <c:pt idx="83">
                  <c:v>0.30838018555849545</c:v>
                </c:pt>
                <c:pt idx="84">
                  <c:v>0.31539508705402763</c:v>
                </c:pt>
                <c:pt idx="85">
                  <c:v>0.29619548483781971</c:v>
                </c:pt>
                <c:pt idx="86">
                  <c:v>0.29591744974276829</c:v>
                </c:pt>
                <c:pt idx="87">
                  <c:v>0.29323150636150891</c:v>
                </c:pt>
                <c:pt idx="88">
                  <c:v>0.28429506140047633</c:v>
                </c:pt>
                <c:pt idx="89">
                  <c:v>0.29438633266652919</c:v>
                </c:pt>
                <c:pt idx="90">
                  <c:v>0.30546857916882991</c:v>
                </c:pt>
                <c:pt idx="91">
                  <c:v>0.29756149646325541</c:v>
                </c:pt>
                <c:pt idx="92">
                  <c:v>0.29370110943417782</c:v>
                </c:pt>
                <c:pt idx="93">
                  <c:v>0.29025740363339586</c:v>
                </c:pt>
                <c:pt idx="94">
                  <c:v>0.28076557239537508</c:v>
                </c:pt>
                <c:pt idx="95">
                  <c:v>0.28717580716170266</c:v>
                </c:pt>
                <c:pt idx="96">
                  <c:v>0.30271011413200294</c:v>
                </c:pt>
                <c:pt idx="97">
                  <c:v>0.28865154425548484</c:v>
                </c:pt>
                <c:pt idx="98">
                  <c:v>0.2986910530525656</c:v>
                </c:pt>
                <c:pt idx="99">
                  <c:v>0.31108466961530395</c:v>
                </c:pt>
                <c:pt idx="100">
                  <c:v>0.31136274513044182</c:v>
                </c:pt>
                <c:pt idx="101">
                  <c:v>0.31630510194932698</c:v>
                </c:pt>
                <c:pt idx="102">
                  <c:v>0.32955925299556926</c:v>
                </c:pt>
                <c:pt idx="103">
                  <c:v>0.33175699750569693</c:v>
                </c:pt>
                <c:pt idx="104">
                  <c:v>0.34300406877150968</c:v>
                </c:pt>
                <c:pt idx="105">
                  <c:v>0.34914681519170637</c:v>
                </c:pt>
                <c:pt idx="106">
                  <c:v>0.33570587522921452</c:v>
                </c:pt>
                <c:pt idx="107">
                  <c:v>0.34349339333901618</c:v>
                </c:pt>
                <c:pt idx="108">
                  <c:v>0.35670912713137271</c:v>
                </c:pt>
                <c:pt idx="109">
                  <c:v>0.34946541172025342</c:v>
                </c:pt>
                <c:pt idx="110">
                  <c:v>0.36245500174863338</c:v>
                </c:pt>
                <c:pt idx="111">
                  <c:v>0.37639138362977775</c:v>
                </c:pt>
                <c:pt idx="112">
                  <c:v>0.36081211069768193</c:v>
                </c:pt>
                <c:pt idx="113">
                  <c:v>0.37360624445437762</c:v>
                </c:pt>
                <c:pt idx="114">
                  <c:v>0.38479538450909184</c:v>
                </c:pt>
                <c:pt idx="115">
                  <c:v>0.38195741241610909</c:v>
                </c:pt>
                <c:pt idx="116">
                  <c:v>0.3824235067014678</c:v>
                </c:pt>
                <c:pt idx="117">
                  <c:v>0.39771399006903041</c:v>
                </c:pt>
                <c:pt idx="118">
                  <c:v>0.39620441771201587</c:v>
                </c:pt>
                <c:pt idx="119">
                  <c:v>0.40394050262352921</c:v>
                </c:pt>
                <c:pt idx="120">
                  <c:v>0.40535382255725777</c:v>
                </c:pt>
                <c:pt idx="121">
                  <c:v>0.39606626147620583</c:v>
                </c:pt>
                <c:pt idx="122">
                  <c:v>0.40822312112619769</c:v>
                </c:pt>
                <c:pt idx="123">
                  <c:v>0.4213807967076979</c:v>
                </c:pt>
                <c:pt idx="124">
                  <c:v>0.41944144545877754</c:v>
                </c:pt>
                <c:pt idx="125">
                  <c:v>0.41959790669100433</c:v>
                </c:pt>
                <c:pt idx="126">
                  <c:v>0.43503501564247221</c:v>
                </c:pt>
                <c:pt idx="127">
                  <c:v>0.43153635510281918</c:v>
                </c:pt>
                <c:pt idx="128">
                  <c:v>0.439761872852938</c:v>
                </c:pt>
                <c:pt idx="129">
                  <c:v>0.44261108474343591</c:v>
                </c:pt>
                <c:pt idx="130">
                  <c:v>0.43996193969196939</c:v>
                </c:pt>
                <c:pt idx="131">
                  <c:v>0.44700808783405976</c:v>
                </c:pt>
                <c:pt idx="132">
                  <c:v>0.45722084526368284</c:v>
                </c:pt>
                <c:pt idx="133">
                  <c:v>0.44902286361804372</c:v>
                </c:pt>
                <c:pt idx="134">
                  <c:v>0.45522784927509091</c:v>
                </c:pt>
                <c:pt idx="135">
                  <c:v>0.46362483972669855</c:v>
                </c:pt>
                <c:pt idx="136">
                  <c:v>0.46143070202006536</c:v>
                </c:pt>
                <c:pt idx="137">
                  <c:v>0.4691502708107318</c:v>
                </c:pt>
                <c:pt idx="138">
                  <c:v>0.47195225841767635</c:v>
                </c:pt>
                <c:pt idx="139">
                  <c:v>0.46675429823499553</c:v>
                </c:pt>
                <c:pt idx="140">
                  <c:v>0.47171422519897765</c:v>
                </c:pt>
                <c:pt idx="141">
                  <c:v>0.47130463029805653</c:v>
                </c:pt>
                <c:pt idx="142">
                  <c:v>0.46622893206551808</c:v>
                </c:pt>
                <c:pt idx="143">
                  <c:v>0.47361798856596821</c:v>
                </c:pt>
                <c:pt idx="144">
                  <c:v>0.48067844816501742</c:v>
                </c:pt>
                <c:pt idx="145">
                  <c:v>0.4685952824060699</c:v>
                </c:pt>
                <c:pt idx="146">
                  <c:v>0.47271823940507945</c:v>
                </c:pt>
                <c:pt idx="147">
                  <c:v>0.47602829670622215</c:v>
                </c:pt>
                <c:pt idx="148">
                  <c:v>0.46727616469554323</c:v>
                </c:pt>
                <c:pt idx="149">
                  <c:v>0.46537317504932241</c:v>
                </c:pt>
                <c:pt idx="150">
                  <c:v>0.47715190185141071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'Gráfico 11'!$E$3</c:f>
              <c:strCache>
                <c:ptCount val="1"/>
                <c:pt idx="0">
                  <c:v>Operações compromissadas</c:v>
                </c:pt>
              </c:strCache>
            </c:strRef>
          </c:tx>
          <c:spPr>
            <a:ln w="31750">
              <a:solidFill>
                <a:srgbClr val="00ADFA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2484889879763409E-2"/>
                  <c:y val="-8.665587056055723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50" b="1"/>
                    </a:pPr>
                    <a:r>
                      <a:rPr lang="en-US" sz="1050" b="1"/>
                      <a:t>dez/06</a:t>
                    </a:r>
                  </a:p>
                  <a:p>
                    <a:pPr>
                      <a:defRPr sz="1050" b="1"/>
                    </a:pPr>
                    <a:r>
                      <a:rPr lang="en-US" sz="1050" b="1"/>
                      <a:t>3,2%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-2.7261462205700124E-2"/>
                  <c:y val="-4.39121756487025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jan/10</a:t>
                    </a:r>
                  </a:p>
                  <a:p>
                    <a:r>
                      <a:rPr lang="en-US"/>
                      <a:t>15,9%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>
                <c:manualLayout>
                  <c:x val="-6.4964754219619142E-2"/>
                  <c:y val="5.18962075848303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jun/18</a:t>
                    </a:r>
                  </a:p>
                  <a:p>
                    <a:r>
                      <a:rPr lang="en-US"/>
                      <a:t>17,1%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>
                <c:manualLayout>
                  <c:x val="0"/>
                  <c:y val="5.5888223552894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jun/19</a:t>
                    </a:r>
                  </a:p>
                  <a:p>
                    <a:r>
                      <a:rPr lang="en-US"/>
                      <a:t>17,8%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11'!$A$4:$A$154</c:f>
              <c:numCache>
                <c:formatCode>mmm\-yy</c:formatCode>
                <c:ptCount val="151"/>
                <c:pt idx="0">
                  <c:v>39052</c:v>
                </c:pt>
                <c:pt idx="1">
                  <c:v>39083</c:v>
                </c:pt>
                <c:pt idx="2">
                  <c:v>39114</c:v>
                </c:pt>
                <c:pt idx="3">
                  <c:v>39142</c:v>
                </c:pt>
                <c:pt idx="4">
                  <c:v>39173</c:v>
                </c:pt>
                <c:pt idx="5">
                  <c:v>39203</c:v>
                </c:pt>
                <c:pt idx="6">
                  <c:v>39234</c:v>
                </c:pt>
                <c:pt idx="7">
                  <c:v>39264</c:v>
                </c:pt>
                <c:pt idx="8">
                  <c:v>39295</c:v>
                </c:pt>
                <c:pt idx="9">
                  <c:v>39326</c:v>
                </c:pt>
                <c:pt idx="10">
                  <c:v>39356</c:v>
                </c:pt>
                <c:pt idx="11">
                  <c:v>39387</c:v>
                </c:pt>
                <c:pt idx="12">
                  <c:v>39417</c:v>
                </c:pt>
                <c:pt idx="13">
                  <c:v>39448</c:v>
                </c:pt>
                <c:pt idx="14">
                  <c:v>39479</c:v>
                </c:pt>
                <c:pt idx="15">
                  <c:v>39508</c:v>
                </c:pt>
                <c:pt idx="16">
                  <c:v>39539</c:v>
                </c:pt>
                <c:pt idx="17">
                  <c:v>39569</c:v>
                </c:pt>
                <c:pt idx="18">
                  <c:v>39600</c:v>
                </c:pt>
                <c:pt idx="19">
                  <c:v>39630</c:v>
                </c:pt>
                <c:pt idx="20">
                  <c:v>39661</c:v>
                </c:pt>
                <c:pt idx="21">
                  <c:v>39692</c:v>
                </c:pt>
                <c:pt idx="22">
                  <c:v>39722</c:v>
                </c:pt>
                <c:pt idx="23">
                  <c:v>39753</c:v>
                </c:pt>
                <c:pt idx="24">
                  <c:v>39783</c:v>
                </c:pt>
                <c:pt idx="25">
                  <c:v>39814</c:v>
                </c:pt>
                <c:pt idx="26">
                  <c:v>39845</c:v>
                </c:pt>
                <c:pt idx="27">
                  <c:v>39873</c:v>
                </c:pt>
                <c:pt idx="28">
                  <c:v>39904</c:v>
                </c:pt>
                <c:pt idx="29">
                  <c:v>39934</c:v>
                </c:pt>
                <c:pt idx="30">
                  <c:v>39965</c:v>
                </c:pt>
                <c:pt idx="31">
                  <c:v>39995</c:v>
                </c:pt>
                <c:pt idx="32">
                  <c:v>40026</c:v>
                </c:pt>
                <c:pt idx="33">
                  <c:v>40057</c:v>
                </c:pt>
                <c:pt idx="34">
                  <c:v>40087</c:v>
                </c:pt>
                <c:pt idx="35">
                  <c:v>40118</c:v>
                </c:pt>
                <c:pt idx="36">
                  <c:v>40148</c:v>
                </c:pt>
                <c:pt idx="37">
                  <c:v>40179</c:v>
                </c:pt>
                <c:pt idx="38">
                  <c:v>40210</c:v>
                </c:pt>
                <c:pt idx="39">
                  <c:v>40238</c:v>
                </c:pt>
                <c:pt idx="40">
                  <c:v>40269</c:v>
                </c:pt>
                <c:pt idx="41">
                  <c:v>40299</c:v>
                </c:pt>
                <c:pt idx="42">
                  <c:v>40330</c:v>
                </c:pt>
                <c:pt idx="43">
                  <c:v>40360</c:v>
                </c:pt>
                <c:pt idx="44">
                  <c:v>40391</c:v>
                </c:pt>
                <c:pt idx="45">
                  <c:v>40422</c:v>
                </c:pt>
                <c:pt idx="46">
                  <c:v>40452</c:v>
                </c:pt>
                <c:pt idx="47">
                  <c:v>40483</c:v>
                </c:pt>
                <c:pt idx="48">
                  <c:v>40513</c:v>
                </c:pt>
                <c:pt idx="49">
                  <c:v>40544</c:v>
                </c:pt>
                <c:pt idx="50">
                  <c:v>40575</c:v>
                </c:pt>
                <c:pt idx="51">
                  <c:v>40603</c:v>
                </c:pt>
                <c:pt idx="52">
                  <c:v>40634</c:v>
                </c:pt>
                <c:pt idx="53">
                  <c:v>40664</c:v>
                </c:pt>
                <c:pt idx="54">
                  <c:v>40695</c:v>
                </c:pt>
                <c:pt idx="55">
                  <c:v>40725</c:v>
                </c:pt>
                <c:pt idx="56">
                  <c:v>40756</c:v>
                </c:pt>
                <c:pt idx="57">
                  <c:v>40787</c:v>
                </c:pt>
                <c:pt idx="58">
                  <c:v>40817</c:v>
                </c:pt>
                <c:pt idx="59">
                  <c:v>40848</c:v>
                </c:pt>
                <c:pt idx="60">
                  <c:v>40878</c:v>
                </c:pt>
                <c:pt idx="61">
                  <c:v>40909</c:v>
                </c:pt>
                <c:pt idx="62">
                  <c:v>40940</c:v>
                </c:pt>
                <c:pt idx="63">
                  <c:v>40969</c:v>
                </c:pt>
                <c:pt idx="64">
                  <c:v>41000</c:v>
                </c:pt>
                <c:pt idx="65">
                  <c:v>41030</c:v>
                </c:pt>
                <c:pt idx="66">
                  <c:v>41061</c:v>
                </c:pt>
                <c:pt idx="67">
                  <c:v>41091</c:v>
                </c:pt>
                <c:pt idx="68">
                  <c:v>41122</c:v>
                </c:pt>
                <c:pt idx="69">
                  <c:v>41153</c:v>
                </c:pt>
                <c:pt idx="70">
                  <c:v>41183</c:v>
                </c:pt>
                <c:pt idx="71">
                  <c:v>41214</c:v>
                </c:pt>
                <c:pt idx="72">
                  <c:v>41244</c:v>
                </c:pt>
                <c:pt idx="73">
                  <c:v>41275</c:v>
                </c:pt>
                <c:pt idx="74">
                  <c:v>41306</c:v>
                </c:pt>
                <c:pt idx="75">
                  <c:v>41334</c:v>
                </c:pt>
                <c:pt idx="76">
                  <c:v>41365</c:v>
                </c:pt>
                <c:pt idx="77">
                  <c:v>41395</c:v>
                </c:pt>
                <c:pt idx="78">
                  <c:v>41426</c:v>
                </c:pt>
                <c:pt idx="79">
                  <c:v>41456</c:v>
                </c:pt>
                <c:pt idx="80">
                  <c:v>41487</c:v>
                </c:pt>
                <c:pt idx="81">
                  <c:v>41518</c:v>
                </c:pt>
                <c:pt idx="82">
                  <c:v>41548</c:v>
                </c:pt>
                <c:pt idx="83">
                  <c:v>41579</c:v>
                </c:pt>
                <c:pt idx="84">
                  <c:v>41609</c:v>
                </c:pt>
                <c:pt idx="85">
                  <c:v>41640</c:v>
                </c:pt>
                <c:pt idx="86">
                  <c:v>41671</c:v>
                </c:pt>
                <c:pt idx="87">
                  <c:v>41699</c:v>
                </c:pt>
                <c:pt idx="88">
                  <c:v>41730</c:v>
                </c:pt>
                <c:pt idx="89">
                  <c:v>41760</c:v>
                </c:pt>
                <c:pt idx="90">
                  <c:v>41791</c:v>
                </c:pt>
                <c:pt idx="91">
                  <c:v>41821</c:v>
                </c:pt>
                <c:pt idx="92">
                  <c:v>41852</c:v>
                </c:pt>
                <c:pt idx="93">
                  <c:v>41883</c:v>
                </c:pt>
                <c:pt idx="94">
                  <c:v>41913</c:v>
                </c:pt>
                <c:pt idx="95">
                  <c:v>41944</c:v>
                </c:pt>
                <c:pt idx="96">
                  <c:v>41974</c:v>
                </c:pt>
                <c:pt idx="97">
                  <c:v>42005</c:v>
                </c:pt>
                <c:pt idx="98">
                  <c:v>42036</c:v>
                </c:pt>
                <c:pt idx="99">
                  <c:v>42064</c:v>
                </c:pt>
                <c:pt idx="100">
                  <c:v>42095</c:v>
                </c:pt>
                <c:pt idx="101">
                  <c:v>42125</c:v>
                </c:pt>
                <c:pt idx="102">
                  <c:v>42156</c:v>
                </c:pt>
                <c:pt idx="103">
                  <c:v>42186</c:v>
                </c:pt>
                <c:pt idx="104">
                  <c:v>42217</c:v>
                </c:pt>
                <c:pt idx="105">
                  <c:v>42248</c:v>
                </c:pt>
                <c:pt idx="106">
                  <c:v>42278</c:v>
                </c:pt>
                <c:pt idx="107">
                  <c:v>42309</c:v>
                </c:pt>
                <c:pt idx="108">
                  <c:v>42339</c:v>
                </c:pt>
                <c:pt idx="109">
                  <c:v>42370</c:v>
                </c:pt>
                <c:pt idx="110">
                  <c:v>42401</c:v>
                </c:pt>
                <c:pt idx="111">
                  <c:v>42430</c:v>
                </c:pt>
                <c:pt idx="112">
                  <c:v>42461</c:v>
                </c:pt>
                <c:pt idx="113">
                  <c:v>42491</c:v>
                </c:pt>
                <c:pt idx="114">
                  <c:v>42522</c:v>
                </c:pt>
                <c:pt idx="115">
                  <c:v>42552</c:v>
                </c:pt>
                <c:pt idx="116">
                  <c:v>42583</c:v>
                </c:pt>
                <c:pt idx="117">
                  <c:v>42614</c:v>
                </c:pt>
                <c:pt idx="118">
                  <c:v>42644</c:v>
                </c:pt>
                <c:pt idx="119">
                  <c:v>42675</c:v>
                </c:pt>
                <c:pt idx="120">
                  <c:v>42705</c:v>
                </c:pt>
                <c:pt idx="121">
                  <c:v>42736</c:v>
                </c:pt>
                <c:pt idx="122">
                  <c:v>42767</c:v>
                </c:pt>
                <c:pt idx="123">
                  <c:v>42795</c:v>
                </c:pt>
                <c:pt idx="124">
                  <c:v>42826</c:v>
                </c:pt>
                <c:pt idx="125">
                  <c:v>42856</c:v>
                </c:pt>
                <c:pt idx="126">
                  <c:v>42887</c:v>
                </c:pt>
                <c:pt idx="127">
                  <c:v>42917</c:v>
                </c:pt>
                <c:pt idx="128">
                  <c:v>42948</c:v>
                </c:pt>
                <c:pt idx="129">
                  <c:v>42979</c:v>
                </c:pt>
                <c:pt idx="130">
                  <c:v>43009</c:v>
                </c:pt>
                <c:pt idx="131">
                  <c:v>43040</c:v>
                </c:pt>
                <c:pt idx="132">
                  <c:v>43070</c:v>
                </c:pt>
                <c:pt idx="133">
                  <c:v>43101</c:v>
                </c:pt>
                <c:pt idx="134">
                  <c:v>43132</c:v>
                </c:pt>
                <c:pt idx="135">
                  <c:v>43160</c:v>
                </c:pt>
                <c:pt idx="136">
                  <c:v>43191</c:v>
                </c:pt>
                <c:pt idx="137">
                  <c:v>43221</c:v>
                </c:pt>
                <c:pt idx="138">
                  <c:v>43252</c:v>
                </c:pt>
                <c:pt idx="139">
                  <c:v>43282</c:v>
                </c:pt>
                <c:pt idx="140">
                  <c:v>43313</c:v>
                </c:pt>
                <c:pt idx="141">
                  <c:v>43344</c:v>
                </c:pt>
                <c:pt idx="142">
                  <c:v>43374</c:v>
                </c:pt>
                <c:pt idx="143">
                  <c:v>43405</c:v>
                </c:pt>
                <c:pt idx="144">
                  <c:v>43435</c:v>
                </c:pt>
                <c:pt idx="145">
                  <c:v>43466</c:v>
                </c:pt>
                <c:pt idx="146">
                  <c:v>43497</c:v>
                </c:pt>
                <c:pt idx="147">
                  <c:v>43525</c:v>
                </c:pt>
                <c:pt idx="148">
                  <c:v>43556</c:v>
                </c:pt>
                <c:pt idx="149">
                  <c:v>43586</c:v>
                </c:pt>
                <c:pt idx="150">
                  <c:v>43617</c:v>
                </c:pt>
              </c:numCache>
            </c:numRef>
          </c:cat>
          <c:val>
            <c:numRef>
              <c:f>'Gráfico 11'!$E$4:$E$154</c:f>
              <c:numCache>
                <c:formatCode>0.0%</c:formatCode>
                <c:ptCount val="151"/>
                <c:pt idx="0">
                  <c:v>3.2109874230957833E-2</c:v>
                </c:pt>
                <c:pt idx="1">
                  <c:v>4.8191781398995569E-2</c:v>
                </c:pt>
                <c:pt idx="2">
                  <c:v>4.7852953916536552E-2</c:v>
                </c:pt>
                <c:pt idx="3">
                  <c:v>5.043290966019378E-2</c:v>
                </c:pt>
                <c:pt idx="4">
                  <c:v>5.3857641784148126E-2</c:v>
                </c:pt>
                <c:pt idx="5">
                  <c:v>6.2038854511542396E-2</c:v>
                </c:pt>
                <c:pt idx="6">
                  <c:v>6.0948952302489909E-2</c:v>
                </c:pt>
                <c:pt idx="7">
                  <c:v>8.098214851159817E-2</c:v>
                </c:pt>
                <c:pt idx="8">
                  <c:v>7.8106235369590826E-2</c:v>
                </c:pt>
                <c:pt idx="9">
                  <c:v>7.4297986609857342E-2</c:v>
                </c:pt>
                <c:pt idx="10">
                  <c:v>7.9050285523389802E-2</c:v>
                </c:pt>
                <c:pt idx="11">
                  <c:v>7.2027219839460491E-2</c:v>
                </c:pt>
                <c:pt idx="12">
                  <c:v>6.8896356975341466E-2</c:v>
                </c:pt>
                <c:pt idx="13">
                  <c:v>9.1078314185429499E-2</c:v>
                </c:pt>
                <c:pt idx="14">
                  <c:v>7.9770978928642544E-2</c:v>
                </c:pt>
                <c:pt idx="15">
                  <c:v>8.1159838143001373E-2</c:v>
                </c:pt>
                <c:pt idx="16">
                  <c:v>9.474963180243122E-2</c:v>
                </c:pt>
                <c:pt idx="17">
                  <c:v>8.6210266095640364E-2</c:v>
                </c:pt>
                <c:pt idx="18">
                  <c:v>8.8298394204620045E-2</c:v>
                </c:pt>
                <c:pt idx="19">
                  <c:v>0.10966929002098723</c:v>
                </c:pt>
                <c:pt idx="20">
                  <c:v>0.10130522596648235</c:v>
                </c:pt>
                <c:pt idx="21">
                  <c:v>0.10125695702737553</c:v>
                </c:pt>
                <c:pt idx="22">
                  <c:v>0.10516695485343824</c:v>
                </c:pt>
                <c:pt idx="23">
                  <c:v>9.5436707908000948E-2</c:v>
                </c:pt>
                <c:pt idx="24">
                  <c:v>0.10455816605898818</c:v>
                </c:pt>
                <c:pt idx="25">
                  <c:v>0.1300822002991365</c:v>
                </c:pt>
                <c:pt idx="26">
                  <c:v>0.12480490429573333</c:v>
                </c:pt>
                <c:pt idx="27">
                  <c:v>0.12557163271259023</c:v>
                </c:pt>
                <c:pt idx="28">
                  <c:v>0.12520394581815214</c:v>
                </c:pt>
                <c:pt idx="29">
                  <c:v>0.12906947401159999</c:v>
                </c:pt>
                <c:pt idx="30">
                  <c:v>0.12896594296273606</c:v>
                </c:pt>
                <c:pt idx="31">
                  <c:v>0.13622397196726138</c:v>
                </c:pt>
                <c:pt idx="32">
                  <c:v>0.13188261194069989</c:v>
                </c:pt>
                <c:pt idx="33">
                  <c:v>0.1411713650697034</c:v>
                </c:pt>
                <c:pt idx="34">
                  <c:v>0.15160598382408277</c:v>
                </c:pt>
                <c:pt idx="35">
                  <c:v>0.14254433365358563</c:v>
                </c:pt>
                <c:pt idx="36">
                  <c:v>0.13642493896168867</c:v>
                </c:pt>
                <c:pt idx="37">
                  <c:v>0.15887882264159803</c:v>
                </c:pt>
                <c:pt idx="38">
                  <c:v>0.1460447166329564</c:v>
                </c:pt>
                <c:pt idx="39">
                  <c:v>0.12464029828258322</c:v>
                </c:pt>
                <c:pt idx="40">
                  <c:v>0.10315042376809899</c:v>
                </c:pt>
                <c:pt idx="41">
                  <c:v>9.9587790995189704E-2</c:v>
                </c:pt>
                <c:pt idx="42">
                  <c:v>0.10500961810912593</c:v>
                </c:pt>
                <c:pt idx="43">
                  <c:v>0.11060996694167169</c:v>
                </c:pt>
                <c:pt idx="44">
                  <c:v>0.10559339978306931</c:v>
                </c:pt>
                <c:pt idx="45">
                  <c:v>0.10840150781349692</c:v>
                </c:pt>
                <c:pt idx="46">
                  <c:v>0.11014396288778115</c:v>
                </c:pt>
                <c:pt idx="47">
                  <c:v>0.10550561563672523</c:v>
                </c:pt>
                <c:pt idx="48">
                  <c:v>7.4286484265852312E-2</c:v>
                </c:pt>
                <c:pt idx="49">
                  <c:v>0.1030283515182049</c:v>
                </c:pt>
                <c:pt idx="50">
                  <c:v>9.7672778999158827E-2</c:v>
                </c:pt>
                <c:pt idx="51">
                  <c:v>9.8374119407676208E-2</c:v>
                </c:pt>
                <c:pt idx="52">
                  <c:v>9.3398231829211587E-2</c:v>
                </c:pt>
                <c:pt idx="53">
                  <c:v>9.2080851738611399E-2</c:v>
                </c:pt>
                <c:pt idx="54">
                  <c:v>8.4313526540196845E-2</c:v>
                </c:pt>
                <c:pt idx="55">
                  <c:v>0.10611506527646197</c:v>
                </c:pt>
                <c:pt idx="56">
                  <c:v>9.9549382460680361E-2</c:v>
                </c:pt>
                <c:pt idx="57">
                  <c:v>9.0456413592752472E-2</c:v>
                </c:pt>
                <c:pt idx="58">
                  <c:v>9.0366616803280925E-2</c:v>
                </c:pt>
                <c:pt idx="59">
                  <c:v>8.7326846897161248E-2</c:v>
                </c:pt>
                <c:pt idx="60">
                  <c:v>7.811889603202371E-2</c:v>
                </c:pt>
                <c:pt idx="61">
                  <c:v>0.10301708456206639</c:v>
                </c:pt>
                <c:pt idx="62">
                  <c:v>0.10292934318392198</c:v>
                </c:pt>
                <c:pt idx="63">
                  <c:v>0.10689042831692928</c:v>
                </c:pt>
                <c:pt idx="64">
                  <c:v>0.1098229667433662</c:v>
                </c:pt>
                <c:pt idx="65">
                  <c:v>0.10281480965204728</c:v>
                </c:pt>
                <c:pt idx="66">
                  <c:v>9.6831836658585552E-2</c:v>
                </c:pt>
                <c:pt idx="67">
                  <c:v>0.12182640215353403</c:v>
                </c:pt>
                <c:pt idx="68">
                  <c:v>0.12499578436257566</c:v>
                </c:pt>
                <c:pt idx="69">
                  <c:v>0.12677540116183555</c:v>
                </c:pt>
                <c:pt idx="70">
                  <c:v>0.12761225414176042</c:v>
                </c:pt>
                <c:pt idx="71">
                  <c:v>0.12724998568296733</c:v>
                </c:pt>
                <c:pt idx="72">
                  <c:v>0.10883094078802262</c:v>
                </c:pt>
                <c:pt idx="73">
                  <c:v>0.13311273088228498</c:v>
                </c:pt>
                <c:pt idx="74">
                  <c:v>0.13027367509831689</c:v>
                </c:pt>
                <c:pt idx="75">
                  <c:v>0.13574109236585052</c:v>
                </c:pt>
                <c:pt idx="76">
                  <c:v>0.13833065908203651</c:v>
                </c:pt>
                <c:pt idx="77">
                  <c:v>0.14219636378521522</c:v>
                </c:pt>
                <c:pt idx="78">
                  <c:v>0.13131085106782367</c:v>
                </c:pt>
                <c:pt idx="79">
                  <c:v>0.14012248530394228</c:v>
                </c:pt>
                <c:pt idx="80">
                  <c:v>0.13251558987106921</c:v>
                </c:pt>
                <c:pt idx="81">
                  <c:v>0.13131498925486965</c:v>
                </c:pt>
                <c:pt idx="82">
                  <c:v>0.12934451013276707</c:v>
                </c:pt>
                <c:pt idx="83">
                  <c:v>0.1184962285597308</c:v>
                </c:pt>
                <c:pt idx="84">
                  <c:v>9.9169422300676685E-2</c:v>
                </c:pt>
                <c:pt idx="85">
                  <c:v>0.12709800980750979</c:v>
                </c:pt>
                <c:pt idx="86">
                  <c:v>0.11909149134716161</c:v>
                </c:pt>
                <c:pt idx="87">
                  <c:v>0.1188852161922383</c:v>
                </c:pt>
                <c:pt idx="88">
                  <c:v>0.12830293015693922</c:v>
                </c:pt>
                <c:pt idx="89">
                  <c:v>0.12000055467727119</c:v>
                </c:pt>
                <c:pt idx="90">
                  <c:v>0.11387781643787626</c:v>
                </c:pt>
                <c:pt idx="91">
                  <c:v>0.12582236704595018</c:v>
                </c:pt>
                <c:pt idx="92">
                  <c:v>0.13336707062416706</c:v>
                </c:pt>
                <c:pt idx="93">
                  <c:v>0.14503747457377741</c:v>
                </c:pt>
                <c:pt idx="94">
                  <c:v>0.15524822410208378</c:v>
                </c:pt>
                <c:pt idx="95">
                  <c:v>0.15219104915402445</c:v>
                </c:pt>
                <c:pt idx="96">
                  <c:v>0.14000160505829698</c:v>
                </c:pt>
                <c:pt idx="97">
                  <c:v>0.15838038191672132</c:v>
                </c:pt>
                <c:pt idx="98">
                  <c:v>0.15469345948318525</c:v>
                </c:pt>
                <c:pt idx="99">
                  <c:v>0.14810950546059706</c:v>
                </c:pt>
                <c:pt idx="100">
                  <c:v>0.14483605840503716</c:v>
                </c:pt>
                <c:pt idx="101">
                  <c:v>0.14795354515966011</c:v>
                </c:pt>
                <c:pt idx="102">
                  <c:v>0.14111770958556855</c:v>
                </c:pt>
                <c:pt idx="103">
                  <c:v>0.15220286288352075</c:v>
                </c:pt>
                <c:pt idx="104">
                  <c:v>0.14627251033165944</c:v>
                </c:pt>
                <c:pt idx="105">
                  <c:v>0.14349650439230771</c:v>
                </c:pt>
                <c:pt idx="106">
                  <c:v>0.16200899172072605</c:v>
                </c:pt>
                <c:pt idx="107">
                  <c:v>0.15457262024530813</c:v>
                </c:pt>
                <c:pt idx="108">
                  <c:v>0.15232025360976806</c:v>
                </c:pt>
                <c:pt idx="109">
                  <c:v>0.17110449895629792</c:v>
                </c:pt>
                <c:pt idx="110">
                  <c:v>0.16250112782815754</c:v>
                </c:pt>
                <c:pt idx="111">
                  <c:v>0.15097623210090827</c:v>
                </c:pt>
                <c:pt idx="112">
                  <c:v>0.17074448952224869</c:v>
                </c:pt>
                <c:pt idx="113">
                  <c:v>0.16786977379387097</c:v>
                </c:pt>
                <c:pt idx="114">
                  <c:v>0.15813998366102322</c:v>
                </c:pt>
                <c:pt idx="115">
                  <c:v>0.17292331114991982</c:v>
                </c:pt>
                <c:pt idx="116">
                  <c:v>0.18054631707747851</c:v>
                </c:pt>
                <c:pt idx="117">
                  <c:v>0.17397920432433073</c:v>
                </c:pt>
                <c:pt idx="118">
                  <c:v>0.17600272527561059</c:v>
                </c:pt>
                <c:pt idx="119">
                  <c:v>0.17795058867154856</c:v>
                </c:pt>
                <c:pt idx="120">
                  <c:v>0.16713734111580048</c:v>
                </c:pt>
                <c:pt idx="121">
                  <c:v>0.18138627731090884</c:v>
                </c:pt>
                <c:pt idx="122">
                  <c:v>0.17591264498208045</c:v>
                </c:pt>
                <c:pt idx="123">
                  <c:v>0.17121731802647455</c:v>
                </c:pt>
                <c:pt idx="124">
                  <c:v>0.17220450089673789</c:v>
                </c:pt>
                <c:pt idx="125">
                  <c:v>0.18232800892652182</c:v>
                </c:pt>
                <c:pt idx="126">
                  <c:v>0.171349518064597</c:v>
                </c:pt>
                <c:pt idx="127">
                  <c:v>0.18282374838799975</c:v>
                </c:pt>
                <c:pt idx="128">
                  <c:v>0.1790255601474916</c:v>
                </c:pt>
                <c:pt idx="129">
                  <c:v>0.17711405957459492</c:v>
                </c:pt>
                <c:pt idx="130">
                  <c:v>0.18113542647076755</c:v>
                </c:pt>
                <c:pt idx="131">
                  <c:v>0.17368892743201894</c:v>
                </c:pt>
                <c:pt idx="132">
                  <c:v>0.16249699000728113</c:v>
                </c:pt>
                <c:pt idx="133">
                  <c:v>0.1757526333634761</c:v>
                </c:pt>
                <c:pt idx="134">
                  <c:v>0.17391256984676179</c:v>
                </c:pt>
                <c:pt idx="135">
                  <c:v>0.16844395039284088</c:v>
                </c:pt>
                <c:pt idx="136">
                  <c:v>0.17147037428236683</c:v>
                </c:pt>
                <c:pt idx="137">
                  <c:v>0.17408664779355845</c:v>
                </c:pt>
                <c:pt idx="138">
                  <c:v>0.17141144366914868</c:v>
                </c:pt>
                <c:pt idx="139">
                  <c:v>0.17633406596699075</c:v>
                </c:pt>
                <c:pt idx="140">
                  <c:v>0.17308884575772679</c:v>
                </c:pt>
                <c:pt idx="141">
                  <c:v>0.17746548409412222</c:v>
                </c:pt>
                <c:pt idx="142">
                  <c:v>0.17783116896863141</c:v>
                </c:pt>
                <c:pt idx="143">
                  <c:v>0.17426566207514646</c:v>
                </c:pt>
                <c:pt idx="144">
                  <c:v>0.16526225856437016</c:v>
                </c:pt>
                <c:pt idx="145">
                  <c:v>0.18097683779016049</c:v>
                </c:pt>
                <c:pt idx="146">
                  <c:v>0.17436302770540515</c:v>
                </c:pt>
                <c:pt idx="147">
                  <c:v>0.18010149655040589</c:v>
                </c:pt>
                <c:pt idx="148">
                  <c:v>0.19105283588244221</c:v>
                </c:pt>
                <c:pt idx="149">
                  <c:v>0.18837668359227622</c:v>
                </c:pt>
                <c:pt idx="150">
                  <c:v>0.17843694207378058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53584"/>
        <c:axId val="343954144"/>
      </c:lineChart>
      <c:dateAx>
        <c:axId val="343953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43954144"/>
        <c:crosses val="autoZero"/>
        <c:auto val="1"/>
        <c:lblOffset val="100"/>
        <c:baseTimeUnit val="months"/>
        <c:majorUnit val="7"/>
        <c:majorTimeUnit val="months"/>
      </c:dateAx>
      <c:valAx>
        <c:axId val="343954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3439535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861971416350661E-2"/>
          <c:y val="0.86715475915745899"/>
          <c:w val="0.96100737417660853"/>
          <c:h val="7.2187278985336417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12. Custo médio da dívida pública, acumulado nos últimos 12 meses (%) e taxa selic - meta (% ao ano)</a:t>
            </a:r>
          </a:p>
        </c:rich>
      </c:tx>
      <c:layout>
        <c:manualLayout>
          <c:xMode val="edge"/>
          <c:yMode val="edge"/>
          <c:x val="0.13475868057380158"/>
          <c:y val="1.996007984031936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20124137898922"/>
          <c:y val="0.11617772329357035"/>
          <c:w val="0.86169500693405932"/>
          <c:h val="0.61386738334354907"/>
        </c:manualLayout>
      </c:layout>
      <c:lineChart>
        <c:grouping val="standard"/>
        <c:varyColors val="0"/>
        <c:ser>
          <c:idx val="1"/>
          <c:order val="0"/>
          <c:tx>
            <c:v>Custo da dívida</c:v>
          </c:tx>
          <c:spPr>
            <a:ln w="31750">
              <a:solidFill>
                <a:srgbClr val="BD534B"/>
              </a:solidFill>
            </a:ln>
          </c:spPr>
          <c:marker>
            <c:symbol val="none"/>
          </c:marker>
          <c:cat>
            <c:numRef>
              <c:f>'Gráfico 12'!$A$4:$A$166</c:f>
              <c:numCache>
                <c:formatCode>mmm\-yy</c:formatCode>
                <c:ptCount val="163"/>
                <c:pt idx="0">
                  <c:v>38717</c:v>
                </c:pt>
                <c:pt idx="1">
                  <c:v>38748</c:v>
                </c:pt>
                <c:pt idx="2">
                  <c:v>38776</c:v>
                </c:pt>
                <c:pt idx="3">
                  <c:v>38807</c:v>
                </c:pt>
                <c:pt idx="4">
                  <c:v>38837</c:v>
                </c:pt>
                <c:pt idx="5">
                  <c:v>38868</c:v>
                </c:pt>
                <c:pt idx="6">
                  <c:v>38898</c:v>
                </c:pt>
                <c:pt idx="7">
                  <c:v>38929</c:v>
                </c:pt>
                <c:pt idx="8">
                  <c:v>38960</c:v>
                </c:pt>
                <c:pt idx="9">
                  <c:v>38990</c:v>
                </c:pt>
                <c:pt idx="10">
                  <c:v>39021</c:v>
                </c:pt>
                <c:pt idx="11">
                  <c:v>39051</c:v>
                </c:pt>
                <c:pt idx="12">
                  <c:v>39082</c:v>
                </c:pt>
                <c:pt idx="13">
                  <c:v>39113</c:v>
                </c:pt>
                <c:pt idx="14">
                  <c:v>39141</c:v>
                </c:pt>
                <c:pt idx="15">
                  <c:v>39172</c:v>
                </c:pt>
                <c:pt idx="16">
                  <c:v>39202</c:v>
                </c:pt>
                <c:pt idx="17">
                  <c:v>39233</c:v>
                </c:pt>
                <c:pt idx="18">
                  <c:v>39263</c:v>
                </c:pt>
                <c:pt idx="19">
                  <c:v>39294</c:v>
                </c:pt>
                <c:pt idx="20">
                  <c:v>39325</c:v>
                </c:pt>
                <c:pt idx="21">
                  <c:v>39355</c:v>
                </c:pt>
                <c:pt idx="22">
                  <c:v>39386</c:v>
                </c:pt>
                <c:pt idx="23">
                  <c:v>39416</c:v>
                </c:pt>
                <c:pt idx="24">
                  <c:v>39447</c:v>
                </c:pt>
                <c:pt idx="25">
                  <c:v>39478</c:v>
                </c:pt>
                <c:pt idx="26">
                  <c:v>39507</c:v>
                </c:pt>
                <c:pt idx="27">
                  <c:v>39538</c:v>
                </c:pt>
                <c:pt idx="28">
                  <c:v>39568</c:v>
                </c:pt>
                <c:pt idx="29">
                  <c:v>39599</c:v>
                </c:pt>
                <c:pt idx="30">
                  <c:v>39629</c:v>
                </c:pt>
                <c:pt idx="31">
                  <c:v>39660</c:v>
                </c:pt>
                <c:pt idx="32">
                  <c:v>39691</c:v>
                </c:pt>
                <c:pt idx="33">
                  <c:v>39721</c:v>
                </c:pt>
                <c:pt idx="34">
                  <c:v>39752</c:v>
                </c:pt>
                <c:pt idx="35">
                  <c:v>39782</c:v>
                </c:pt>
                <c:pt idx="36">
                  <c:v>39813</c:v>
                </c:pt>
                <c:pt idx="37">
                  <c:v>39844</c:v>
                </c:pt>
                <c:pt idx="38">
                  <c:v>39872</c:v>
                </c:pt>
                <c:pt idx="39">
                  <c:v>39903</c:v>
                </c:pt>
                <c:pt idx="40">
                  <c:v>39933</c:v>
                </c:pt>
                <c:pt idx="41">
                  <c:v>39964</c:v>
                </c:pt>
                <c:pt idx="42">
                  <c:v>39994</c:v>
                </c:pt>
                <c:pt idx="43">
                  <c:v>40025</c:v>
                </c:pt>
                <c:pt idx="44">
                  <c:v>40056</c:v>
                </c:pt>
                <c:pt idx="45">
                  <c:v>40086</c:v>
                </c:pt>
                <c:pt idx="46">
                  <c:v>40117</c:v>
                </c:pt>
                <c:pt idx="47">
                  <c:v>40147</c:v>
                </c:pt>
                <c:pt idx="48">
                  <c:v>40178</c:v>
                </c:pt>
                <c:pt idx="49">
                  <c:v>40209</c:v>
                </c:pt>
                <c:pt idx="50">
                  <c:v>40237</c:v>
                </c:pt>
                <c:pt idx="51">
                  <c:v>40268</c:v>
                </c:pt>
                <c:pt idx="52">
                  <c:v>40298</c:v>
                </c:pt>
                <c:pt idx="53">
                  <c:v>40329</c:v>
                </c:pt>
                <c:pt idx="54">
                  <c:v>40359</c:v>
                </c:pt>
                <c:pt idx="55">
                  <c:v>40390</c:v>
                </c:pt>
                <c:pt idx="56">
                  <c:v>40421</c:v>
                </c:pt>
                <c:pt idx="57">
                  <c:v>40451</c:v>
                </c:pt>
                <c:pt idx="58">
                  <c:v>40482</c:v>
                </c:pt>
                <c:pt idx="59">
                  <c:v>40512</c:v>
                </c:pt>
                <c:pt idx="60">
                  <c:v>40543</c:v>
                </c:pt>
                <c:pt idx="61">
                  <c:v>40574</c:v>
                </c:pt>
                <c:pt idx="62">
                  <c:v>40602</c:v>
                </c:pt>
                <c:pt idx="63">
                  <c:v>40633</c:v>
                </c:pt>
                <c:pt idx="64">
                  <c:v>40663</c:v>
                </c:pt>
                <c:pt idx="65">
                  <c:v>40694</c:v>
                </c:pt>
                <c:pt idx="66">
                  <c:v>40724</c:v>
                </c:pt>
                <c:pt idx="67">
                  <c:v>40755</c:v>
                </c:pt>
                <c:pt idx="68">
                  <c:v>40786</c:v>
                </c:pt>
                <c:pt idx="69">
                  <c:v>40816</c:v>
                </c:pt>
                <c:pt idx="70">
                  <c:v>40847</c:v>
                </c:pt>
                <c:pt idx="71">
                  <c:v>40877</c:v>
                </c:pt>
                <c:pt idx="72">
                  <c:v>40908</c:v>
                </c:pt>
                <c:pt idx="73">
                  <c:v>40939</c:v>
                </c:pt>
                <c:pt idx="74">
                  <c:v>40968</c:v>
                </c:pt>
                <c:pt idx="75">
                  <c:v>40999</c:v>
                </c:pt>
                <c:pt idx="76">
                  <c:v>41029</c:v>
                </c:pt>
                <c:pt idx="77">
                  <c:v>41060</c:v>
                </c:pt>
                <c:pt idx="78">
                  <c:v>41090</c:v>
                </c:pt>
                <c:pt idx="79">
                  <c:v>41121</c:v>
                </c:pt>
                <c:pt idx="80">
                  <c:v>41152</c:v>
                </c:pt>
                <c:pt idx="81">
                  <c:v>41182</c:v>
                </c:pt>
                <c:pt idx="82">
                  <c:v>41213</c:v>
                </c:pt>
                <c:pt idx="83">
                  <c:v>41243</c:v>
                </c:pt>
                <c:pt idx="84">
                  <c:v>41274</c:v>
                </c:pt>
                <c:pt idx="85">
                  <c:v>41305</c:v>
                </c:pt>
                <c:pt idx="86">
                  <c:v>41333</c:v>
                </c:pt>
                <c:pt idx="87">
                  <c:v>41364</c:v>
                </c:pt>
                <c:pt idx="88">
                  <c:v>41394</c:v>
                </c:pt>
                <c:pt idx="89">
                  <c:v>41425</c:v>
                </c:pt>
                <c:pt idx="90">
                  <c:v>41455</c:v>
                </c:pt>
                <c:pt idx="91">
                  <c:v>41486</c:v>
                </c:pt>
                <c:pt idx="92">
                  <c:v>41517</c:v>
                </c:pt>
                <c:pt idx="93">
                  <c:v>41547</c:v>
                </c:pt>
                <c:pt idx="94">
                  <c:v>41578</c:v>
                </c:pt>
                <c:pt idx="95">
                  <c:v>41608</c:v>
                </c:pt>
                <c:pt idx="96">
                  <c:v>41639</c:v>
                </c:pt>
                <c:pt idx="97">
                  <c:v>41670</c:v>
                </c:pt>
                <c:pt idx="98">
                  <c:v>41698</c:v>
                </c:pt>
                <c:pt idx="99">
                  <c:v>41729</c:v>
                </c:pt>
                <c:pt idx="100">
                  <c:v>41759</c:v>
                </c:pt>
                <c:pt idx="101">
                  <c:v>41790</c:v>
                </c:pt>
                <c:pt idx="102">
                  <c:v>41820</c:v>
                </c:pt>
                <c:pt idx="103">
                  <c:v>41851</c:v>
                </c:pt>
                <c:pt idx="104">
                  <c:v>41882</c:v>
                </c:pt>
                <c:pt idx="105">
                  <c:v>41912</c:v>
                </c:pt>
                <c:pt idx="106">
                  <c:v>41943</c:v>
                </c:pt>
                <c:pt idx="107">
                  <c:v>41973</c:v>
                </c:pt>
                <c:pt idx="108">
                  <c:v>42004</c:v>
                </c:pt>
                <c:pt idx="109">
                  <c:v>42035</c:v>
                </c:pt>
                <c:pt idx="110">
                  <c:v>42062</c:v>
                </c:pt>
                <c:pt idx="111">
                  <c:v>42094</c:v>
                </c:pt>
                <c:pt idx="112">
                  <c:v>42124</c:v>
                </c:pt>
                <c:pt idx="113">
                  <c:v>42155</c:v>
                </c:pt>
                <c:pt idx="114">
                  <c:v>42185</c:v>
                </c:pt>
                <c:pt idx="115">
                  <c:v>42216</c:v>
                </c:pt>
                <c:pt idx="116">
                  <c:v>42247</c:v>
                </c:pt>
                <c:pt idx="117">
                  <c:v>42277</c:v>
                </c:pt>
                <c:pt idx="118">
                  <c:v>42308</c:v>
                </c:pt>
                <c:pt idx="119">
                  <c:v>42338</c:v>
                </c:pt>
                <c:pt idx="120">
                  <c:v>42369</c:v>
                </c:pt>
                <c:pt idx="121">
                  <c:v>42400</c:v>
                </c:pt>
                <c:pt idx="122">
                  <c:v>42429</c:v>
                </c:pt>
                <c:pt idx="123">
                  <c:v>42460</c:v>
                </c:pt>
                <c:pt idx="124">
                  <c:v>42490</c:v>
                </c:pt>
                <c:pt idx="125">
                  <c:v>42521</c:v>
                </c:pt>
                <c:pt idx="126">
                  <c:v>42551</c:v>
                </c:pt>
                <c:pt idx="127">
                  <c:v>42582</c:v>
                </c:pt>
                <c:pt idx="128">
                  <c:v>42613</c:v>
                </c:pt>
                <c:pt idx="129">
                  <c:v>42643</c:v>
                </c:pt>
                <c:pt idx="130">
                  <c:v>42674</c:v>
                </c:pt>
                <c:pt idx="131">
                  <c:v>42704</c:v>
                </c:pt>
                <c:pt idx="132">
                  <c:v>42735</c:v>
                </c:pt>
                <c:pt idx="133">
                  <c:v>42766</c:v>
                </c:pt>
                <c:pt idx="134">
                  <c:v>42794</c:v>
                </c:pt>
                <c:pt idx="135">
                  <c:v>42825</c:v>
                </c:pt>
                <c:pt idx="136">
                  <c:v>42855</c:v>
                </c:pt>
                <c:pt idx="137">
                  <c:v>42886</c:v>
                </c:pt>
                <c:pt idx="138">
                  <c:v>42916</c:v>
                </c:pt>
                <c:pt idx="139">
                  <c:v>42947</c:v>
                </c:pt>
                <c:pt idx="140">
                  <c:v>42978</c:v>
                </c:pt>
                <c:pt idx="141">
                  <c:v>43008</c:v>
                </c:pt>
                <c:pt idx="142">
                  <c:v>43039</c:v>
                </c:pt>
                <c:pt idx="143">
                  <c:v>43069</c:v>
                </c:pt>
                <c:pt idx="144">
                  <c:v>43100</c:v>
                </c:pt>
                <c:pt idx="145">
                  <c:v>43131</c:v>
                </c:pt>
                <c:pt idx="146">
                  <c:v>43159</c:v>
                </c:pt>
                <c:pt idx="147">
                  <c:v>43190</c:v>
                </c:pt>
                <c:pt idx="148">
                  <c:v>43220</c:v>
                </c:pt>
                <c:pt idx="149">
                  <c:v>43251</c:v>
                </c:pt>
                <c:pt idx="150">
                  <c:v>43281</c:v>
                </c:pt>
                <c:pt idx="151">
                  <c:v>43312</c:v>
                </c:pt>
                <c:pt idx="152">
                  <c:v>43343</c:v>
                </c:pt>
                <c:pt idx="153">
                  <c:v>43373</c:v>
                </c:pt>
                <c:pt idx="154">
                  <c:v>43404</c:v>
                </c:pt>
                <c:pt idx="155">
                  <c:v>43434</c:v>
                </c:pt>
                <c:pt idx="156">
                  <c:v>43465</c:v>
                </c:pt>
                <c:pt idx="157">
                  <c:v>43496</c:v>
                </c:pt>
                <c:pt idx="158">
                  <c:v>43524</c:v>
                </c:pt>
                <c:pt idx="159">
                  <c:v>43555</c:v>
                </c:pt>
                <c:pt idx="160">
                  <c:v>43585</c:v>
                </c:pt>
                <c:pt idx="161">
                  <c:v>43616</c:v>
                </c:pt>
                <c:pt idx="162">
                  <c:v>43646</c:v>
                </c:pt>
              </c:numCache>
            </c:numRef>
          </c:cat>
          <c:val>
            <c:numRef>
              <c:f>'Gráfico 12'!$B$4:$B$166</c:f>
              <c:numCache>
                <c:formatCode>0.00</c:formatCode>
                <c:ptCount val="163"/>
                <c:pt idx="0">
                  <c:v>14.16514731735899</c:v>
                </c:pt>
                <c:pt idx="1">
                  <c:v>14.105249618768658</c:v>
                </c:pt>
                <c:pt idx="2">
                  <c:v>13.877611524351703</c:v>
                </c:pt>
                <c:pt idx="3">
                  <c:v>13.712109556119229</c:v>
                </c:pt>
                <c:pt idx="4">
                  <c:v>13.951359969745596</c:v>
                </c:pt>
                <c:pt idx="5">
                  <c:v>15.585540099694217</c:v>
                </c:pt>
                <c:pt idx="6">
                  <c:v>15.073165977311872</c:v>
                </c:pt>
                <c:pt idx="7">
                  <c:v>14.755944950628765</c:v>
                </c:pt>
                <c:pt idx="8">
                  <c:v>14.554291245338105</c:v>
                </c:pt>
                <c:pt idx="9">
                  <c:v>15.225946627709039</c:v>
                </c:pt>
                <c:pt idx="10">
                  <c:v>14.692958970082698</c:v>
                </c:pt>
                <c:pt idx="11">
                  <c:v>14.945858469238765</c:v>
                </c:pt>
                <c:pt idx="12">
                  <c:v>13.777480414400952</c:v>
                </c:pt>
                <c:pt idx="13">
                  <c:v>14.018058040951594</c:v>
                </c:pt>
                <c:pt idx="14">
                  <c:v>14.336557546009347</c:v>
                </c:pt>
                <c:pt idx="15">
                  <c:v>13.57692050979044</c:v>
                </c:pt>
                <c:pt idx="16">
                  <c:v>13.84445779851236</c:v>
                </c:pt>
                <c:pt idx="17">
                  <c:v>12.295545557480242</c:v>
                </c:pt>
                <c:pt idx="18">
                  <c:v>12.526356808648933</c:v>
                </c:pt>
                <c:pt idx="19">
                  <c:v>12.338225922682996</c:v>
                </c:pt>
                <c:pt idx="20">
                  <c:v>12.710056679995345</c:v>
                </c:pt>
                <c:pt idx="21">
                  <c:v>12.071331122762095</c:v>
                </c:pt>
                <c:pt idx="22">
                  <c:v>11.797837604113058</c:v>
                </c:pt>
                <c:pt idx="23">
                  <c:v>11.684244374820089</c:v>
                </c:pt>
                <c:pt idx="24">
                  <c:v>11.773670206865646</c:v>
                </c:pt>
                <c:pt idx="25">
                  <c:v>11.709151742278843</c:v>
                </c:pt>
                <c:pt idx="26">
                  <c:v>11.511496700768337</c:v>
                </c:pt>
                <c:pt idx="27">
                  <c:v>11.817788465274537</c:v>
                </c:pt>
                <c:pt idx="28">
                  <c:v>11.712751659950467</c:v>
                </c:pt>
                <c:pt idx="29">
                  <c:v>11.908657317250709</c:v>
                </c:pt>
                <c:pt idx="30">
                  <c:v>12.015872810493546</c:v>
                </c:pt>
                <c:pt idx="31">
                  <c:v>12.230925641368366</c:v>
                </c:pt>
                <c:pt idx="32">
                  <c:v>11.945250218212029</c:v>
                </c:pt>
                <c:pt idx="33">
                  <c:v>13.44245073578859</c:v>
                </c:pt>
                <c:pt idx="34">
                  <c:v>14.817928005729057</c:v>
                </c:pt>
                <c:pt idx="35">
                  <c:v>15.705914592380685</c:v>
                </c:pt>
                <c:pt idx="36">
                  <c:v>15.906208778241879</c:v>
                </c:pt>
                <c:pt idx="37">
                  <c:v>15.743629425681579</c:v>
                </c:pt>
                <c:pt idx="38">
                  <c:v>16.443868908471739</c:v>
                </c:pt>
                <c:pt idx="39">
                  <c:v>15.598375453235029</c:v>
                </c:pt>
                <c:pt idx="40">
                  <c:v>15.125989137456584</c:v>
                </c:pt>
                <c:pt idx="41">
                  <c:v>14.357941751118688</c:v>
                </c:pt>
                <c:pt idx="42">
                  <c:v>14.068508823365406</c:v>
                </c:pt>
                <c:pt idx="43">
                  <c:v>13.482100691015868</c:v>
                </c:pt>
                <c:pt idx="44">
                  <c:v>13.077204571603465</c:v>
                </c:pt>
                <c:pt idx="45">
                  <c:v>11.422898910641448</c:v>
                </c:pt>
                <c:pt idx="46">
                  <c:v>10.390608066162594</c:v>
                </c:pt>
                <c:pt idx="47">
                  <c:v>9.6939447020831526</c:v>
                </c:pt>
                <c:pt idx="48">
                  <c:v>9.4224289179740683</c:v>
                </c:pt>
                <c:pt idx="49">
                  <c:v>9.7971751567755607</c:v>
                </c:pt>
                <c:pt idx="50">
                  <c:v>9.4011141437825394</c:v>
                </c:pt>
                <c:pt idx="51">
                  <c:v>9.6028600684702248</c:v>
                </c:pt>
                <c:pt idx="52">
                  <c:v>9.792139483735804</c:v>
                </c:pt>
                <c:pt idx="53">
                  <c:v>10.52581200840141</c:v>
                </c:pt>
                <c:pt idx="54">
                  <c:v>10.494869786882882</c:v>
                </c:pt>
                <c:pt idx="55">
                  <c:v>10.578560010578231</c:v>
                </c:pt>
                <c:pt idx="56">
                  <c:v>10.647430116456068</c:v>
                </c:pt>
                <c:pt idx="57">
                  <c:v>10.940133030957208</c:v>
                </c:pt>
                <c:pt idx="58">
                  <c:v>11.233610299833106</c:v>
                </c:pt>
                <c:pt idx="59">
                  <c:v>11.447622270639659</c:v>
                </c:pt>
                <c:pt idx="60">
                  <c:v>11.593271873972785</c:v>
                </c:pt>
                <c:pt idx="61">
                  <c:v>11.428486828097327</c:v>
                </c:pt>
                <c:pt idx="62">
                  <c:v>11.712835936276567</c:v>
                </c:pt>
                <c:pt idx="63">
                  <c:v>11.795435413419398</c:v>
                </c:pt>
                <c:pt idx="64">
                  <c:v>11.892932932143793</c:v>
                </c:pt>
                <c:pt idx="65">
                  <c:v>11.83</c:v>
                </c:pt>
                <c:pt idx="66">
                  <c:v>11.892137747698886</c:v>
                </c:pt>
                <c:pt idx="67">
                  <c:v>12.010701536940669</c:v>
                </c:pt>
                <c:pt idx="68">
                  <c:v>12.251858150755657</c:v>
                </c:pt>
                <c:pt idx="69">
                  <c:v>12.968216714729342</c:v>
                </c:pt>
                <c:pt idx="70">
                  <c:v>12.514985356150296</c:v>
                </c:pt>
                <c:pt idx="71">
                  <c:v>12.67519044957835</c:v>
                </c:pt>
                <c:pt idx="72">
                  <c:v>12.834973262876876</c:v>
                </c:pt>
                <c:pt idx="73">
                  <c:v>12.436139201404332</c:v>
                </c:pt>
                <c:pt idx="74">
                  <c:v>12.203528302141434</c:v>
                </c:pt>
                <c:pt idx="75">
                  <c:v>12.373188334863942</c:v>
                </c:pt>
                <c:pt idx="76">
                  <c:v>12.590195894057969</c:v>
                </c:pt>
                <c:pt idx="77">
                  <c:v>12.852830155471979</c:v>
                </c:pt>
                <c:pt idx="78">
                  <c:v>12.814603504473764</c:v>
                </c:pt>
                <c:pt idx="79">
                  <c:v>12.883154622285693</c:v>
                </c:pt>
                <c:pt idx="80">
                  <c:v>12.690709181744602</c:v>
                </c:pt>
                <c:pt idx="81">
                  <c:v>11.758421322121967</c:v>
                </c:pt>
                <c:pt idx="82">
                  <c:v>12.150412777067537</c:v>
                </c:pt>
                <c:pt idx="83">
                  <c:v>11.881673726545836</c:v>
                </c:pt>
                <c:pt idx="84">
                  <c:v>11.546769022659436</c:v>
                </c:pt>
                <c:pt idx="85">
                  <c:v>11.770960424642778</c:v>
                </c:pt>
                <c:pt idx="86">
                  <c:v>11.776017052239993</c:v>
                </c:pt>
                <c:pt idx="87">
                  <c:v>11.42152936503153</c:v>
                </c:pt>
                <c:pt idx="88">
                  <c:v>11.201209660127979</c:v>
                </c:pt>
                <c:pt idx="89">
                  <c:v>11.044109094675479</c:v>
                </c:pt>
                <c:pt idx="90">
                  <c:v>11.230364101279829</c:v>
                </c:pt>
                <c:pt idx="91">
                  <c:v>11.221812431353163</c:v>
                </c:pt>
                <c:pt idx="92">
                  <c:v>11.235831047432354</c:v>
                </c:pt>
                <c:pt idx="93">
                  <c:v>10.972583328361265</c:v>
                </c:pt>
                <c:pt idx="94">
                  <c:v>10.932800079967155</c:v>
                </c:pt>
                <c:pt idx="95">
                  <c:v>11.021465290876293</c:v>
                </c:pt>
                <c:pt idx="96">
                  <c:v>11.324675541751647</c:v>
                </c:pt>
                <c:pt idx="97">
                  <c:v>11.613023016469578</c:v>
                </c:pt>
                <c:pt idx="98">
                  <c:v>11.573527151042599</c:v>
                </c:pt>
                <c:pt idx="99">
                  <c:v>11.461824707372388</c:v>
                </c:pt>
                <c:pt idx="100">
                  <c:v>11.515887933882</c:v>
                </c:pt>
                <c:pt idx="101">
                  <c:v>11.293188584884515</c:v>
                </c:pt>
                <c:pt idx="102">
                  <c:v>11.051547679311565</c:v>
                </c:pt>
                <c:pt idx="103">
                  <c:v>11.042383765715551</c:v>
                </c:pt>
                <c:pt idx="104">
                  <c:v>10.831788814016011</c:v>
                </c:pt>
                <c:pt idx="105">
                  <c:v>11.544318028751048</c:v>
                </c:pt>
                <c:pt idx="106">
                  <c:v>11.630145120283302</c:v>
                </c:pt>
                <c:pt idx="107">
                  <c:v>11.639752886899959</c:v>
                </c:pt>
                <c:pt idx="108">
                  <c:v>11.842323006732588</c:v>
                </c:pt>
                <c:pt idx="109">
                  <c:v>11.778594174549987</c:v>
                </c:pt>
                <c:pt idx="110">
                  <c:v>12.61555091326175</c:v>
                </c:pt>
                <c:pt idx="111">
                  <c:v>13.820579340004421</c:v>
                </c:pt>
                <c:pt idx="112">
                  <c:v>13.599182584392864</c:v>
                </c:pt>
                <c:pt idx="113">
                  <c:v>14.029129434524332</c:v>
                </c:pt>
                <c:pt idx="114">
                  <c:v>14.313958200391516</c:v>
                </c:pt>
                <c:pt idx="115">
                  <c:v>14.987254070555554</c:v>
                </c:pt>
                <c:pt idx="116">
                  <c:v>15.933844082150395</c:v>
                </c:pt>
                <c:pt idx="117">
                  <c:v>16.067287463221454</c:v>
                </c:pt>
                <c:pt idx="118">
                  <c:v>16.152412298943499</c:v>
                </c:pt>
                <c:pt idx="119">
                  <c:v>16.051433794129</c:v>
                </c:pt>
                <c:pt idx="120">
                  <c:v>16.071326646092668</c:v>
                </c:pt>
                <c:pt idx="121">
                  <c:v>16.404508239741897</c:v>
                </c:pt>
                <c:pt idx="122">
                  <c:v>15.826056479534754</c:v>
                </c:pt>
                <c:pt idx="123">
                  <c:v>14.188863896832686</c:v>
                </c:pt>
                <c:pt idx="124">
                  <c:v>14.248477565491854</c:v>
                </c:pt>
                <c:pt idx="125">
                  <c:v>14.246383539456975</c:v>
                </c:pt>
                <c:pt idx="126">
                  <c:v>13.798441510340007</c:v>
                </c:pt>
                <c:pt idx="127">
                  <c:v>13.328536545987495</c:v>
                </c:pt>
                <c:pt idx="128">
                  <c:v>13.145850975854296</c:v>
                </c:pt>
                <c:pt idx="129">
                  <c:v>12.749360047921252</c:v>
                </c:pt>
                <c:pt idx="130">
                  <c:v>12.56406324716567</c:v>
                </c:pt>
                <c:pt idx="131">
                  <c:v>12.543924596931408</c:v>
                </c:pt>
                <c:pt idx="132">
                  <c:v>12.017107910927958</c:v>
                </c:pt>
                <c:pt idx="133">
                  <c:v>11.572219153208525</c:v>
                </c:pt>
                <c:pt idx="134">
                  <c:v>11.339902479946765</c:v>
                </c:pt>
                <c:pt idx="135">
                  <c:v>11.723690211218265</c:v>
                </c:pt>
                <c:pt idx="136">
                  <c:v>11.573021047466394</c:v>
                </c:pt>
                <c:pt idx="137">
                  <c:v>11.225785480604044</c:v>
                </c:pt>
                <c:pt idx="138">
                  <c:v>11.398586584331643</c:v>
                </c:pt>
                <c:pt idx="139">
                  <c:v>10.892183666071496</c:v>
                </c:pt>
                <c:pt idx="140">
                  <c:v>10.619097660190956</c:v>
                </c:pt>
                <c:pt idx="141">
                  <c:v>10.466755750603642</c:v>
                </c:pt>
                <c:pt idx="142">
                  <c:v>10.591206124454734</c:v>
                </c:pt>
                <c:pt idx="143">
                  <c:v>10.236566850852768</c:v>
                </c:pt>
                <c:pt idx="144">
                  <c:v>10.289153941236847</c:v>
                </c:pt>
                <c:pt idx="145">
                  <c:v>10.056517789913904</c:v>
                </c:pt>
                <c:pt idx="146">
                  <c:v>10.00901193554872</c:v>
                </c:pt>
                <c:pt idx="147">
                  <c:v>9.7481507364650444</c:v>
                </c:pt>
                <c:pt idx="148">
                  <c:v>9.8941967288011821</c:v>
                </c:pt>
                <c:pt idx="149">
                  <c:v>10.039113809667608</c:v>
                </c:pt>
                <c:pt idx="150">
                  <c:v>10.305087328329959</c:v>
                </c:pt>
                <c:pt idx="151">
                  <c:v>10.491951</c:v>
                </c:pt>
                <c:pt idx="152">
                  <c:v>10.760251</c:v>
                </c:pt>
                <c:pt idx="153">
                  <c:v>10.515070999999999</c:v>
                </c:pt>
                <c:pt idx="154">
                  <c:v>10.061019999999999</c:v>
                </c:pt>
                <c:pt idx="155">
                  <c:v>10.111546978516461</c:v>
                </c:pt>
                <c:pt idx="156">
                  <c:v>9.8591383737505325</c:v>
                </c:pt>
                <c:pt idx="157">
                  <c:v>9.6608327067106661</c:v>
                </c:pt>
                <c:pt idx="158">
                  <c:v>9.690116999999999</c:v>
                </c:pt>
                <c:pt idx="159">
                  <c:v>9.791898999999999</c:v>
                </c:pt>
                <c:pt idx="160">
                  <c:v>9.7690509999999993</c:v>
                </c:pt>
                <c:pt idx="161">
                  <c:v>9.4398940000000007</c:v>
                </c:pt>
                <c:pt idx="162">
                  <c:v>8.8332560000000004</c:v>
                </c:pt>
              </c:numCache>
            </c:numRef>
          </c:val>
          <c:smooth val="0"/>
        </c:ser>
        <c:ser>
          <c:idx val="2"/>
          <c:order val="1"/>
          <c:tx>
            <c:v>Selic</c:v>
          </c:tx>
          <c:spPr>
            <a:ln w="31750">
              <a:solidFill>
                <a:srgbClr val="9EBBD3"/>
              </a:solidFill>
            </a:ln>
          </c:spPr>
          <c:marker>
            <c:symbol val="none"/>
          </c:marker>
          <c:cat>
            <c:numRef>
              <c:f>'Gráfico 12'!$A$4:$A$166</c:f>
              <c:numCache>
                <c:formatCode>mmm\-yy</c:formatCode>
                <c:ptCount val="163"/>
                <c:pt idx="0">
                  <c:v>38717</c:v>
                </c:pt>
                <c:pt idx="1">
                  <c:v>38748</c:v>
                </c:pt>
                <c:pt idx="2">
                  <c:v>38776</c:v>
                </c:pt>
                <c:pt idx="3">
                  <c:v>38807</c:v>
                </c:pt>
                <c:pt idx="4">
                  <c:v>38837</c:v>
                </c:pt>
                <c:pt idx="5">
                  <c:v>38868</c:v>
                </c:pt>
                <c:pt idx="6">
                  <c:v>38898</c:v>
                </c:pt>
                <c:pt idx="7">
                  <c:v>38929</c:v>
                </c:pt>
                <c:pt idx="8">
                  <c:v>38960</c:v>
                </c:pt>
                <c:pt idx="9">
                  <c:v>38990</c:v>
                </c:pt>
                <c:pt idx="10">
                  <c:v>39021</c:v>
                </c:pt>
                <c:pt idx="11">
                  <c:v>39051</c:v>
                </c:pt>
                <c:pt idx="12">
                  <c:v>39082</c:v>
                </c:pt>
                <c:pt idx="13">
                  <c:v>39113</c:v>
                </c:pt>
                <c:pt idx="14">
                  <c:v>39141</c:v>
                </c:pt>
                <c:pt idx="15">
                  <c:v>39172</c:v>
                </c:pt>
                <c:pt idx="16">
                  <c:v>39202</c:v>
                </c:pt>
                <c:pt idx="17">
                  <c:v>39233</c:v>
                </c:pt>
                <c:pt idx="18">
                  <c:v>39263</c:v>
                </c:pt>
                <c:pt idx="19">
                  <c:v>39294</c:v>
                </c:pt>
                <c:pt idx="20">
                  <c:v>39325</c:v>
                </c:pt>
                <c:pt idx="21">
                  <c:v>39355</c:v>
                </c:pt>
                <c:pt idx="22">
                  <c:v>39386</c:v>
                </c:pt>
                <c:pt idx="23">
                  <c:v>39416</c:v>
                </c:pt>
                <c:pt idx="24">
                  <c:v>39447</c:v>
                </c:pt>
                <c:pt idx="25">
                  <c:v>39478</c:v>
                </c:pt>
                <c:pt idx="26">
                  <c:v>39507</c:v>
                </c:pt>
                <c:pt idx="27">
                  <c:v>39538</c:v>
                </c:pt>
                <c:pt idx="28">
                  <c:v>39568</c:v>
                </c:pt>
                <c:pt idx="29">
                  <c:v>39599</c:v>
                </c:pt>
                <c:pt idx="30">
                  <c:v>39629</c:v>
                </c:pt>
                <c:pt idx="31">
                  <c:v>39660</c:v>
                </c:pt>
                <c:pt idx="32">
                  <c:v>39691</c:v>
                </c:pt>
                <c:pt idx="33">
                  <c:v>39721</c:v>
                </c:pt>
                <c:pt idx="34">
                  <c:v>39752</c:v>
                </c:pt>
                <c:pt idx="35">
                  <c:v>39782</c:v>
                </c:pt>
                <c:pt idx="36">
                  <c:v>39813</c:v>
                </c:pt>
                <c:pt idx="37">
                  <c:v>39844</c:v>
                </c:pt>
                <c:pt idx="38">
                  <c:v>39872</c:v>
                </c:pt>
                <c:pt idx="39">
                  <c:v>39903</c:v>
                </c:pt>
                <c:pt idx="40">
                  <c:v>39933</c:v>
                </c:pt>
                <c:pt idx="41">
                  <c:v>39964</c:v>
                </c:pt>
                <c:pt idx="42">
                  <c:v>39994</c:v>
                </c:pt>
                <c:pt idx="43">
                  <c:v>40025</c:v>
                </c:pt>
                <c:pt idx="44">
                  <c:v>40056</c:v>
                </c:pt>
                <c:pt idx="45">
                  <c:v>40086</c:v>
                </c:pt>
                <c:pt idx="46">
                  <c:v>40117</c:v>
                </c:pt>
                <c:pt idx="47">
                  <c:v>40147</c:v>
                </c:pt>
                <c:pt idx="48">
                  <c:v>40178</c:v>
                </c:pt>
                <c:pt idx="49">
                  <c:v>40209</c:v>
                </c:pt>
                <c:pt idx="50">
                  <c:v>40237</c:v>
                </c:pt>
                <c:pt idx="51">
                  <c:v>40268</c:v>
                </c:pt>
                <c:pt idx="52">
                  <c:v>40298</c:v>
                </c:pt>
                <c:pt idx="53">
                  <c:v>40329</c:v>
                </c:pt>
                <c:pt idx="54">
                  <c:v>40359</c:v>
                </c:pt>
                <c:pt idx="55">
                  <c:v>40390</c:v>
                </c:pt>
                <c:pt idx="56">
                  <c:v>40421</c:v>
                </c:pt>
                <c:pt idx="57">
                  <c:v>40451</c:v>
                </c:pt>
                <c:pt idx="58">
                  <c:v>40482</c:v>
                </c:pt>
                <c:pt idx="59">
                  <c:v>40512</c:v>
                </c:pt>
                <c:pt idx="60">
                  <c:v>40543</c:v>
                </c:pt>
                <c:pt idx="61">
                  <c:v>40574</c:v>
                </c:pt>
                <c:pt idx="62">
                  <c:v>40602</c:v>
                </c:pt>
                <c:pt idx="63">
                  <c:v>40633</c:v>
                </c:pt>
                <c:pt idx="64">
                  <c:v>40663</c:v>
                </c:pt>
                <c:pt idx="65">
                  <c:v>40694</c:v>
                </c:pt>
                <c:pt idx="66">
                  <c:v>40724</c:v>
                </c:pt>
                <c:pt idx="67">
                  <c:v>40755</c:v>
                </c:pt>
                <c:pt idx="68">
                  <c:v>40786</c:v>
                </c:pt>
                <c:pt idx="69">
                  <c:v>40816</c:v>
                </c:pt>
                <c:pt idx="70">
                  <c:v>40847</c:v>
                </c:pt>
                <c:pt idx="71">
                  <c:v>40877</c:v>
                </c:pt>
                <c:pt idx="72">
                  <c:v>40908</c:v>
                </c:pt>
                <c:pt idx="73">
                  <c:v>40939</c:v>
                </c:pt>
                <c:pt idx="74">
                  <c:v>40968</c:v>
                </c:pt>
                <c:pt idx="75">
                  <c:v>40999</c:v>
                </c:pt>
                <c:pt idx="76">
                  <c:v>41029</c:v>
                </c:pt>
                <c:pt idx="77">
                  <c:v>41060</c:v>
                </c:pt>
                <c:pt idx="78">
                  <c:v>41090</c:v>
                </c:pt>
                <c:pt idx="79">
                  <c:v>41121</c:v>
                </c:pt>
                <c:pt idx="80">
                  <c:v>41152</c:v>
                </c:pt>
                <c:pt idx="81">
                  <c:v>41182</c:v>
                </c:pt>
                <c:pt idx="82">
                  <c:v>41213</c:v>
                </c:pt>
                <c:pt idx="83">
                  <c:v>41243</c:v>
                </c:pt>
                <c:pt idx="84">
                  <c:v>41274</c:v>
                </c:pt>
                <c:pt idx="85">
                  <c:v>41305</c:v>
                </c:pt>
                <c:pt idx="86">
                  <c:v>41333</c:v>
                </c:pt>
                <c:pt idx="87">
                  <c:v>41364</c:v>
                </c:pt>
                <c:pt idx="88">
                  <c:v>41394</c:v>
                </c:pt>
                <c:pt idx="89">
                  <c:v>41425</c:v>
                </c:pt>
                <c:pt idx="90">
                  <c:v>41455</c:v>
                </c:pt>
                <c:pt idx="91">
                  <c:v>41486</c:v>
                </c:pt>
                <c:pt idx="92">
                  <c:v>41517</c:v>
                </c:pt>
                <c:pt idx="93">
                  <c:v>41547</c:v>
                </c:pt>
                <c:pt idx="94">
                  <c:v>41578</c:v>
                </c:pt>
                <c:pt idx="95">
                  <c:v>41608</c:v>
                </c:pt>
                <c:pt idx="96">
                  <c:v>41639</c:v>
                </c:pt>
                <c:pt idx="97">
                  <c:v>41670</c:v>
                </c:pt>
                <c:pt idx="98">
                  <c:v>41698</c:v>
                </c:pt>
                <c:pt idx="99">
                  <c:v>41729</c:v>
                </c:pt>
                <c:pt idx="100">
                  <c:v>41759</c:v>
                </c:pt>
                <c:pt idx="101">
                  <c:v>41790</c:v>
                </c:pt>
                <c:pt idx="102">
                  <c:v>41820</c:v>
                </c:pt>
                <c:pt idx="103">
                  <c:v>41851</c:v>
                </c:pt>
                <c:pt idx="104">
                  <c:v>41882</c:v>
                </c:pt>
                <c:pt idx="105">
                  <c:v>41912</c:v>
                </c:pt>
                <c:pt idx="106">
                  <c:v>41943</c:v>
                </c:pt>
                <c:pt idx="107">
                  <c:v>41973</c:v>
                </c:pt>
                <c:pt idx="108">
                  <c:v>42004</c:v>
                </c:pt>
                <c:pt idx="109">
                  <c:v>42035</c:v>
                </c:pt>
                <c:pt idx="110">
                  <c:v>42062</c:v>
                </c:pt>
                <c:pt idx="111">
                  <c:v>42094</c:v>
                </c:pt>
                <c:pt idx="112">
                  <c:v>42124</c:v>
                </c:pt>
                <c:pt idx="113">
                  <c:v>42155</c:v>
                </c:pt>
                <c:pt idx="114">
                  <c:v>42185</c:v>
                </c:pt>
                <c:pt idx="115">
                  <c:v>42216</c:v>
                </c:pt>
                <c:pt idx="116">
                  <c:v>42247</c:v>
                </c:pt>
                <c:pt idx="117">
                  <c:v>42277</c:v>
                </c:pt>
                <c:pt idx="118">
                  <c:v>42308</c:v>
                </c:pt>
                <c:pt idx="119">
                  <c:v>42338</c:v>
                </c:pt>
                <c:pt idx="120">
                  <c:v>42369</c:v>
                </c:pt>
                <c:pt idx="121">
                  <c:v>42400</c:v>
                </c:pt>
                <c:pt idx="122">
                  <c:v>42429</c:v>
                </c:pt>
                <c:pt idx="123">
                  <c:v>42460</c:v>
                </c:pt>
                <c:pt idx="124">
                  <c:v>42490</c:v>
                </c:pt>
                <c:pt idx="125">
                  <c:v>42521</c:v>
                </c:pt>
                <c:pt idx="126">
                  <c:v>42551</c:v>
                </c:pt>
                <c:pt idx="127">
                  <c:v>42582</c:v>
                </c:pt>
                <c:pt idx="128">
                  <c:v>42613</c:v>
                </c:pt>
                <c:pt idx="129">
                  <c:v>42643</c:v>
                </c:pt>
                <c:pt idx="130">
                  <c:v>42674</c:v>
                </c:pt>
                <c:pt idx="131">
                  <c:v>42704</c:v>
                </c:pt>
                <c:pt idx="132">
                  <c:v>42735</c:v>
                </c:pt>
                <c:pt idx="133">
                  <c:v>42766</c:v>
                </c:pt>
                <c:pt idx="134">
                  <c:v>42794</c:v>
                </c:pt>
                <c:pt idx="135">
                  <c:v>42825</c:v>
                </c:pt>
                <c:pt idx="136">
                  <c:v>42855</c:v>
                </c:pt>
                <c:pt idx="137">
                  <c:v>42886</c:v>
                </c:pt>
                <c:pt idx="138">
                  <c:v>42916</c:v>
                </c:pt>
                <c:pt idx="139">
                  <c:v>42947</c:v>
                </c:pt>
                <c:pt idx="140">
                  <c:v>42978</c:v>
                </c:pt>
                <c:pt idx="141">
                  <c:v>43008</c:v>
                </c:pt>
                <c:pt idx="142">
                  <c:v>43039</c:v>
                </c:pt>
                <c:pt idx="143">
                  <c:v>43069</c:v>
                </c:pt>
                <c:pt idx="144">
                  <c:v>43100</c:v>
                </c:pt>
                <c:pt idx="145">
                  <c:v>43131</c:v>
                </c:pt>
                <c:pt idx="146">
                  <c:v>43159</c:v>
                </c:pt>
                <c:pt idx="147">
                  <c:v>43190</c:v>
                </c:pt>
                <c:pt idx="148">
                  <c:v>43220</c:v>
                </c:pt>
                <c:pt idx="149">
                  <c:v>43251</c:v>
                </c:pt>
                <c:pt idx="150">
                  <c:v>43281</c:v>
                </c:pt>
                <c:pt idx="151">
                  <c:v>43312</c:v>
                </c:pt>
                <c:pt idx="152">
                  <c:v>43343</c:v>
                </c:pt>
                <c:pt idx="153">
                  <c:v>43373</c:v>
                </c:pt>
                <c:pt idx="154">
                  <c:v>43404</c:v>
                </c:pt>
                <c:pt idx="155">
                  <c:v>43434</c:v>
                </c:pt>
                <c:pt idx="156">
                  <c:v>43465</c:v>
                </c:pt>
                <c:pt idx="157">
                  <c:v>43496</c:v>
                </c:pt>
                <c:pt idx="158">
                  <c:v>43524</c:v>
                </c:pt>
                <c:pt idx="159">
                  <c:v>43555</c:v>
                </c:pt>
                <c:pt idx="160">
                  <c:v>43585</c:v>
                </c:pt>
                <c:pt idx="161">
                  <c:v>43616</c:v>
                </c:pt>
                <c:pt idx="162">
                  <c:v>43646</c:v>
                </c:pt>
              </c:numCache>
            </c:numRef>
          </c:cat>
          <c:val>
            <c:numRef>
              <c:f>'Gráfico 12'!$C$4:$C$166</c:f>
              <c:numCache>
                <c:formatCode>0.00</c:formatCode>
                <c:ptCount val="163"/>
                <c:pt idx="0">
                  <c:v>18</c:v>
                </c:pt>
                <c:pt idx="1">
                  <c:v>17.25</c:v>
                </c:pt>
                <c:pt idx="2">
                  <c:v>17.25</c:v>
                </c:pt>
                <c:pt idx="3">
                  <c:v>16.5</c:v>
                </c:pt>
                <c:pt idx="4">
                  <c:v>15.75</c:v>
                </c:pt>
                <c:pt idx="5">
                  <c:v>15.75</c:v>
                </c:pt>
                <c:pt idx="6">
                  <c:v>15.25</c:v>
                </c:pt>
                <c:pt idx="7">
                  <c:v>14.75</c:v>
                </c:pt>
                <c:pt idx="8">
                  <c:v>14.25</c:v>
                </c:pt>
                <c:pt idx="9">
                  <c:v>14.25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13</c:v>
                </c:pt>
                <c:pt idx="14">
                  <c:v>13</c:v>
                </c:pt>
                <c:pt idx="15">
                  <c:v>12.75</c:v>
                </c:pt>
                <c:pt idx="16">
                  <c:v>12.5</c:v>
                </c:pt>
                <c:pt idx="17">
                  <c:v>12.5</c:v>
                </c:pt>
                <c:pt idx="18">
                  <c:v>12</c:v>
                </c:pt>
                <c:pt idx="19">
                  <c:v>11.5</c:v>
                </c:pt>
                <c:pt idx="20">
                  <c:v>11.5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11.75</c:v>
                </c:pt>
                <c:pt idx="29">
                  <c:v>11.75</c:v>
                </c:pt>
                <c:pt idx="30">
                  <c:v>12.25</c:v>
                </c:pt>
                <c:pt idx="31">
                  <c:v>13</c:v>
                </c:pt>
                <c:pt idx="32">
                  <c:v>13</c:v>
                </c:pt>
                <c:pt idx="33">
                  <c:v>13.75</c:v>
                </c:pt>
                <c:pt idx="34">
                  <c:v>13.75</c:v>
                </c:pt>
                <c:pt idx="35">
                  <c:v>13.75</c:v>
                </c:pt>
                <c:pt idx="36">
                  <c:v>13.75</c:v>
                </c:pt>
                <c:pt idx="37">
                  <c:v>12.75</c:v>
                </c:pt>
                <c:pt idx="38">
                  <c:v>12.75</c:v>
                </c:pt>
                <c:pt idx="39">
                  <c:v>11.25</c:v>
                </c:pt>
                <c:pt idx="40">
                  <c:v>10.25</c:v>
                </c:pt>
                <c:pt idx="41">
                  <c:v>10.25</c:v>
                </c:pt>
                <c:pt idx="42">
                  <c:v>9.25</c:v>
                </c:pt>
                <c:pt idx="43">
                  <c:v>8.75</c:v>
                </c:pt>
                <c:pt idx="44">
                  <c:v>8.75</c:v>
                </c:pt>
                <c:pt idx="45">
                  <c:v>8.75</c:v>
                </c:pt>
                <c:pt idx="46">
                  <c:v>8.75</c:v>
                </c:pt>
                <c:pt idx="47">
                  <c:v>8.75</c:v>
                </c:pt>
                <c:pt idx="48">
                  <c:v>8.75</c:v>
                </c:pt>
                <c:pt idx="49">
                  <c:v>8.75</c:v>
                </c:pt>
                <c:pt idx="50">
                  <c:v>8.75</c:v>
                </c:pt>
                <c:pt idx="51">
                  <c:v>8.75</c:v>
                </c:pt>
                <c:pt idx="52">
                  <c:v>9.5</c:v>
                </c:pt>
                <c:pt idx="53">
                  <c:v>9.5</c:v>
                </c:pt>
                <c:pt idx="54">
                  <c:v>10.25</c:v>
                </c:pt>
                <c:pt idx="55">
                  <c:v>10.75</c:v>
                </c:pt>
                <c:pt idx="56">
                  <c:v>10.75</c:v>
                </c:pt>
                <c:pt idx="57">
                  <c:v>10.75</c:v>
                </c:pt>
                <c:pt idx="58">
                  <c:v>10.75</c:v>
                </c:pt>
                <c:pt idx="59">
                  <c:v>10.75</c:v>
                </c:pt>
                <c:pt idx="60">
                  <c:v>10.75</c:v>
                </c:pt>
                <c:pt idx="61">
                  <c:v>11.25</c:v>
                </c:pt>
                <c:pt idx="62">
                  <c:v>11.25</c:v>
                </c:pt>
                <c:pt idx="63">
                  <c:v>11.75</c:v>
                </c:pt>
                <c:pt idx="64">
                  <c:v>12</c:v>
                </c:pt>
                <c:pt idx="65">
                  <c:v>12</c:v>
                </c:pt>
                <c:pt idx="66">
                  <c:v>12.25</c:v>
                </c:pt>
                <c:pt idx="67">
                  <c:v>12.5</c:v>
                </c:pt>
                <c:pt idx="68">
                  <c:v>12.5</c:v>
                </c:pt>
                <c:pt idx="69">
                  <c:v>12</c:v>
                </c:pt>
                <c:pt idx="70">
                  <c:v>11.5</c:v>
                </c:pt>
                <c:pt idx="71">
                  <c:v>11.5</c:v>
                </c:pt>
                <c:pt idx="72">
                  <c:v>11</c:v>
                </c:pt>
                <c:pt idx="73">
                  <c:v>10.5</c:v>
                </c:pt>
                <c:pt idx="74">
                  <c:v>10.5</c:v>
                </c:pt>
                <c:pt idx="75">
                  <c:v>9.75</c:v>
                </c:pt>
                <c:pt idx="76">
                  <c:v>9</c:v>
                </c:pt>
                <c:pt idx="77">
                  <c:v>8.5</c:v>
                </c:pt>
                <c:pt idx="78">
                  <c:v>8.5</c:v>
                </c:pt>
                <c:pt idx="79">
                  <c:v>8</c:v>
                </c:pt>
                <c:pt idx="80">
                  <c:v>7.5</c:v>
                </c:pt>
                <c:pt idx="81">
                  <c:v>7.5</c:v>
                </c:pt>
                <c:pt idx="82">
                  <c:v>7.25</c:v>
                </c:pt>
                <c:pt idx="83">
                  <c:v>7.25</c:v>
                </c:pt>
                <c:pt idx="84">
                  <c:v>7.25</c:v>
                </c:pt>
                <c:pt idx="85">
                  <c:v>7.25</c:v>
                </c:pt>
                <c:pt idx="86">
                  <c:v>7.25</c:v>
                </c:pt>
                <c:pt idx="87">
                  <c:v>7.25</c:v>
                </c:pt>
                <c:pt idx="88">
                  <c:v>7.5</c:v>
                </c:pt>
                <c:pt idx="89">
                  <c:v>8</c:v>
                </c:pt>
                <c:pt idx="90">
                  <c:v>8</c:v>
                </c:pt>
                <c:pt idx="91">
                  <c:v>8.5</c:v>
                </c:pt>
                <c:pt idx="92">
                  <c:v>9</c:v>
                </c:pt>
                <c:pt idx="93">
                  <c:v>9</c:v>
                </c:pt>
                <c:pt idx="94">
                  <c:v>9.5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10.75</c:v>
                </c:pt>
                <c:pt idx="99">
                  <c:v>10.75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11.25</c:v>
                </c:pt>
                <c:pt idx="107">
                  <c:v>11.25</c:v>
                </c:pt>
                <c:pt idx="108">
                  <c:v>11.75</c:v>
                </c:pt>
                <c:pt idx="109">
                  <c:v>12.25</c:v>
                </c:pt>
                <c:pt idx="110">
                  <c:v>12.25</c:v>
                </c:pt>
                <c:pt idx="111">
                  <c:v>12.75</c:v>
                </c:pt>
                <c:pt idx="112">
                  <c:v>13.25</c:v>
                </c:pt>
                <c:pt idx="113">
                  <c:v>13.75</c:v>
                </c:pt>
                <c:pt idx="114">
                  <c:v>14.25</c:v>
                </c:pt>
                <c:pt idx="115">
                  <c:v>14.25</c:v>
                </c:pt>
                <c:pt idx="116">
                  <c:v>14.25</c:v>
                </c:pt>
                <c:pt idx="117">
                  <c:v>14.25</c:v>
                </c:pt>
                <c:pt idx="118">
                  <c:v>14.25</c:v>
                </c:pt>
                <c:pt idx="119">
                  <c:v>14.25</c:v>
                </c:pt>
                <c:pt idx="120">
                  <c:v>14.25</c:v>
                </c:pt>
                <c:pt idx="121">
                  <c:v>14.25</c:v>
                </c:pt>
                <c:pt idx="122">
                  <c:v>14.25</c:v>
                </c:pt>
                <c:pt idx="123">
                  <c:v>14.25</c:v>
                </c:pt>
                <c:pt idx="124">
                  <c:v>14.25</c:v>
                </c:pt>
                <c:pt idx="125">
                  <c:v>14.25</c:v>
                </c:pt>
                <c:pt idx="126">
                  <c:v>14.25</c:v>
                </c:pt>
                <c:pt idx="127">
                  <c:v>14.25</c:v>
                </c:pt>
                <c:pt idx="128">
                  <c:v>14.25</c:v>
                </c:pt>
                <c:pt idx="129">
                  <c:v>14.25</c:v>
                </c:pt>
                <c:pt idx="130">
                  <c:v>14</c:v>
                </c:pt>
                <c:pt idx="131">
                  <c:v>14</c:v>
                </c:pt>
                <c:pt idx="132">
                  <c:v>13.75</c:v>
                </c:pt>
                <c:pt idx="133">
                  <c:v>13</c:v>
                </c:pt>
                <c:pt idx="134">
                  <c:v>12.25</c:v>
                </c:pt>
                <c:pt idx="135">
                  <c:v>12.25</c:v>
                </c:pt>
                <c:pt idx="136">
                  <c:v>11.25</c:v>
                </c:pt>
                <c:pt idx="137">
                  <c:v>11.25</c:v>
                </c:pt>
                <c:pt idx="138">
                  <c:v>10.25</c:v>
                </c:pt>
                <c:pt idx="139">
                  <c:v>9.25</c:v>
                </c:pt>
                <c:pt idx="140">
                  <c:v>9.25</c:v>
                </c:pt>
                <c:pt idx="141">
                  <c:v>8.25</c:v>
                </c:pt>
                <c:pt idx="142">
                  <c:v>7.5</c:v>
                </c:pt>
                <c:pt idx="143">
                  <c:v>7.5</c:v>
                </c:pt>
                <c:pt idx="144">
                  <c:v>7</c:v>
                </c:pt>
                <c:pt idx="145">
                  <c:v>7</c:v>
                </c:pt>
                <c:pt idx="146">
                  <c:v>6.75</c:v>
                </c:pt>
                <c:pt idx="147">
                  <c:v>6.5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57504"/>
        <c:axId val="343958064"/>
      </c:lineChart>
      <c:dateAx>
        <c:axId val="34395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43958064"/>
        <c:crosses val="autoZero"/>
        <c:auto val="1"/>
        <c:lblOffset val="100"/>
        <c:baseTimeUnit val="months"/>
        <c:majorUnit val="8"/>
        <c:majorTimeUnit val="months"/>
      </c:dateAx>
      <c:valAx>
        <c:axId val="343958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343957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8751316603342618E-2"/>
          <c:y val="0.85962101086701426"/>
          <c:w val="0.96100737417660853"/>
          <c:h val="5.8362358338453262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13. Condicionantes do contingenciamento </a:t>
            </a:r>
          </a:p>
          <a:p>
            <a:pPr>
              <a:defRPr sz="1200" b="1" cap="all"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(R$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2810446788255"/>
          <c:y val="0.20731399747793192"/>
          <c:w val="0.85881430172628059"/>
          <c:h val="0.63253467843631783"/>
        </c:manualLayout>
      </c:layout>
      <c:lineChart>
        <c:grouping val="standard"/>
        <c:varyColors val="0"/>
        <c:ser>
          <c:idx val="0"/>
          <c:order val="0"/>
          <c:tx>
            <c:strRef>
              <c:f>'Gráfico 13'!$B$3</c:f>
              <c:strCache>
                <c:ptCount val="1"/>
                <c:pt idx="0">
                  <c:v>Receita líquida</c:v>
                </c:pt>
              </c:strCache>
            </c:strRef>
          </c:tx>
          <c:spPr>
            <a:ln w="19050" cap="rnd">
              <a:solidFill>
                <a:srgbClr val="005D89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1586480414052569E-3"/>
                  <c:y val="-9.3857830268091025E-2"/>
                </c:manualLayout>
              </c:layout>
              <c:spPr>
                <a:solidFill>
                  <a:srgbClr val="FFFFFF">
                    <a:lumMod val="85000"/>
                  </a:srgbClr>
                </a:solidFill>
                <a:ln>
                  <a:solidFill>
                    <a:srgbClr val="FFFFFF">
                      <a:lumMod val="8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000000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13'!$A$4:$A$9</c:f>
              <c:strCache>
                <c:ptCount val="6"/>
                <c:pt idx="0">
                  <c:v>LOA</c:v>
                </c:pt>
                <c:pt idx="1">
                  <c:v>Março</c:v>
                </c:pt>
                <c:pt idx="2">
                  <c:v>Maio</c:v>
                </c:pt>
                <c:pt idx="3">
                  <c:v>Julho</c:v>
                </c:pt>
                <c:pt idx="4">
                  <c:v>Setembro</c:v>
                </c:pt>
                <c:pt idx="5">
                  <c:v>Novembro</c:v>
                </c:pt>
              </c:strCache>
            </c:strRef>
          </c:cat>
          <c:val>
            <c:numRef>
              <c:f>'Gráfico 13'!$B$4:$B$9</c:f>
              <c:numCache>
                <c:formatCode>#,##0</c:formatCode>
                <c:ptCount val="6"/>
                <c:pt idx="0">
                  <c:v>1299.703</c:v>
                </c:pt>
                <c:pt idx="1">
                  <c:v>1273.521</c:v>
                </c:pt>
                <c:pt idx="2">
                  <c:v>1270.338</c:v>
                </c:pt>
                <c:pt idx="3">
                  <c:v>1264.3810000000001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13'!$C$3</c:f>
              <c:strCache>
                <c:ptCount val="1"/>
                <c:pt idx="0">
                  <c:v>Despesa obrigatória</c:v>
                </c:pt>
              </c:strCache>
            </c:strRef>
          </c:tx>
          <c:spPr>
            <a:ln w="19050" cap="rnd">
              <a:solidFill>
                <a:srgbClr val="BD534B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047957371225573E-2"/>
                  <c:y val="-4.6948356807511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236234458259325E-2"/>
                  <c:y val="0.10015649452269165"/>
                </c:manualLayout>
              </c:layout>
              <c:spPr>
                <a:solidFill>
                  <a:srgbClr val="FFFFFF">
                    <a:lumMod val="8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000000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'Gráfico 13'!$A$4:$A$9</c:f>
              <c:strCache>
                <c:ptCount val="6"/>
                <c:pt idx="0">
                  <c:v>LOA</c:v>
                </c:pt>
                <c:pt idx="1">
                  <c:v>Março</c:v>
                </c:pt>
                <c:pt idx="2">
                  <c:v>Maio</c:v>
                </c:pt>
                <c:pt idx="3">
                  <c:v>Julho</c:v>
                </c:pt>
                <c:pt idx="4">
                  <c:v>Setembro</c:v>
                </c:pt>
                <c:pt idx="5">
                  <c:v>Novembro</c:v>
                </c:pt>
              </c:strCache>
            </c:strRef>
          </c:cat>
          <c:val>
            <c:numRef>
              <c:f>'Gráfico 13'!$C$4:$C$9</c:f>
              <c:numCache>
                <c:formatCode>#,##0</c:formatCode>
                <c:ptCount val="6"/>
                <c:pt idx="0">
                  <c:v>1309.3138000000001</c:v>
                </c:pt>
                <c:pt idx="1">
                  <c:v>1312.7246034469999</c:v>
                </c:pt>
                <c:pt idx="2">
                  <c:v>1311.489042248</c:v>
                </c:pt>
                <c:pt idx="3">
                  <c:v>1308.0027994690001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60864"/>
        <c:axId val="343961424"/>
      </c:lineChart>
      <c:catAx>
        <c:axId val="3439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3961424"/>
        <c:crosses val="autoZero"/>
        <c:auto val="1"/>
        <c:lblAlgn val="ctr"/>
        <c:lblOffset val="100"/>
        <c:noMultiLvlLbl val="0"/>
      </c:catAx>
      <c:valAx>
        <c:axId val="343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3960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BD534B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14. Gasto discricionário do Executivo (% do PIB)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369262794238752E-2"/>
          <c:y val="0.12586728385745763"/>
          <c:w val="0.90086729723001413"/>
          <c:h val="0.7097333410026578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5D8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5D89"/>
              </a:solidFill>
              <a:ln w="9525">
                <a:solidFill>
                  <a:srgbClr val="005D89"/>
                </a:solidFill>
              </a:ln>
              <a:effectLst/>
            </c:spPr>
          </c:marker>
          <c:dPt>
            <c:idx val="9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rgbClr val="005D89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14'!$A$4:$A$13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f>'Gráfico 14'!$B$4:$B$13</c:f>
              <c:numCache>
                <c:formatCode>0.0%</c:formatCode>
                <c:ptCount val="10"/>
                <c:pt idx="0">
                  <c:v>3.3013479600148402E-2</c:v>
                </c:pt>
                <c:pt idx="1">
                  <c:v>2.1317276655460224E-2</c:v>
                </c:pt>
                <c:pt idx="2">
                  <c:v>2.2384643582372073E-2</c:v>
                </c:pt>
                <c:pt idx="3">
                  <c:v>2.3033860361201988E-2</c:v>
                </c:pt>
                <c:pt idx="4">
                  <c:v>2.5162436246303162E-2</c:v>
                </c:pt>
                <c:pt idx="5">
                  <c:v>2.1095620811575153E-2</c:v>
                </c:pt>
                <c:pt idx="6">
                  <c:v>2.2557547859987315E-2</c:v>
                </c:pt>
                <c:pt idx="7">
                  <c:v>1.776175269131133E-2</c:v>
                </c:pt>
                <c:pt idx="8">
                  <c:v>1.8869379881048587E-2</c:v>
                </c:pt>
                <c:pt idx="9">
                  <c:v>1.3000000000000001E-2</c:v>
                </c:pt>
              </c:numCache>
            </c:numRef>
          </c:val>
          <c:smooth val="0"/>
        </c:ser>
        <c:ser>
          <c:idx val="1"/>
          <c:order val="1"/>
          <c:spPr>
            <a:ln w="15875" cap="rnd">
              <a:solidFill>
                <a:srgbClr val="BD534B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5.6939501779359428E-2"/>
                  <c:y val="-0.101851851851851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
</a:t>
                    </a:r>
                    <a:fld id="{7F0000EE-1616-4603-8642-0D5DDB0BEF5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solidFill>
                <a:srgbClr val="BD534B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'Gráfico 14'!$A$4:$A$13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2019*</c:v>
                </c:pt>
              </c:strCache>
            </c:strRef>
          </c:cat>
          <c:val>
            <c:numRef>
              <c:f>'Gráfico 14'!$C$4:$C$13</c:f>
              <c:numCache>
                <c:formatCode>0.0%</c:formatCode>
                <c:ptCount val="10"/>
                <c:pt idx="0">
                  <c:v>2.2799555298823139E-2</c:v>
                </c:pt>
                <c:pt idx="1">
                  <c:v>2.2799555298823139E-2</c:v>
                </c:pt>
                <c:pt idx="2">
                  <c:v>2.2799555298823139E-2</c:v>
                </c:pt>
                <c:pt idx="3">
                  <c:v>2.2799555298823139E-2</c:v>
                </c:pt>
                <c:pt idx="4">
                  <c:v>2.2799555298823139E-2</c:v>
                </c:pt>
                <c:pt idx="5">
                  <c:v>2.2799555298823139E-2</c:v>
                </c:pt>
                <c:pt idx="6">
                  <c:v>2.2799555298823139E-2</c:v>
                </c:pt>
                <c:pt idx="7">
                  <c:v>2.2799555298823139E-2</c:v>
                </c:pt>
                <c:pt idx="8">
                  <c:v>2.2799555298823139E-2</c:v>
                </c:pt>
                <c:pt idx="9">
                  <c:v>2.2799555298823139E-2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52752"/>
        <c:axId val="344653312"/>
      </c:lineChart>
      <c:catAx>
        <c:axId val="3446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53312"/>
        <c:crosses val="autoZero"/>
        <c:auto val="1"/>
        <c:lblAlgn val="ctr"/>
        <c:lblOffset val="100"/>
        <c:noMultiLvlLbl val="0"/>
      </c:catAx>
      <c:valAx>
        <c:axId val="344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52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BD534B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15. GASTO COM PESSOAL EM 2019 </a:t>
            </a:r>
          </a:p>
          <a:p>
            <a:pPr>
              <a:defRPr sz="1200" b="1" cap="all"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(R$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27202239720034993"/>
          <c:w val="0.863571741032371"/>
          <c:h val="0.57786560333804426"/>
        </c:manualLayout>
      </c:layout>
      <c:lineChart>
        <c:grouping val="standard"/>
        <c:varyColors val="0"/>
        <c:ser>
          <c:idx val="1"/>
          <c:order val="0"/>
          <c:tx>
            <c:strRef>
              <c:f>'Gráfico 15'!$B$3</c:f>
              <c:strCache>
                <c:ptCount val="1"/>
                <c:pt idx="0">
                  <c:v>Variação na projeção em relação ao orçamento</c:v>
                </c:pt>
              </c:strCache>
            </c:strRef>
          </c:tx>
          <c:spPr>
            <a:ln w="19050" cap="rnd">
              <a:solidFill>
                <a:srgbClr val="BD534B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BD534B"/>
              </a:solidFill>
              <a:ln w="19050">
                <a:solidFill>
                  <a:srgbClr val="BD534B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8828410027400757E-3"/>
                  <c:y val="-3.2509601333539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'Gráfico 15'!$A$4:$A$9</c:f>
              <c:strCache>
                <c:ptCount val="6"/>
                <c:pt idx="1">
                  <c:v>Até Fev</c:v>
                </c:pt>
                <c:pt idx="2">
                  <c:v>Até Abr</c:v>
                </c:pt>
                <c:pt idx="3">
                  <c:v>Até Jun</c:v>
                </c:pt>
                <c:pt idx="4">
                  <c:v>Até Ago</c:v>
                </c:pt>
                <c:pt idx="5">
                  <c:v>Até Out</c:v>
                </c:pt>
              </c:strCache>
            </c:strRef>
          </c:cat>
          <c:val>
            <c:numRef>
              <c:f>'Gráfico 15'!$B$4:$B$9</c:f>
              <c:numCache>
                <c:formatCode>General</c:formatCode>
                <c:ptCount val="6"/>
                <c:pt idx="0">
                  <c:v>0</c:v>
                </c:pt>
                <c:pt idx="1">
                  <c:v>1216</c:v>
                </c:pt>
                <c:pt idx="2">
                  <c:v>68</c:v>
                </c:pt>
                <c:pt idx="3">
                  <c:v>-343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'Gráfico 15'!$C$3</c:f>
              <c:strCache>
                <c:ptCount val="1"/>
                <c:pt idx="0">
                  <c:v>Execução em relação ao projetado para o período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5D89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15'!$A$4:$A$9</c:f>
              <c:strCache>
                <c:ptCount val="6"/>
                <c:pt idx="1">
                  <c:v>Até Fev</c:v>
                </c:pt>
                <c:pt idx="2">
                  <c:v>Até Abr</c:v>
                </c:pt>
                <c:pt idx="3">
                  <c:v>Até Jun</c:v>
                </c:pt>
                <c:pt idx="4">
                  <c:v>Até Ago</c:v>
                </c:pt>
                <c:pt idx="5">
                  <c:v>Até Out</c:v>
                </c:pt>
              </c:strCache>
            </c:strRef>
          </c:cat>
          <c:val>
            <c:numRef>
              <c:f>'Gráfico 15'!$C$4:$C$9</c:f>
              <c:numCache>
                <c:formatCode>General</c:formatCode>
                <c:ptCount val="6"/>
                <c:pt idx="0">
                  <c:v>0</c:v>
                </c:pt>
                <c:pt idx="1">
                  <c:v>-1880</c:v>
                </c:pt>
                <c:pt idx="2">
                  <c:v>-3085</c:v>
                </c:pt>
                <c:pt idx="3">
                  <c:v>-4002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56112"/>
        <c:axId val="344656672"/>
      </c:lineChart>
      <c:catAx>
        <c:axId val="3446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56672"/>
        <c:crosses val="autoZero"/>
        <c:auto val="1"/>
        <c:lblAlgn val="ctr"/>
        <c:lblOffset val="100"/>
        <c:noMultiLvlLbl val="0"/>
      </c:catAx>
      <c:valAx>
        <c:axId val="344656672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5611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218333436666873"/>
          <c:y val="0.13335486910290059"/>
          <c:w val="0.77925537851075699"/>
          <c:h val="0.11137761625950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BD534B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16. DESPESA OBRIGATÓRIA COM CONTROLE DE FLUXO EM 2019 (R$ BILHÕES)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27202239720034993"/>
          <c:w val="0.863571741032371"/>
          <c:h val="0.57359209906454001"/>
        </c:manualLayout>
      </c:layout>
      <c:lineChart>
        <c:grouping val="standard"/>
        <c:varyColors val="0"/>
        <c:ser>
          <c:idx val="1"/>
          <c:order val="0"/>
          <c:tx>
            <c:strRef>
              <c:f>'Gráfico 16'!$B$3</c:f>
              <c:strCache>
                <c:ptCount val="1"/>
                <c:pt idx="0">
                  <c:v>Variação na projeção em relação ao orçamento</c:v>
                </c:pt>
              </c:strCache>
            </c:strRef>
          </c:tx>
          <c:spPr>
            <a:ln w="19050" cap="rnd">
              <a:solidFill>
                <a:srgbClr val="BD554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BD534B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3059434237386991E-2"/>
                  <c:y val="-3.422000134598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2318693496646196E-2"/>
                  <c:y val="4.69765798505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483231262758822E-3"/>
                  <c:y val="-1.7125984251968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16'!$A$4:$A$9</c:f>
              <c:strCache>
                <c:ptCount val="6"/>
                <c:pt idx="1">
                  <c:v>Até Fev</c:v>
                </c:pt>
                <c:pt idx="2">
                  <c:v>Até Abr</c:v>
                </c:pt>
                <c:pt idx="3">
                  <c:v>Até Jun</c:v>
                </c:pt>
                <c:pt idx="4">
                  <c:v>Até Ago</c:v>
                </c:pt>
                <c:pt idx="5">
                  <c:v>Até Out</c:v>
                </c:pt>
              </c:strCache>
            </c:strRef>
          </c:cat>
          <c:val>
            <c:numRef>
              <c:f>'Gráfico 16'!$B$4:$B$9</c:f>
              <c:numCache>
                <c:formatCode>General</c:formatCode>
                <c:ptCount val="6"/>
                <c:pt idx="0">
                  <c:v>0</c:v>
                </c:pt>
                <c:pt idx="1">
                  <c:v>3615</c:v>
                </c:pt>
                <c:pt idx="2">
                  <c:v>4177</c:v>
                </c:pt>
                <c:pt idx="3">
                  <c:v>4172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'Gráfico 16'!$C$3</c:f>
              <c:strCache>
                <c:ptCount val="1"/>
                <c:pt idx="0">
                  <c:v>Execução em relação ao projetado para o período</c:v>
                </c:pt>
              </c:strCache>
            </c:strRef>
          </c:tx>
          <c:spPr>
            <a:ln w="19050" cap="rnd">
              <a:solidFill>
                <a:srgbClr val="005D89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5D89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5289005540974096E-2"/>
                  <c:y val="3.8429571303587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3437153689122247E-2"/>
                  <c:y val="-4.7040514166498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7881598133566639E-2"/>
                  <c:y val="4.2703075577091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16'!$A$4:$A$9</c:f>
              <c:strCache>
                <c:ptCount val="6"/>
                <c:pt idx="1">
                  <c:v>Até Fev</c:v>
                </c:pt>
                <c:pt idx="2">
                  <c:v>Até Abr</c:v>
                </c:pt>
                <c:pt idx="3">
                  <c:v>Até Jun</c:v>
                </c:pt>
                <c:pt idx="4">
                  <c:v>Até Ago</c:v>
                </c:pt>
                <c:pt idx="5">
                  <c:v>Até Out</c:v>
                </c:pt>
              </c:strCache>
            </c:strRef>
          </c:cat>
          <c:val>
            <c:numRef>
              <c:f>'Gráfico 16'!$C$4:$C$9</c:f>
              <c:numCache>
                <c:formatCode>General</c:formatCode>
                <c:ptCount val="6"/>
                <c:pt idx="0">
                  <c:v>0</c:v>
                </c:pt>
                <c:pt idx="1">
                  <c:v>-3569</c:v>
                </c:pt>
                <c:pt idx="2">
                  <c:v>-3981</c:v>
                </c:pt>
                <c:pt idx="3">
                  <c:v>-3713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660592"/>
        <c:axId val="344661152"/>
      </c:lineChart>
      <c:catAx>
        <c:axId val="3446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61152"/>
        <c:crosses val="autoZero"/>
        <c:auto val="1"/>
        <c:lblAlgn val="ctr"/>
        <c:lblOffset val="100"/>
        <c:noMultiLvlLbl val="0"/>
      </c:catAx>
      <c:valAx>
        <c:axId val="344661152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44660592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30495512382972"/>
          <c:y val="0.12995729780890214"/>
          <c:w val="0.76061026190097991"/>
          <c:h val="0.11645400094218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BD534B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2. Acumulado em 12 meses do saldo de admissões e desligamentos no setor formal da economia (MIL TRABALHADORES)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3308745328766994E-2"/>
          <c:y val="0.12371958084559032"/>
          <c:w val="0.8994297924655329"/>
          <c:h val="0.74670209553513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 2'!$B$3</c:f>
              <c:strCache>
                <c:ptCount val="1"/>
                <c:pt idx="0">
                  <c:v>Saldo admissões e desligamentos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'Gráfico 2'!$A$4:$A$81</c:f>
              <c:numCache>
                <c:formatCode>mmm/yy;@</c:formatCode>
                <c:ptCount val="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</c:numCache>
            </c:numRef>
          </c:cat>
          <c:val>
            <c:numRef>
              <c:f>'Gráfico 2'!$B$4:$B$81</c:f>
              <c:numCache>
                <c:formatCode>#,##0</c:formatCode>
                <c:ptCount val="78"/>
                <c:pt idx="0">
                  <c:v>1163847</c:v>
                </c:pt>
                <c:pt idx="1">
                  <c:v>1116340</c:v>
                </c:pt>
                <c:pt idx="2">
                  <c:v>1097338</c:v>
                </c:pt>
                <c:pt idx="3">
                  <c:v>1087066</c:v>
                </c:pt>
                <c:pt idx="4">
                  <c:v>1017750</c:v>
                </c:pt>
                <c:pt idx="5">
                  <c:v>1016432</c:v>
                </c:pt>
                <c:pt idx="6">
                  <c:v>918193</c:v>
                </c:pt>
                <c:pt idx="7">
                  <c:v>937518</c:v>
                </c:pt>
                <c:pt idx="8">
                  <c:v>984573</c:v>
                </c:pt>
                <c:pt idx="9">
                  <c:v>1036889</c:v>
                </c:pt>
                <c:pt idx="10">
                  <c:v>1043918</c:v>
                </c:pt>
                <c:pt idx="11">
                  <c:v>1117171</c:v>
                </c:pt>
                <c:pt idx="12">
                  <c:v>1045848</c:v>
                </c:pt>
                <c:pt idx="13">
                  <c:v>1157709</c:v>
                </c:pt>
                <c:pt idx="14">
                  <c:v>1027406</c:v>
                </c:pt>
                <c:pt idx="15">
                  <c:v>884976</c:v>
                </c:pt>
                <c:pt idx="16">
                  <c:v>867423</c:v>
                </c:pt>
                <c:pt idx="17">
                  <c:v>763499</c:v>
                </c:pt>
                <c:pt idx="18">
                  <c:v>737097</c:v>
                </c:pt>
                <c:pt idx="19">
                  <c:v>698475</c:v>
                </c:pt>
                <c:pt idx="20">
                  <c:v>596363</c:v>
                </c:pt>
                <c:pt idx="21">
                  <c:v>473796</c:v>
                </c:pt>
                <c:pt idx="22">
                  <c:v>430463</c:v>
                </c:pt>
                <c:pt idx="23">
                  <c:v>396993</c:v>
                </c:pt>
                <c:pt idx="24">
                  <c:v>245996</c:v>
                </c:pt>
                <c:pt idx="25">
                  <c:v>-47228</c:v>
                </c:pt>
                <c:pt idx="26">
                  <c:v>-48678</c:v>
                </c:pt>
                <c:pt idx="27">
                  <c:v>-263493</c:v>
                </c:pt>
                <c:pt idx="28">
                  <c:v>-452835</c:v>
                </c:pt>
                <c:pt idx="29">
                  <c:v>-601924</c:v>
                </c:pt>
                <c:pt idx="30">
                  <c:v>-778731</c:v>
                </c:pt>
                <c:pt idx="31">
                  <c:v>-985669</c:v>
                </c:pt>
                <c:pt idx="32">
                  <c:v>-1238628</c:v>
                </c:pt>
                <c:pt idx="33">
                  <c:v>-1381992</c:v>
                </c:pt>
                <c:pt idx="34">
                  <c:v>-1527463</c:v>
                </c:pt>
                <c:pt idx="35">
                  <c:v>-1552953</c:v>
                </c:pt>
                <c:pt idx="36">
                  <c:v>-1590822</c:v>
                </c:pt>
                <c:pt idx="37">
                  <c:v>-1706695</c:v>
                </c:pt>
                <c:pt idx="38">
                  <c:v>-1853076</c:v>
                </c:pt>
                <c:pt idx="39">
                  <c:v>-1825609</c:v>
                </c:pt>
                <c:pt idx="40">
                  <c:v>-1781906</c:v>
                </c:pt>
                <c:pt idx="41">
                  <c:v>-1765024</c:v>
                </c:pt>
                <c:pt idx="42">
                  <c:v>-1706459</c:v>
                </c:pt>
                <c:pt idx="43">
                  <c:v>-1656144</c:v>
                </c:pt>
                <c:pt idx="44">
                  <c:v>-1599733</c:v>
                </c:pt>
                <c:pt idx="45">
                  <c:v>-1500467</c:v>
                </c:pt>
                <c:pt idx="46">
                  <c:v>-1472619</c:v>
                </c:pt>
                <c:pt idx="47">
                  <c:v>-1321994</c:v>
                </c:pt>
                <c:pt idx="48">
                  <c:v>-1280863</c:v>
                </c:pt>
                <c:pt idx="49">
                  <c:v>-1148845</c:v>
                </c:pt>
                <c:pt idx="50">
                  <c:v>-1090429</c:v>
                </c:pt>
                <c:pt idx="51">
                  <c:v>-969896</c:v>
                </c:pt>
                <c:pt idx="52">
                  <c:v>-853665</c:v>
                </c:pt>
                <c:pt idx="53">
                  <c:v>-749060</c:v>
                </c:pt>
                <c:pt idx="54">
                  <c:v>-618688</c:v>
                </c:pt>
                <c:pt idx="55">
                  <c:v>-544658</c:v>
                </c:pt>
                <c:pt idx="56">
                  <c:v>-466654</c:v>
                </c:pt>
                <c:pt idx="57">
                  <c:v>-294305</c:v>
                </c:pt>
                <c:pt idx="58">
                  <c:v>-178528</c:v>
                </c:pt>
                <c:pt idx="59">
                  <c:v>-20832</c:v>
                </c:pt>
                <c:pt idx="60">
                  <c:v>83539</c:v>
                </c:pt>
                <c:pt idx="61">
                  <c:v>102494</c:v>
                </c:pt>
                <c:pt idx="62">
                  <c:v>223367</c:v>
                </c:pt>
                <c:pt idx="63">
                  <c:v>283118</c:v>
                </c:pt>
                <c:pt idx="64">
                  <c:v>284875</c:v>
                </c:pt>
                <c:pt idx="65">
                  <c:v>280093</c:v>
                </c:pt>
                <c:pt idx="66">
                  <c:v>286121</c:v>
                </c:pt>
                <c:pt idx="67">
                  <c:v>356852</c:v>
                </c:pt>
                <c:pt idx="68">
                  <c:v>459217</c:v>
                </c:pt>
                <c:pt idx="69">
                  <c:v>444483</c:v>
                </c:pt>
                <c:pt idx="70">
                  <c:v>517733</c:v>
                </c:pt>
                <c:pt idx="71">
                  <c:v>529554</c:v>
                </c:pt>
                <c:pt idx="72">
                  <c:v>471741</c:v>
                </c:pt>
                <c:pt idx="73">
                  <c:v>575226</c:v>
                </c:pt>
                <c:pt idx="74">
                  <c:v>472117</c:v>
                </c:pt>
                <c:pt idx="75">
                  <c:v>477896</c:v>
                </c:pt>
                <c:pt idx="76">
                  <c:v>474299</c:v>
                </c:pt>
                <c:pt idx="77">
                  <c:v>524931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35184"/>
        <c:axId val="224135744"/>
      </c:barChart>
      <c:dateAx>
        <c:axId val="224135184"/>
        <c:scaling>
          <c:orientation val="minMax"/>
        </c:scaling>
        <c:delete val="0"/>
        <c:axPos val="b"/>
        <c:numFmt formatCode="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4135744"/>
        <c:crosses val="autoZero"/>
        <c:auto val="1"/>
        <c:lblOffset val="100"/>
        <c:baseTimeUnit val="months"/>
      </c:dateAx>
      <c:valAx>
        <c:axId val="224135744"/>
        <c:scaling>
          <c:orientation val="minMax"/>
          <c:max val="1530000"/>
          <c:min val="-2029999.9999999998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413518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3. Índice geral da produção física industrial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291994750656174E-2"/>
          <c:y val="0.12030110819480898"/>
          <c:w val="0.88215244969378825"/>
          <c:h val="0.63002187226596684"/>
        </c:manualLayout>
      </c:layout>
      <c:lineChart>
        <c:grouping val="standard"/>
        <c:varyColors val="0"/>
        <c:ser>
          <c:idx val="0"/>
          <c:order val="0"/>
          <c:tx>
            <c:strRef>
              <c:f>'Gráfico 3'!$B$3</c:f>
              <c:strCache>
                <c:ptCount val="1"/>
                <c:pt idx="0">
                  <c:v>PIM-geral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3'!$A$4:$A$69</c:f>
              <c:numCache>
                <c:formatCode>[$-416]mmm\-yy;@</c:formatCode>
                <c:ptCount val="6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</c:numCache>
            </c:numRef>
          </c:cat>
          <c:val>
            <c:numRef>
              <c:f>'Gráfico 3'!$B$4:$B$69</c:f>
              <c:numCache>
                <c:formatCode>0.00</c:formatCode>
                <c:ptCount val="66"/>
                <c:pt idx="0">
                  <c:v>100.7</c:v>
                </c:pt>
                <c:pt idx="1">
                  <c:v>101.2</c:v>
                </c:pt>
                <c:pt idx="2">
                  <c:v>101.1</c:v>
                </c:pt>
                <c:pt idx="3">
                  <c:v>100.2</c:v>
                </c:pt>
                <c:pt idx="4">
                  <c:v>98.7</c:v>
                </c:pt>
                <c:pt idx="5">
                  <c:v>96.2</c:v>
                </c:pt>
                <c:pt idx="6">
                  <c:v>98.3</c:v>
                </c:pt>
                <c:pt idx="7">
                  <c:v>99.2</c:v>
                </c:pt>
                <c:pt idx="8">
                  <c:v>99.3</c:v>
                </c:pt>
                <c:pt idx="9">
                  <c:v>99.9</c:v>
                </c:pt>
                <c:pt idx="10">
                  <c:v>98.7</c:v>
                </c:pt>
                <c:pt idx="11">
                  <c:v>95.2</c:v>
                </c:pt>
                <c:pt idx="12">
                  <c:v>96</c:v>
                </c:pt>
                <c:pt idx="13">
                  <c:v>95.5</c:v>
                </c:pt>
                <c:pt idx="14">
                  <c:v>94.9</c:v>
                </c:pt>
                <c:pt idx="15">
                  <c:v>93.1</c:v>
                </c:pt>
                <c:pt idx="16">
                  <c:v>92.1</c:v>
                </c:pt>
                <c:pt idx="17">
                  <c:v>91.2</c:v>
                </c:pt>
                <c:pt idx="18">
                  <c:v>89.6</c:v>
                </c:pt>
                <c:pt idx="19">
                  <c:v>90.2</c:v>
                </c:pt>
                <c:pt idx="20">
                  <c:v>88.3</c:v>
                </c:pt>
                <c:pt idx="21">
                  <c:v>88.2</c:v>
                </c:pt>
                <c:pt idx="22">
                  <c:v>86.4</c:v>
                </c:pt>
                <c:pt idx="23">
                  <c:v>84.7</c:v>
                </c:pt>
                <c:pt idx="24">
                  <c:v>86.1</c:v>
                </c:pt>
                <c:pt idx="25">
                  <c:v>85</c:v>
                </c:pt>
                <c:pt idx="26">
                  <c:v>85.5</c:v>
                </c:pt>
                <c:pt idx="27">
                  <c:v>85.3</c:v>
                </c:pt>
                <c:pt idx="28">
                  <c:v>85.7</c:v>
                </c:pt>
                <c:pt idx="29">
                  <c:v>84.8</c:v>
                </c:pt>
                <c:pt idx="30">
                  <c:v>85.4</c:v>
                </c:pt>
                <c:pt idx="31">
                  <c:v>83.4</c:v>
                </c:pt>
                <c:pt idx="32">
                  <c:v>84.6</c:v>
                </c:pt>
                <c:pt idx="33">
                  <c:v>83.5</c:v>
                </c:pt>
                <c:pt idx="34">
                  <c:v>84</c:v>
                </c:pt>
                <c:pt idx="35">
                  <c:v>85.3</c:v>
                </c:pt>
                <c:pt idx="36">
                  <c:v>86.4</c:v>
                </c:pt>
                <c:pt idx="37">
                  <c:v>87.7</c:v>
                </c:pt>
                <c:pt idx="38">
                  <c:v>85.5</c:v>
                </c:pt>
                <c:pt idx="39">
                  <c:v>85.8</c:v>
                </c:pt>
                <c:pt idx="40">
                  <c:v>86</c:v>
                </c:pt>
                <c:pt idx="41">
                  <c:v>86.8</c:v>
                </c:pt>
                <c:pt idx="42">
                  <c:v>87.2</c:v>
                </c:pt>
                <c:pt idx="43">
                  <c:v>87</c:v>
                </c:pt>
                <c:pt idx="44">
                  <c:v>87.8</c:v>
                </c:pt>
                <c:pt idx="45">
                  <c:v>88.1</c:v>
                </c:pt>
                <c:pt idx="46">
                  <c:v>88.6</c:v>
                </c:pt>
                <c:pt idx="47">
                  <c:v>91.1</c:v>
                </c:pt>
                <c:pt idx="48">
                  <c:v>89.2</c:v>
                </c:pt>
                <c:pt idx="49">
                  <c:v>89</c:v>
                </c:pt>
                <c:pt idx="50">
                  <c:v>89.4</c:v>
                </c:pt>
                <c:pt idx="51">
                  <c:v>89.9</c:v>
                </c:pt>
                <c:pt idx="52">
                  <c:v>79.900000000000006</c:v>
                </c:pt>
                <c:pt idx="53">
                  <c:v>90.1</c:v>
                </c:pt>
                <c:pt idx="54">
                  <c:v>89.9</c:v>
                </c:pt>
                <c:pt idx="55">
                  <c:v>89.3</c:v>
                </c:pt>
                <c:pt idx="56">
                  <c:v>87.4</c:v>
                </c:pt>
                <c:pt idx="57">
                  <c:v>87.7</c:v>
                </c:pt>
                <c:pt idx="58">
                  <c:v>87.6</c:v>
                </c:pt>
                <c:pt idx="59">
                  <c:v>87.8</c:v>
                </c:pt>
                <c:pt idx="60">
                  <c:v>87.2</c:v>
                </c:pt>
                <c:pt idx="61">
                  <c:v>87.7</c:v>
                </c:pt>
                <c:pt idx="62">
                  <c:v>86.5</c:v>
                </c:pt>
                <c:pt idx="63">
                  <c:v>86.8</c:v>
                </c:pt>
                <c:pt idx="64">
                  <c:v>86.7</c:v>
                </c:pt>
                <c:pt idx="65">
                  <c:v>86.2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32064"/>
        <c:axId val="227132624"/>
      </c:lineChart>
      <c:dateAx>
        <c:axId val="22713206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32624"/>
        <c:crosses val="autoZero"/>
        <c:auto val="1"/>
        <c:lblOffset val="100"/>
        <c:baseTimeUnit val="days"/>
        <c:majorUnit val="3"/>
        <c:majorTimeUnit val="months"/>
      </c:dateAx>
      <c:valAx>
        <c:axId val="227132624"/>
        <c:scaling>
          <c:orientation val="minMax"/>
          <c:min val="77.400000000000006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32064"/>
        <c:crosses val="autoZero"/>
        <c:crossBetween val="between"/>
        <c:majorUnit val="4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4. Taxa referencial de swap DI-pré de 360 dias (% ao ano)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291994750656174E-2"/>
          <c:y val="0.12030110819480898"/>
          <c:w val="0.88215244969378825"/>
          <c:h val="0.569836687080781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4'!$A$4:$A$152</c:f>
              <c:numCache>
                <c:formatCode>dd/mm/yy;@</c:formatCode>
                <c:ptCount val="149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43514</c:v>
                </c:pt>
                <c:pt idx="33">
                  <c:v>43515</c:v>
                </c:pt>
                <c:pt idx="34">
                  <c:v>43516</c:v>
                </c:pt>
                <c:pt idx="35">
                  <c:v>43517</c:v>
                </c:pt>
                <c:pt idx="36">
                  <c:v>43518</c:v>
                </c:pt>
                <c:pt idx="37">
                  <c:v>43521</c:v>
                </c:pt>
                <c:pt idx="38">
                  <c:v>43522</c:v>
                </c:pt>
                <c:pt idx="39">
                  <c:v>43523</c:v>
                </c:pt>
                <c:pt idx="40">
                  <c:v>43524</c:v>
                </c:pt>
                <c:pt idx="41">
                  <c:v>43525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43621</c:v>
                </c:pt>
                <c:pt idx="106">
                  <c:v>43622</c:v>
                </c:pt>
                <c:pt idx="107">
                  <c:v>43623</c:v>
                </c:pt>
                <c:pt idx="108">
                  <c:v>43626</c:v>
                </c:pt>
                <c:pt idx="109">
                  <c:v>43627</c:v>
                </c:pt>
                <c:pt idx="110">
                  <c:v>43628</c:v>
                </c:pt>
                <c:pt idx="111">
                  <c:v>43629</c:v>
                </c:pt>
                <c:pt idx="112">
                  <c:v>43630</c:v>
                </c:pt>
                <c:pt idx="113">
                  <c:v>43633</c:v>
                </c:pt>
                <c:pt idx="114">
                  <c:v>43634</c:v>
                </c:pt>
                <c:pt idx="115">
                  <c:v>43635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</c:numCache>
            </c:numRef>
          </c:cat>
          <c:val>
            <c:numRef>
              <c:f>'Gráfico 4'!$B$4:$B$152</c:f>
              <c:numCache>
                <c:formatCode>0.00</c:formatCode>
                <c:ptCount val="149"/>
                <c:pt idx="0">
                  <c:v>6.45</c:v>
                </c:pt>
                <c:pt idx="1">
                  <c:v>6.49</c:v>
                </c:pt>
                <c:pt idx="2">
                  <c:v>6.52</c:v>
                </c:pt>
                <c:pt idx="3">
                  <c:v>6.58</c:v>
                </c:pt>
                <c:pt idx="4">
                  <c:v>6.58</c:v>
                </c:pt>
                <c:pt idx="5">
                  <c:v>6.59</c:v>
                </c:pt>
                <c:pt idx="6">
                  <c:v>6.66</c:v>
                </c:pt>
                <c:pt idx="7">
                  <c:v>6.64</c:v>
                </c:pt>
                <c:pt idx="8">
                  <c:v>6.59</c:v>
                </c:pt>
                <c:pt idx="9">
                  <c:v>6.62</c:v>
                </c:pt>
                <c:pt idx="10">
                  <c:v>6.62</c:v>
                </c:pt>
                <c:pt idx="11">
                  <c:v>6.57</c:v>
                </c:pt>
                <c:pt idx="12">
                  <c:v>6.56</c:v>
                </c:pt>
                <c:pt idx="13">
                  <c:v>6.57</c:v>
                </c:pt>
                <c:pt idx="14">
                  <c:v>6.5</c:v>
                </c:pt>
                <c:pt idx="15">
                  <c:v>6.48</c:v>
                </c:pt>
                <c:pt idx="16">
                  <c:v>6.5</c:v>
                </c:pt>
                <c:pt idx="17">
                  <c:v>6.51</c:v>
                </c:pt>
                <c:pt idx="18">
                  <c:v>6.49</c:v>
                </c:pt>
                <c:pt idx="19">
                  <c:v>6.5</c:v>
                </c:pt>
                <c:pt idx="20">
                  <c:v>6.42</c:v>
                </c:pt>
                <c:pt idx="21">
                  <c:v>6.39</c:v>
                </c:pt>
                <c:pt idx="22">
                  <c:v>6.41</c:v>
                </c:pt>
                <c:pt idx="23">
                  <c:v>6.41</c:v>
                </c:pt>
                <c:pt idx="24">
                  <c:v>6.4</c:v>
                </c:pt>
                <c:pt idx="25">
                  <c:v>6.51</c:v>
                </c:pt>
                <c:pt idx="26">
                  <c:v>6.57</c:v>
                </c:pt>
                <c:pt idx="27">
                  <c:v>6.56</c:v>
                </c:pt>
                <c:pt idx="28">
                  <c:v>6.54</c:v>
                </c:pt>
                <c:pt idx="29">
                  <c:v>6.46</c:v>
                </c:pt>
                <c:pt idx="30">
                  <c:v>6.45</c:v>
                </c:pt>
                <c:pt idx="31">
                  <c:v>6.39</c:v>
                </c:pt>
                <c:pt idx="32">
                  <c:v>6.42</c:v>
                </c:pt>
                <c:pt idx="33">
                  <c:v>6.41</c:v>
                </c:pt>
                <c:pt idx="34">
                  <c:v>6.45</c:v>
                </c:pt>
                <c:pt idx="35">
                  <c:v>6.47</c:v>
                </c:pt>
                <c:pt idx="36">
                  <c:v>6.48</c:v>
                </c:pt>
                <c:pt idx="37">
                  <c:v>6.51</c:v>
                </c:pt>
                <c:pt idx="38">
                  <c:v>6.53</c:v>
                </c:pt>
                <c:pt idx="39">
                  <c:v>6.5</c:v>
                </c:pt>
                <c:pt idx="40">
                  <c:v>6.54</c:v>
                </c:pt>
                <c:pt idx="41">
                  <c:v>6.54</c:v>
                </c:pt>
                <c:pt idx="42">
                  <c:v>6.56</c:v>
                </c:pt>
                <c:pt idx="43">
                  <c:v>6.56</c:v>
                </c:pt>
                <c:pt idx="44">
                  <c:v>6.52</c:v>
                </c:pt>
                <c:pt idx="45">
                  <c:v>6.5</c:v>
                </c:pt>
                <c:pt idx="46">
                  <c:v>6.47</c:v>
                </c:pt>
                <c:pt idx="47">
                  <c:v>6.39</c:v>
                </c:pt>
                <c:pt idx="48">
                  <c:v>6.44</c:v>
                </c:pt>
                <c:pt idx="49">
                  <c:v>6.43</c:v>
                </c:pt>
                <c:pt idx="50">
                  <c:v>6.4</c:v>
                </c:pt>
                <c:pt idx="51">
                  <c:v>6.4</c:v>
                </c:pt>
                <c:pt idx="52">
                  <c:v>6.37</c:v>
                </c:pt>
                <c:pt idx="53">
                  <c:v>6.4</c:v>
                </c:pt>
                <c:pt idx="54">
                  <c:v>6.54</c:v>
                </c:pt>
                <c:pt idx="55">
                  <c:v>6.52</c:v>
                </c:pt>
                <c:pt idx="56">
                  <c:v>6.53</c:v>
                </c:pt>
                <c:pt idx="57">
                  <c:v>6.65</c:v>
                </c:pt>
                <c:pt idx="58">
                  <c:v>6.56</c:v>
                </c:pt>
                <c:pt idx="59">
                  <c:v>6.58</c:v>
                </c:pt>
                <c:pt idx="60">
                  <c:v>6.53</c:v>
                </c:pt>
                <c:pt idx="61">
                  <c:v>6.53</c:v>
                </c:pt>
                <c:pt idx="62">
                  <c:v>6.57</c:v>
                </c:pt>
                <c:pt idx="63">
                  <c:v>6.56</c:v>
                </c:pt>
                <c:pt idx="64">
                  <c:v>6.53</c:v>
                </c:pt>
                <c:pt idx="65">
                  <c:v>6.53</c:v>
                </c:pt>
                <c:pt idx="66">
                  <c:v>6.56</c:v>
                </c:pt>
                <c:pt idx="67">
                  <c:v>6.53</c:v>
                </c:pt>
                <c:pt idx="68">
                  <c:v>6.56</c:v>
                </c:pt>
                <c:pt idx="69">
                  <c:v>6.54</c:v>
                </c:pt>
                <c:pt idx="70">
                  <c:v>6.53</c:v>
                </c:pt>
                <c:pt idx="71">
                  <c:v>6.53</c:v>
                </c:pt>
                <c:pt idx="72">
                  <c:v>6.54</c:v>
                </c:pt>
                <c:pt idx="73">
                  <c:v>6.49</c:v>
                </c:pt>
                <c:pt idx="74">
                  <c:v>6.48</c:v>
                </c:pt>
                <c:pt idx="75">
                  <c:v>6.45</c:v>
                </c:pt>
                <c:pt idx="76">
                  <c:v>6.5</c:v>
                </c:pt>
                <c:pt idx="77">
                  <c:v>6.52</c:v>
                </c:pt>
                <c:pt idx="78">
                  <c:v>6.55</c:v>
                </c:pt>
                <c:pt idx="79">
                  <c:v>6.58</c:v>
                </c:pt>
                <c:pt idx="80">
                  <c:v>6.57</c:v>
                </c:pt>
                <c:pt idx="81">
                  <c:v>6.58</c:v>
                </c:pt>
                <c:pt idx="82">
                  <c:v>6.52</c:v>
                </c:pt>
                <c:pt idx="83">
                  <c:v>6.5</c:v>
                </c:pt>
                <c:pt idx="84">
                  <c:v>6.51</c:v>
                </c:pt>
                <c:pt idx="85">
                  <c:v>6.49</c:v>
                </c:pt>
                <c:pt idx="86">
                  <c:v>6.5</c:v>
                </c:pt>
                <c:pt idx="87">
                  <c:v>6.47</c:v>
                </c:pt>
                <c:pt idx="88">
                  <c:v>6.5</c:v>
                </c:pt>
                <c:pt idx="89">
                  <c:v>6.46</c:v>
                </c:pt>
                <c:pt idx="90">
                  <c:v>6.46</c:v>
                </c:pt>
                <c:pt idx="91">
                  <c:v>6.49</c:v>
                </c:pt>
                <c:pt idx="92">
                  <c:v>6.58</c:v>
                </c:pt>
                <c:pt idx="93">
                  <c:v>6.52</c:v>
                </c:pt>
                <c:pt idx="94">
                  <c:v>6.48</c:v>
                </c:pt>
                <c:pt idx="95">
                  <c:v>6.46</c:v>
                </c:pt>
                <c:pt idx="96">
                  <c:v>6.43</c:v>
                </c:pt>
                <c:pt idx="97">
                  <c:v>6.41</c:v>
                </c:pt>
                <c:pt idx="98">
                  <c:v>6.4</c:v>
                </c:pt>
                <c:pt idx="99">
                  <c:v>6.32</c:v>
                </c:pt>
                <c:pt idx="100">
                  <c:v>6.3</c:v>
                </c:pt>
                <c:pt idx="101">
                  <c:v>6.3</c:v>
                </c:pt>
                <c:pt idx="102">
                  <c:v>6.28</c:v>
                </c:pt>
                <c:pt idx="103">
                  <c:v>6.24</c:v>
                </c:pt>
                <c:pt idx="104">
                  <c:v>6.2</c:v>
                </c:pt>
                <c:pt idx="105">
                  <c:v>6.28</c:v>
                </c:pt>
                <c:pt idx="106">
                  <c:v>6.24</c:v>
                </c:pt>
                <c:pt idx="107">
                  <c:v>6.15</c:v>
                </c:pt>
                <c:pt idx="108">
                  <c:v>6.09</c:v>
                </c:pt>
                <c:pt idx="109">
                  <c:v>6.07</c:v>
                </c:pt>
                <c:pt idx="110">
                  <c:v>6.06</c:v>
                </c:pt>
                <c:pt idx="111">
                  <c:v>5.98</c:v>
                </c:pt>
                <c:pt idx="112">
                  <c:v>5.92</c:v>
                </c:pt>
                <c:pt idx="113">
                  <c:v>5.93</c:v>
                </c:pt>
                <c:pt idx="114">
                  <c:v>5.92</c:v>
                </c:pt>
                <c:pt idx="115">
                  <c:v>5.94</c:v>
                </c:pt>
                <c:pt idx="116">
                  <c:v>5.78</c:v>
                </c:pt>
                <c:pt idx="117">
                  <c:v>5.78</c:v>
                </c:pt>
                <c:pt idx="118">
                  <c:v>5.88</c:v>
                </c:pt>
                <c:pt idx="119">
                  <c:v>5.88</c:v>
                </c:pt>
                <c:pt idx="120">
                  <c:v>5.87</c:v>
                </c:pt>
                <c:pt idx="121">
                  <c:v>5.8</c:v>
                </c:pt>
                <c:pt idx="122">
                  <c:v>5.77</c:v>
                </c:pt>
                <c:pt idx="123">
                  <c:v>5.8</c:v>
                </c:pt>
                <c:pt idx="124">
                  <c:v>5.77</c:v>
                </c:pt>
                <c:pt idx="125">
                  <c:v>5.72</c:v>
                </c:pt>
                <c:pt idx="126">
                  <c:v>5.66</c:v>
                </c:pt>
                <c:pt idx="127">
                  <c:v>5.63</c:v>
                </c:pt>
                <c:pt idx="128">
                  <c:v>5.58</c:v>
                </c:pt>
                <c:pt idx="129">
                  <c:v>5.58</c:v>
                </c:pt>
                <c:pt idx="130">
                  <c:v>5.56</c:v>
                </c:pt>
                <c:pt idx="131">
                  <c:v>5.54</c:v>
                </c:pt>
                <c:pt idx="132">
                  <c:v>5.56</c:v>
                </c:pt>
                <c:pt idx="133">
                  <c:v>5.56</c:v>
                </c:pt>
                <c:pt idx="134">
                  <c:v>5.51</c:v>
                </c:pt>
                <c:pt idx="135">
                  <c:v>5.5</c:v>
                </c:pt>
                <c:pt idx="136">
                  <c:v>5.46</c:v>
                </c:pt>
                <c:pt idx="137">
                  <c:v>5.41</c:v>
                </c:pt>
                <c:pt idx="138">
                  <c:v>5.38</c:v>
                </c:pt>
                <c:pt idx="139">
                  <c:v>5.42</c:v>
                </c:pt>
                <c:pt idx="140">
                  <c:v>5.42</c:v>
                </c:pt>
                <c:pt idx="141">
                  <c:v>5.41</c:v>
                </c:pt>
                <c:pt idx="142">
                  <c:v>5.39</c:v>
                </c:pt>
                <c:pt idx="143">
                  <c:v>5.45</c:v>
                </c:pt>
                <c:pt idx="144">
                  <c:v>5.37</c:v>
                </c:pt>
                <c:pt idx="145">
                  <c:v>5.38</c:v>
                </c:pt>
                <c:pt idx="146">
                  <c:v>5.49</c:v>
                </c:pt>
                <c:pt idx="147">
                  <c:v>5.41</c:v>
                </c:pt>
                <c:pt idx="148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34864"/>
        <c:axId val="227135424"/>
      </c:lineChart>
      <c:dateAx>
        <c:axId val="227134864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35424"/>
        <c:crosses val="autoZero"/>
        <c:auto val="1"/>
        <c:lblOffset val="100"/>
        <c:baseTimeUnit val="days"/>
        <c:majorUnit val="12"/>
        <c:majorTimeUnit val="days"/>
      </c:dateAx>
      <c:valAx>
        <c:axId val="227135424"/>
        <c:scaling>
          <c:orientation val="minMax"/>
          <c:min val="5.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348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5. Coeficiente de difusão do IPCA (%)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291994750656174E-2"/>
          <c:y val="0.12030110819480898"/>
          <c:w val="0.88215244969378825"/>
          <c:h val="0.616132983377077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5'!$A$4:$A$70</c:f>
              <c:numCache>
                <c:formatCode>[$-416]mmm\-yy;@</c:formatCode>
                <c:ptCount val="6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</c:numCache>
            </c:numRef>
          </c:cat>
          <c:val>
            <c:numRef>
              <c:f>'Gráfico 5'!$B$4:$B$70</c:f>
              <c:numCache>
                <c:formatCode>0.00</c:formatCode>
                <c:ptCount val="67"/>
                <c:pt idx="0">
                  <c:v>71.58176943699732</c:v>
                </c:pt>
                <c:pt idx="1">
                  <c:v>64.343163538873995</c:v>
                </c:pt>
                <c:pt idx="2">
                  <c:v>71.045576407506701</c:v>
                </c:pt>
                <c:pt idx="3">
                  <c:v>69.973190348525478</c:v>
                </c:pt>
                <c:pt idx="4">
                  <c:v>66.756032171581765</c:v>
                </c:pt>
                <c:pt idx="5">
                  <c:v>61.394101876675599</c:v>
                </c:pt>
                <c:pt idx="6">
                  <c:v>58.981233243967822</c:v>
                </c:pt>
                <c:pt idx="7">
                  <c:v>54.959785522788195</c:v>
                </c:pt>
                <c:pt idx="8">
                  <c:v>61.126005361930289</c:v>
                </c:pt>
                <c:pt idx="9">
                  <c:v>64.879356568364614</c:v>
                </c:pt>
                <c:pt idx="10">
                  <c:v>61.394101876675599</c:v>
                </c:pt>
                <c:pt idx="11">
                  <c:v>68.364611260053621</c:v>
                </c:pt>
                <c:pt idx="12">
                  <c:v>68.90080428954424</c:v>
                </c:pt>
                <c:pt idx="13">
                  <c:v>68.096514745308312</c:v>
                </c:pt>
                <c:pt idx="14">
                  <c:v>73.458445040214485</c:v>
                </c:pt>
                <c:pt idx="15">
                  <c:v>71.045576407506701</c:v>
                </c:pt>
                <c:pt idx="16">
                  <c:v>70.241286863270773</c:v>
                </c:pt>
                <c:pt idx="17">
                  <c:v>67.828418230563003</c:v>
                </c:pt>
                <c:pt idx="18">
                  <c:v>65.683646112600542</c:v>
                </c:pt>
                <c:pt idx="19">
                  <c:v>65.147453083109923</c:v>
                </c:pt>
                <c:pt idx="20">
                  <c:v>66.487935656836456</c:v>
                </c:pt>
                <c:pt idx="21">
                  <c:v>67.024128686327074</c:v>
                </c:pt>
                <c:pt idx="22">
                  <c:v>78.016085790884716</c:v>
                </c:pt>
                <c:pt idx="23">
                  <c:v>74.798927613941018</c:v>
                </c:pt>
                <c:pt idx="24">
                  <c:v>77.479892761394098</c:v>
                </c:pt>
                <c:pt idx="25">
                  <c:v>77.211796246648788</c:v>
                </c:pt>
                <c:pt idx="26">
                  <c:v>69.436997319034859</c:v>
                </c:pt>
                <c:pt idx="27">
                  <c:v>66.756032171581765</c:v>
                </c:pt>
                <c:pt idx="28">
                  <c:v>63.002680965147448</c:v>
                </c:pt>
                <c:pt idx="29">
                  <c:v>55.227882037533504</c:v>
                </c:pt>
                <c:pt idx="30">
                  <c:v>59.51742627345844</c:v>
                </c:pt>
                <c:pt idx="31">
                  <c:v>63.538873994638067</c:v>
                </c:pt>
                <c:pt idx="32">
                  <c:v>56.836461126005354</c:v>
                </c:pt>
                <c:pt idx="33">
                  <c:v>58.981233243967822</c:v>
                </c:pt>
                <c:pt idx="34">
                  <c:v>57.104557640750663</c:v>
                </c:pt>
                <c:pt idx="35">
                  <c:v>59.78552278820375</c:v>
                </c:pt>
                <c:pt idx="36">
                  <c:v>63.270777479892757</c:v>
                </c:pt>
                <c:pt idx="37">
                  <c:v>50.938337801608583</c:v>
                </c:pt>
                <c:pt idx="38">
                  <c:v>55.764075067024123</c:v>
                </c:pt>
                <c:pt idx="39">
                  <c:v>60.589812332439678</c:v>
                </c:pt>
                <c:pt idx="40">
                  <c:v>51.742627345844504</c:v>
                </c:pt>
                <c:pt idx="41">
                  <c:v>47.184986595174259</c:v>
                </c:pt>
                <c:pt idx="42">
                  <c:v>41.823056300268092</c:v>
                </c:pt>
                <c:pt idx="43">
                  <c:v>46.380697050938338</c:v>
                </c:pt>
                <c:pt idx="44">
                  <c:v>52.010723860589813</c:v>
                </c:pt>
                <c:pt idx="45">
                  <c:v>56.568364611260044</c:v>
                </c:pt>
                <c:pt idx="46">
                  <c:v>46.380697050938338</c:v>
                </c:pt>
                <c:pt idx="47">
                  <c:v>56.836461126005354</c:v>
                </c:pt>
                <c:pt idx="48">
                  <c:v>57.908847184986591</c:v>
                </c:pt>
                <c:pt idx="49">
                  <c:v>48.525469168900806</c:v>
                </c:pt>
                <c:pt idx="50">
                  <c:v>50.402144772117964</c:v>
                </c:pt>
                <c:pt idx="51">
                  <c:v>53.887399463806972</c:v>
                </c:pt>
                <c:pt idx="52">
                  <c:v>55.35248041775457</c:v>
                </c:pt>
                <c:pt idx="53">
                  <c:v>65.535248041775461</c:v>
                </c:pt>
                <c:pt idx="54">
                  <c:v>49.608355091383814</c:v>
                </c:pt>
                <c:pt idx="55">
                  <c:v>51.697127937336809</c:v>
                </c:pt>
                <c:pt idx="56">
                  <c:v>62.140992167101828</c:v>
                </c:pt>
                <c:pt idx="57">
                  <c:v>60.313315926892955</c:v>
                </c:pt>
                <c:pt idx="58">
                  <c:v>54.569190600522191</c:v>
                </c:pt>
                <c:pt idx="59">
                  <c:v>61.09660574412532</c:v>
                </c:pt>
                <c:pt idx="60">
                  <c:v>61.879895561357699</c:v>
                </c:pt>
                <c:pt idx="61">
                  <c:v>59.007832898172332</c:v>
                </c:pt>
                <c:pt idx="62">
                  <c:v>65.274151436031332</c:v>
                </c:pt>
                <c:pt idx="63">
                  <c:v>59.007832898172332</c:v>
                </c:pt>
                <c:pt idx="64">
                  <c:v>49.347258485639692</c:v>
                </c:pt>
                <c:pt idx="65">
                  <c:v>50.391644908616186</c:v>
                </c:pt>
                <c:pt idx="66">
                  <c:v>46.997389033942561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39904"/>
        <c:axId val="227140464"/>
      </c:lineChart>
      <c:dateAx>
        <c:axId val="2271399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40464"/>
        <c:crosses val="autoZero"/>
        <c:auto val="1"/>
        <c:lblOffset val="100"/>
        <c:baseTimeUnit val="days"/>
        <c:majorUnit val="4"/>
        <c:majorTimeUnit val="months"/>
      </c:dateAx>
      <c:valAx>
        <c:axId val="227140464"/>
        <c:scaling>
          <c:orientation val="minMax"/>
          <c:max val="86"/>
          <c:min val="37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39904"/>
        <c:crosses val="autoZero"/>
        <c:crossBetween val="between"/>
        <c:majorUnit val="7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0" baseline="0">
                <a:solidFill>
                  <a:srgbClr val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pt-BR" sz="105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6. variação em 12 meses dos núcleos de preços livres e monitorados (%)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0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7291994750656174E-2"/>
          <c:y val="0.12030110819480898"/>
          <c:w val="0.88215244969378825"/>
          <c:h val="0.57079554401367205"/>
        </c:manualLayout>
      </c:layout>
      <c:lineChart>
        <c:grouping val="standard"/>
        <c:varyColors val="0"/>
        <c:ser>
          <c:idx val="0"/>
          <c:order val="0"/>
          <c:tx>
            <c:strRef>
              <c:f>'Gráfico 6'!$B$3</c:f>
              <c:strCache>
                <c:ptCount val="1"/>
                <c:pt idx="0">
                  <c:v>Livres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6'!$A$4:$A$70</c:f>
              <c:numCache>
                <c:formatCode>[$-416]mmm\-yy;@</c:formatCode>
                <c:ptCount val="6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</c:numCache>
            </c:numRef>
          </c:cat>
          <c:val>
            <c:numRef>
              <c:f>'Gráfico 6'!$B$4:$B$70</c:f>
              <c:numCache>
                <c:formatCode>0.00</c:formatCode>
                <c:ptCount val="67"/>
                <c:pt idx="0">
                  <c:v>6.6499724764481405</c:v>
                </c:pt>
                <c:pt idx="1">
                  <c:v>6.2808684482986488</c:v>
                </c:pt>
                <c:pt idx="2">
                  <c:v>6.9891961301882466</c:v>
                </c:pt>
                <c:pt idx="3">
                  <c:v>7.0423769613494613</c:v>
                </c:pt>
                <c:pt idx="4">
                  <c:v>7.0743649213936832</c:v>
                </c:pt>
                <c:pt idx="5">
                  <c:v>7.3094114219196094</c:v>
                </c:pt>
                <c:pt idx="6">
                  <c:v>7.0736136740887634</c:v>
                </c:pt>
                <c:pt idx="7">
                  <c:v>6.9454968763931868</c:v>
                </c:pt>
                <c:pt idx="8">
                  <c:v>7.1691653789730303</c:v>
                </c:pt>
                <c:pt idx="9">
                  <c:v>6.881820049754328</c:v>
                </c:pt>
                <c:pt idx="10">
                  <c:v>6.7649047732480261</c:v>
                </c:pt>
                <c:pt idx="11">
                  <c:v>6.7225881245071228</c:v>
                </c:pt>
                <c:pt idx="12">
                  <c:v>7.0090205180818321</c:v>
                </c:pt>
                <c:pt idx="13">
                  <c:v>7.1152013282803406</c:v>
                </c:pt>
                <c:pt idx="14">
                  <c:v>6.5859760252749977</c:v>
                </c:pt>
                <c:pt idx="15">
                  <c:v>6.6389301071635431</c:v>
                </c:pt>
                <c:pt idx="16">
                  <c:v>6.8194580708980324</c:v>
                </c:pt>
                <c:pt idx="17">
                  <c:v>7.0853368494496305</c:v>
                </c:pt>
                <c:pt idx="18">
                  <c:v>7.6748957610331958</c:v>
                </c:pt>
                <c:pt idx="19">
                  <c:v>7.6963941928512858</c:v>
                </c:pt>
                <c:pt idx="20">
                  <c:v>7.4823286110726084</c:v>
                </c:pt>
                <c:pt idx="21">
                  <c:v>7.707075091290938</c:v>
                </c:pt>
                <c:pt idx="22">
                  <c:v>8.2753652834102631</c:v>
                </c:pt>
                <c:pt idx="23">
                  <c:v>8.5114931617047631</c:v>
                </c:pt>
                <c:pt idx="24">
                  <c:v>8.7804321256229834</c:v>
                </c:pt>
                <c:pt idx="25">
                  <c:v>8.9745288522547604</c:v>
                </c:pt>
                <c:pt idx="26">
                  <c:v>8.9528854502979982</c:v>
                </c:pt>
                <c:pt idx="27">
                  <c:v>8.8338585618330967</c:v>
                </c:pt>
                <c:pt idx="28">
                  <c:v>8.8230390113249069</c:v>
                </c:pt>
                <c:pt idx="29">
                  <c:v>8.4988070945169127</c:v>
                </c:pt>
                <c:pt idx="30">
                  <c:v>8.7904415187630249</c:v>
                </c:pt>
                <c:pt idx="31">
                  <c:v>9.1270523269356474</c:v>
                </c:pt>
                <c:pt idx="32">
                  <c:v>8.6597685936097957</c:v>
                </c:pt>
                <c:pt idx="33">
                  <c:v>8.1523153817755869</c:v>
                </c:pt>
                <c:pt idx="34">
                  <c:v>7.2847834402105294</c:v>
                </c:pt>
                <c:pt idx="35">
                  <c:v>6.5419610029390673</c:v>
                </c:pt>
                <c:pt idx="36">
                  <c:v>5.6253124064936655</c:v>
                </c:pt>
                <c:pt idx="37">
                  <c:v>4.7787212423410885</c:v>
                </c:pt>
                <c:pt idx="38">
                  <c:v>4.2583660514275978</c:v>
                </c:pt>
                <c:pt idx="39">
                  <c:v>4.0510517423175907</c:v>
                </c:pt>
                <c:pt idx="40">
                  <c:v>3.3579298028927118</c:v>
                </c:pt>
                <c:pt idx="41">
                  <c:v>2.915217283565652</c:v>
                </c:pt>
                <c:pt idx="42">
                  <c:v>2.0875631334495992</c:v>
                </c:pt>
                <c:pt idx="43">
                  <c:v>1.2647678484934533</c:v>
                </c:pt>
                <c:pt idx="44">
                  <c:v>1.406552701966679</c:v>
                </c:pt>
                <c:pt idx="45">
                  <c:v>1.4672933744446448</c:v>
                </c:pt>
                <c:pt idx="46">
                  <c:v>1.2241851543201898</c:v>
                </c:pt>
                <c:pt idx="47">
                  <c:v>1.3451702361779505</c:v>
                </c:pt>
                <c:pt idx="48">
                  <c:v>1.4159349435747925</c:v>
                </c:pt>
                <c:pt idx="49">
                  <c:v>1.4058186408372864</c:v>
                </c:pt>
                <c:pt idx="50">
                  <c:v>1.2641055782527388</c:v>
                </c:pt>
                <c:pt idx="51">
                  <c:v>0.97155137803663916</c:v>
                </c:pt>
                <c:pt idx="52">
                  <c:v>1.1332513902524877</c:v>
                </c:pt>
                <c:pt idx="53">
                  <c:v>2.0134627618963341</c:v>
                </c:pt>
                <c:pt idx="54">
                  <c:v>2.238094548580527</c:v>
                </c:pt>
                <c:pt idx="55">
                  <c:v>2.3919285758880582</c:v>
                </c:pt>
                <c:pt idx="56">
                  <c:v>2.5759947612836509</c:v>
                </c:pt>
                <c:pt idx="57">
                  <c:v>2.7704419228584687</c:v>
                </c:pt>
                <c:pt idx="58">
                  <c:v>2.9144213271334429</c:v>
                </c:pt>
                <c:pt idx="59">
                  <c:v>2.9144213271334429</c:v>
                </c:pt>
                <c:pt idx="60">
                  <c:v>3.0067488582283364</c:v>
                </c:pt>
                <c:pt idx="61">
                  <c:v>3.2533731571706248</c:v>
                </c:pt>
                <c:pt idx="62">
                  <c:v>3.986178984255706</c:v>
                </c:pt>
                <c:pt idx="63">
                  <c:v>4.3186355460996806</c:v>
                </c:pt>
                <c:pt idx="64">
                  <c:v>4.005898555354892</c:v>
                </c:pt>
                <c:pt idx="65">
                  <c:v>3.2322753884748368</c:v>
                </c:pt>
                <c:pt idx="66">
                  <c:v>3.2219655637081734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6'!$C$3</c:f>
              <c:strCache>
                <c:ptCount val="1"/>
                <c:pt idx="0">
                  <c:v>Monitorados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6'!$A$4:$A$70</c:f>
              <c:numCache>
                <c:formatCode>[$-416]mmm\-yy;@</c:formatCode>
                <c:ptCount val="6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</c:numCache>
            </c:numRef>
          </c:cat>
          <c:val>
            <c:numRef>
              <c:f>'Gráfico 6'!$C$4:$C$70</c:f>
              <c:numCache>
                <c:formatCode>0.00</c:formatCode>
                <c:ptCount val="67"/>
                <c:pt idx="0">
                  <c:v>2.1475374301257677</c:v>
                </c:pt>
                <c:pt idx="1">
                  <c:v>3.7072783697504885</c:v>
                </c:pt>
                <c:pt idx="2">
                  <c:v>3.4176510214208644</c:v>
                </c:pt>
                <c:pt idx="3">
                  <c:v>3.7884343534367204</c:v>
                </c:pt>
                <c:pt idx="4">
                  <c:v>4.0781438701245953</c:v>
                </c:pt>
                <c:pt idx="5">
                  <c:v>3.943354482765371</c:v>
                </c:pt>
                <c:pt idx="6">
                  <c:v>4.6312379075986954</c:v>
                </c:pt>
                <c:pt idx="7">
                  <c:v>5.0702939563667337</c:v>
                </c:pt>
                <c:pt idx="8">
                  <c:v>5.3220598364538851</c:v>
                </c:pt>
                <c:pt idx="9">
                  <c:v>5.5744793926826519</c:v>
                </c:pt>
                <c:pt idx="10">
                  <c:v>5.8266477351811119</c:v>
                </c:pt>
                <c:pt idx="11">
                  <c:v>5.323260648540673</c:v>
                </c:pt>
                <c:pt idx="12">
                  <c:v>7.5476610527537069</c:v>
                </c:pt>
                <c:pt idx="13">
                  <c:v>9.6579089837688805</c:v>
                </c:pt>
                <c:pt idx="14">
                  <c:v>13.365087743172154</c:v>
                </c:pt>
                <c:pt idx="15">
                  <c:v>13.376337627834566</c:v>
                </c:pt>
                <c:pt idx="16">
                  <c:v>14.086419074355462</c:v>
                </c:pt>
                <c:pt idx="17">
                  <c:v>15.076495728666606</c:v>
                </c:pt>
                <c:pt idx="18">
                  <c:v>15.97060536775774</c:v>
                </c:pt>
                <c:pt idx="19">
                  <c:v>15.751379270654219</c:v>
                </c:pt>
                <c:pt idx="20">
                  <c:v>16.350888406318976</c:v>
                </c:pt>
                <c:pt idx="21">
                  <c:v>17.521583736966328</c:v>
                </c:pt>
                <c:pt idx="22">
                  <c:v>17.953305202243097</c:v>
                </c:pt>
                <c:pt idx="23">
                  <c:v>18.070753479851632</c:v>
                </c:pt>
                <c:pt idx="24">
                  <c:v>17.20682113731613</c:v>
                </c:pt>
                <c:pt idx="25">
                  <c:v>14.939853218473843</c:v>
                </c:pt>
                <c:pt idx="26">
                  <c:v>10.803086055425059</c:v>
                </c:pt>
                <c:pt idx="27">
                  <c:v>10.704135095462842</c:v>
                </c:pt>
                <c:pt idx="28">
                  <c:v>10.901000777316083</c:v>
                </c:pt>
                <c:pt idx="29">
                  <c:v>9.9358813085261168</c:v>
                </c:pt>
                <c:pt idx="30">
                  <c:v>8.5558420749407773</c:v>
                </c:pt>
                <c:pt idx="31">
                  <c:v>8.4909163320729739</c:v>
                </c:pt>
                <c:pt idx="32">
                  <c:v>7.899655888329038</c:v>
                </c:pt>
                <c:pt idx="33">
                  <c:v>6.99508238497486</c:v>
                </c:pt>
                <c:pt idx="34">
                  <c:v>6.0742621092312099</c:v>
                </c:pt>
                <c:pt idx="35">
                  <c:v>5.5044809340696998</c:v>
                </c:pt>
                <c:pt idx="36">
                  <c:v>4.5194268123265546</c:v>
                </c:pt>
                <c:pt idx="37">
                  <c:v>4.717242243090003</c:v>
                </c:pt>
                <c:pt idx="38">
                  <c:v>5.6000451684632857</c:v>
                </c:pt>
                <c:pt idx="39">
                  <c:v>4.247139633978092</c:v>
                </c:pt>
                <c:pt idx="40">
                  <c:v>4.4116321620001564</c:v>
                </c:pt>
                <c:pt idx="41">
                  <c:v>3.29710256889022</c:v>
                </c:pt>
                <c:pt idx="42">
                  <c:v>4.7240295112833008</c:v>
                </c:pt>
                <c:pt idx="43">
                  <c:v>6.2594805723404257</c:v>
                </c:pt>
                <c:pt idx="44">
                  <c:v>6.1218524715692224</c:v>
                </c:pt>
                <c:pt idx="45">
                  <c:v>6.5862807099568377</c:v>
                </c:pt>
                <c:pt idx="46">
                  <c:v>7.756156071969933</c:v>
                </c:pt>
                <c:pt idx="47">
                  <c:v>7.9932433240534451</c:v>
                </c:pt>
                <c:pt idx="48">
                  <c:v>7.3504263995055164</c:v>
                </c:pt>
                <c:pt idx="49">
                  <c:v>7.318406984194481</c:v>
                </c:pt>
                <c:pt idx="50">
                  <c:v>7.0513926356072121</c:v>
                </c:pt>
                <c:pt idx="51">
                  <c:v>8.3437635728579771</c:v>
                </c:pt>
                <c:pt idx="52">
                  <c:v>8.1410724042990879</c:v>
                </c:pt>
                <c:pt idx="53">
                  <c:v>11.761404766729978</c:v>
                </c:pt>
                <c:pt idx="54">
                  <c:v>11.331043907142435</c:v>
                </c:pt>
                <c:pt idx="55">
                  <c:v>9.569095802448647</c:v>
                </c:pt>
                <c:pt idx="56">
                  <c:v>10.356104471420768</c:v>
                </c:pt>
                <c:pt idx="57">
                  <c:v>9.8752499857065033</c:v>
                </c:pt>
                <c:pt idx="58">
                  <c:v>7.3593540128794155</c:v>
                </c:pt>
                <c:pt idx="59">
                  <c:v>6.1808759227270693</c:v>
                </c:pt>
                <c:pt idx="60">
                  <c:v>6.0219225156571188</c:v>
                </c:pt>
                <c:pt idx="61">
                  <c:v>5.7477733375957074</c:v>
                </c:pt>
                <c:pt idx="62">
                  <c:v>6.2963999178167196</c:v>
                </c:pt>
                <c:pt idx="63">
                  <c:v>6.7507483468889129</c:v>
                </c:pt>
                <c:pt idx="64">
                  <c:v>6.5296014873363006</c:v>
                </c:pt>
                <c:pt idx="65">
                  <c:v>3.743970381998607</c:v>
                </c:pt>
                <c:pt idx="66">
                  <c:v>3.2401092908381557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45504"/>
        <c:axId val="227146064"/>
      </c:lineChart>
      <c:dateAx>
        <c:axId val="2271455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46064"/>
        <c:crosses val="autoZero"/>
        <c:auto val="1"/>
        <c:lblOffset val="100"/>
        <c:baseTimeUnit val="days"/>
        <c:majorUnit val="4"/>
        <c:majorTimeUnit val="months"/>
      </c:dateAx>
      <c:valAx>
        <c:axId val="2271460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227145504"/>
        <c:crosses val="autoZero"/>
        <c:crossBetween val="between"/>
        <c:majorUnit val="3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3301282339707535"/>
          <c:y val="0.83805820732585423"/>
          <c:w val="0.75785065766209969"/>
          <c:h val="6.2982704266782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7. Despesas discricionárias e obrigatórias federais acumuladas em 12 meses (R$ bilhões - a preços de jun/19)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997628954433489E-2"/>
          <c:y val="0.10821642432767706"/>
          <c:w val="0.85934241157783697"/>
          <c:h val="0.63225186345283069"/>
        </c:manualLayout>
      </c:layout>
      <c:lineChart>
        <c:grouping val="standard"/>
        <c:varyColors val="0"/>
        <c:ser>
          <c:idx val="2"/>
          <c:order val="1"/>
          <c:tx>
            <c:strRef>
              <c:f>'Gráfico 7'!$I$4</c:f>
              <c:strCache>
                <c:ptCount val="1"/>
                <c:pt idx="0">
                  <c:v>Obrigatórias (eixo da esquerda)</c:v>
                </c:pt>
              </c:strCache>
            </c:strRef>
          </c:tx>
          <c:spPr>
            <a:ln w="31750">
              <a:solidFill>
                <a:srgbClr val="00ADFA"/>
              </a:solidFill>
            </a:ln>
          </c:spPr>
          <c:marker>
            <c:symbol val="none"/>
          </c:marker>
          <c:dLbls>
            <c:dLbl>
              <c:idx val="102"/>
              <c:layout>
                <c:manualLayout>
                  <c:x val="-7.0333895705991356E-2"/>
                  <c:y val="4.5718326228014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7'!$A$16:$A$118</c:f>
              <c:numCache>
                <c:formatCode>mmm\-yy</c:formatCode>
                <c:ptCount val="10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</c:numCache>
            </c:numRef>
          </c:cat>
          <c:val>
            <c:numRef>
              <c:f>'Gráfico 7'!$I$16:$I$118</c:f>
              <c:numCache>
                <c:formatCode>_-* #,##0_-;\-* #,##0_-;_-* "-"??_-;_-@_-</c:formatCode>
                <c:ptCount val="103"/>
                <c:pt idx="0">
                  <c:v>968690.73650715908</c:v>
                </c:pt>
                <c:pt idx="1">
                  <c:v>977909.12832136475</c:v>
                </c:pt>
                <c:pt idx="2">
                  <c:v>979344.38040571474</c:v>
                </c:pt>
                <c:pt idx="3">
                  <c:v>969528.79750320839</c:v>
                </c:pt>
                <c:pt idx="4">
                  <c:v>978295.77826289437</c:v>
                </c:pt>
                <c:pt idx="5">
                  <c:v>978651.42542050779</c:v>
                </c:pt>
                <c:pt idx="6">
                  <c:v>986738.11281711073</c:v>
                </c:pt>
                <c:pt idx="7">
                  <c:v>994040.95888523571</c:v>
                </c:pt>
                <c:pt idx="8">
                  <c:v>992908.4015304544</c:v>
                </c:pt>
                <c:pt idx="9">
                  <c:v>993065.15692800994</c:v>
                </c:pt>
                <c:pt idx="10">
                  <c:v>997159.84081991517</c:v>
                </c:pt>
                <c:pt idx="11">
                  <c:v>996594.92401103233</c:v>
                </c:pt>
                <c:pt idx="12">
                  <c:v>1004115.1122917475</c:v>
                </c:pt>
                <c:pt idx="13">
                  <c:v>1004288.7820569943</c:v>
                </c:pt>
                <c:pt idx="14">
                  <c:v>1007555.3335445873</c:v>
                </c:pt>
                <c:pt idx="15">
                  <c:v>1013429.2508767175</c:v>
                </c:pt>
                <c:pt idx="16">
                  <c:v>1021011.8685020347</c:v>
                </c:pt>
                <c:pt idx="17">
                  <c:v>1025962.9449525124</c:v>
                </c:pt>
                <c:pt idx="18">
                  <c:v>1026310.0116714992</c:v>
                </c:pt>
                <c:pt idx="19">
                  <c:v>1028769.4388244224</c:v>
                </c:pt>
                <c:pt idx="20">
                  <c:v>1035095.8402632141</c:v>
                </c:pt>
                <c:pt idx="21">
                  <c:v>1040163.9277225516</c:v>
                </c:pt>
                <c:pt idx="22">
                  <c:v>1043661.5325808503</c:v>
                </c:pt>
                <c:pt idx="23">
                  <c:v>1053800.2081048316</c:v>
                </c:pt>
                <c:pt idx="24">
                  <c:v>1053863.8893453092</c:v>
                </c:pt>
                <c:pt idx="25">
                  <c:v>1055029.9232764223</c:v>
                </c:pt>
                <c:pt idx="26">
                  <c:v>1058652.0442521421</c:v>
                </c:pt>
                <c:pt idx="27">
                  <c:v>1062302.6672682748</c:v>
                </c:pt>
                <c:pt idx="28">
                  <c:v>1073753.4528026329</c:v>
                </c:pt>
                <c:pt idx="29">
                  <c:v>1074967.5607725871</c:v>
                </c:pt>
                <c:pt idx="30">
                  <c:v>1083624.1279882581</c:v>
                </c:pt>
                <c:pt idx="31">
                  <c:v>1088470.8996373408</c:v>
                </c:pt>
                <c:pt idx="32">
                  <c:v>1094085.5386716882</c:v>
                </c:pt>
                <c:pt idx="33">
                  <c:v>1107925.7147356942</c:v>
                </c:pt>
                <c:pt idx="34">
                  <c:v>1119363.2617925787</c:v>
                </c:pt>
                <c:pt idx="35">
                  <c:v>1123770.2920744719</c:v>
                </c:pt>
                <c:pt idx="36">
                  <c:v>1124115.5603036524</c:v>
                </c:pt>
                <c:pt idx="37">
                  <c:v>1140193.1680623996</c:v>
                </c:pt>
                <c:pt idx="38">
                  <c:v>1143935.8912050533</c:v>
                </c:pt>
                <c:pt idx="39">
                  <c:v>1148196.7731045301</c:v>
                </c:pt>
                <c:pt idx="40">
                  <c:v>1138338.5085250656</c:v>
                </c:pt>
                <c:pt idx="41">
                  <c:v>1146391.1339268554</c:v>
                </c:pt>
                <c:pt idx="42">
                  <c:v>1149966.3412826068</c:v>
                </c:pt>
                <c:pt idx="43">
                  <c:v>1153365.5092993341</c:v>
                </c:pt>
                <c:pt idx="44">
                  <c:v>1165296.1623472103</c:v>
                </c:pt>
                <c:pt idx="45">
                  <c:v>1168677.3658038797</c:v>
                </c:pt>
                <c:pt idx="46">
                  <c:v>1168807.6246640247</c:v>
                </c:pt>
                <c:pt idx="47">
                  <c:v>1176794.2009836892</c:v>
                </c:pt>
                <c:pt idx="48">
                  <c:v>1187504.5897961273</c:v>
                </c:pt>
                <c:pt idx="49">
                  <c:v>1190109.1755139041</c:v>
                </c:pt>
                <c:pt idx="50">
                  <c:v>1195288.9450532806</c:v>
                </c:pt>
                <c:pt idx="51">
                  <c:v>1196174.060846525</c:v>
                </c:pt>
                <c:pt idx="52">
                  <c:v>1204000.1570827183</c:v>
                </c:pt>
                <c:pt idx="53">
                  <c:v>1206673.1365092667</c:v>
                </c:pt>
                <c:pt idx="54">
                  <c:v>1209202.4223140692</c:v>
                </c:pt>
                <c:pt idx="55">
                  <c:v>1212103.5525988408</c:v>
                </c:pt>
                <c:pt idx="56">
                  <c:v>1196906.8288116213</c:v>
                </c:pt>
                <c:pt idx="57">
                  <c:v>1181042.1060314351</c:v>
                </c:pt>
                <c:pt idx="58">
                  <c:v>1190651.0328993471</c:v>
                </c:pt>
                <c:pt idx="59">
                  <c:v>1188247.4319732117</c:v>
                </c:pt>
                <c:pt idx="60">
                  <c:v>1251965.6818933117</c:v>
                </c:pt>
                <c:pt idx="61">
                  <c:v>1259054.1069053635</c:v>
                </c:pt>
                <c:pt idx="62">
                  <c:v>1266305.2206576129</c:v>
                </c:pt>
                <c:pt idx="63">
                  <c:v>1269933.9130379204</c:v>
                </c:pt>
                <c:pt idx="64">
                  <c:v>1261667.8574153364</c:v>
                </c:pt>
                <c:pt idx="65">
                  <c:v>1262317.5837474233</c:v>
                </c:pt>
                <c:pt idx="66">
                  <c:v>1259316.0328030358</c:v>
                </c:pt>
                <c:pt idx="67">
                  <c:v>1264983.649130438</c:v>
                </c:pt>
                <c:pt idx="68">
                  <c:v>1270747.6033237684</c:v>
                </c:pt>
                <c:pt idx="69">
                  <c:v>1282837.7961414836</c:v>
                </c:pt>
                <c:pt idx="70">
                  <c:v>1265154.4441841098</c:v>
                </c:pt>
                <c:pt idx="71">
                  <c:v>1272466.5270708189</c:v>
                </c:pt>
                <c:pt idx="72">
                  <c:v>1232035.4177223204</c:v>
                </c:pt>
                <c:pt idx="73">
                  <c:v>1224416.3723974547</c:v>
                </c:pt>
                <c:pt idx="74">
                  <c:v>1225478.4276442339</c:v>
                </c:pt>
                <c:pt idx="75">
                  <c:v>1228607.0728905285</c:v>
                </c:pt>
                <c:pt idx="76">
                  <c:v>1231182.8928304205</c:v>
                </c:pt>
                <c:pt idx="77">
                  <c:v>1241639.0424658835</c:v>
                </c:pt>
                <c:pt idx="78">
                  <c:v>1253850.8425235476</c:v>
                </c:pt>
                <c:pt idx="79">
                  <c:v>1250736.2498461581</c:v>
                </c:pt>
                <c:pt idx="80">
                  <c:v>1255264.7206090661</c:v>
                </c:pt>
                <c:pt idx="81">
                  <c:v>1260188.2306182194</c:v>
                </c:pt>
                <c:pt idx="82">
                  <c:v>1265742.8551356313</c:v>
                </c:pt>
                <c:pt idx="83">
                  <c:v>1258711.9000578381</c:v>
                </c:pt>
                <c:pt idx="84">
                  <c:v>1249975.4218039818</c:v>
                </c:pt>
                <c:pt idx="85">
                  <c:v>1251314.4607625434</c:v>
                </c:pt>
                <c:pt idx="86">
                  <c:v>1252079.5750392291</c:v>
                </c:pt>
                <c:pt idx="87">
                  <c:v>1263447.0561834991</c:v>
                </c:pt>
                <c:pt idx="88">
                  <c:v>1274911.0575257726</c:v>
                </c:pt>
                <c:pt idx="89">
                  <c:v>1267521.2358005657</c:v>
                </c:pt>
                <c:pt idx="90">
                  <c:v>1256633.7019347539</c:v>
                </c:pt>
                <c:pt idx="91">
                  <c:v>1255117.3523467015</c:v>
                </c:pt>
                <c:pt idx="92">
                  <c:v>1261436.8324637841</c:v>
                </c:pt>
                <c:pt idx="93">
                  <c:v>1262562.9957710749</c:v>
                </c:pt>
                <c:pt idx="94">
                  <c:v>1263106.5761620733</c:v>
                </c:pt>
                <c:pt idx="95">
                  <c:v>1266898.8152691079</c:v>
                </c:pt>
                <c:pt idx="96">
                  <c:v>1268359.5318243564</c:v>
                </c:pt>
                <c:pt idx="97">
                  <c:v>1266376.8477512891</c:v>
                </c:pt>
                <c:pt idx="98">
                  <c:v>1267937.4078437784</c:v>
                </c:pt>
                <c:pt idx="99">
                  <c:v>1268584.6126949994</c:v>
                </c:pt>
                <c:pt idx="100">
                  <c:v>1270953.0360887924</c:v>
                </c:pt>
                <c:pt idx="101">
                  <c:v>1269915.5461152792</c:v>
                </c:pt>
                <c:pt idx="102">
                  <c:v>1272041.6349767274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85104"/>
        <c:axId val="226885664"/>
      </c:lineChart>
      <c:lineChart>
        <c:grouping val="standard"/>
        <c:varyColors val="0"/>
        <c:ser>
          <c:idx val="1"/>
          <c:order val="0"/>
          <c:tx>
            <c:strRef>
              <c:f>'Gráfico 7'!$H$4</c:f>
              <c:strCache>
                <c:ptCount val="1"/>
                <c:pt idx="0">
                  <c:v>Discricionárias (eixo da direita)</c:v>
                </c:pt>
              </c:strCache>
            </c:strRef>
          </c:tx>
          <c:spPr>
            <a:ln w="31750">
              <a:solidFill>
                <a:srgbClr val="BD534B"/>
              </a:solidFill>
            </a:ln>
          </c:spPr>
          <c:marker>
            <c:symbol val="none"/>
          </c:marker>
          <c:dLbls>
            <c:dLbl>
              <c:idx val="102"/>
              <c:layout>
                <c:manualLayout>
                  <c:x val="-7.1830361572076382E-2"/>
                  <c:y val="9.624910784845161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7'!$A$16:$A$118</c:f>
              <c:numCache>
                <c:formatCode>mmm\-yy</c:formatCode>
                <c:ptCount val="103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</c:numCache>
            </c:numRef>
          </c:cat>
          <c:val>
            <c:numRef>
              <c:f>'Gráfico 7'!$H$16:$H$118</c:f>
              <c:numCache>
                <c:formatCode>_-* #,##0_-;\-* #,##0_-;_-* "-"??_-;_-@_-</c:formatCode>
                <c:ptCount val="103"/>
                <c:pt idx="0">
                  <c:v>152540.40079999325</c:v>
                </c:pt>
                <c:pt idx="1">
                  <c:v>158964.84689816213</c:v>
                </c:pt>
                <c:pt idx="2">
                  <c:v>157478.46588503881</c:v>
                </c:pt>
                <c:pt idx="3">
                  <c:v>154874.42134776094</c:v>
                </c:pt>
                <c:pt idx="4">
                  <c:v>155272.84876419423</c:v>
                </c:pt>
                <c:pt idx="5">
                  <c:v>153658.46385676862</c:v>
                </c:pt>
                <c:pt idx="6">
                  <c:v>155679.91171352539</c:v>
                </c:pt>
                <c:pt idx="7">
                  <c:v>154284.89742000279</c:v>
                </c:pt>
                <c:pt idx="8">
                  <c:v>156073.93032159327</c:v>
                </c:pt>
                <c:pt idx="9">
                  <c:v>142169.92954740598</c:v>
                </c:pt>
                <c:pt idx="10">
                  <c:v>141208.21491975622</c:v>
                </c:pt>
                <c:pt idx="11">
                  <c:v>139582.84716629013</c:v>
                </c:pt>
                <c:pt idx="12">
                  <c:v>146202.59746604742</c:v>
                </c:pt>
                <c:pt idx="13">
                  <c:v>147099.7964662966</c:v>
                </c:pt>
                <c:pt idx="14">
                  <c:v>147999.53319379795</c:v>
                </c:pt>
                <c:pt idx="15">
                  <c:v>152170.29263391776</c:v>
                </c:pt>
                <c:pt idx="16">
                  <c:v>156121.02450207988</c:v>
                </c:pt>
                <c:pt idx="17">
                  <c:v>157466.02388718841</c:v>
                </c:pt>
                <c:pt idx="18">
                  <c:v>160906.35124138172</c:v>
                </c:pt>
                <c:pt idx="19">
                  <c:v>162800.07690448884</c:v>
                </c:pt>
                <c:pt idx="20">
                  <c:v>163726.91650369481</c:v>
                </c:pt>
                <c:pt idx="21">
                  <c:v>163438.61075979247</c:v>
                </c:pt>
                <c:pt idx="22">
                  <c:v>166653.80965921149</c:v>
                </c:pt>
                <c:pt idx="23">
                  <c:v>168546.45479877628</c:v>
                </c:pt>
                <c:pt idx="24">
                  <c:v>160520.2596153224</c:v>
                </c:pt>
                <c:pt idx="25">
                  <c:v>165929.14822946722</c:v>
                </c:pt>
                <c:pt idx="26">
                  <c:v>167849.71383613904</c:v>
                </c:pt>
                <c:pt idx="27">
                  <c:v>164666.1178405149</c:v>
                </c:pt>
                <c:pt idx="28">
                  <c:v>165953.28474515636</c:v>
                </c:pt>
                <c:pt idx="29">
                  <c:v>166951.92099313549</c:v>
                </c:pt>
                <c:pt idx="30">
                  <c:v>165346.39317203691</c:v>
                </c:pt>
                <c:pt idx="31">
                  <c:v>167058.80454523113</c:v>
                </c:pt>
                <c:pt idx="32">
                  <c:v>165886.2759397398</c:v>
                </c:pt>
                <c:pt idx="33">
                  <c:v>168066.59570170162</c:v>
                </c:pt>
                <c:pt idx="34">
                  <c:v>169017.83129149582</c:v>
                </c:pt>
                <c:pt idx="35">
                  <c:v>170362.82611570472</c:v>
                </c:pt>
                <c:pt idx="36">
                  <c:v>172241.91991942836</c:v>
                </c:pt>
                <c:pt idx="37">
                  <c:v>172957.75074618508</c:v>
                </c:pt>
                <c:pt idx="38">
                  <c:v>176322.74109684135</c:v>
                </c:pt>
                <c:pt idx="39">
                  <c:v>178484.73926659682</c:v>
                </c:pt>
                <c:pt idx="40">
                  <c:v>176394.07232752445</c:v>
                </c:pt>
                <c:pt idx="41">
                  <c:v>181087.15584403483</c:v>
                </c:pt>
                <c:pt idx="42">
                  <c:v>179469.09264555483</c:v>
                </c:pt>
                <c:pt idx="43">
                  <c:v>180086.97421778826</c:v>
                </c:pt>
                <c:pt idx="44">
                  <c:v>187822.50679726998</c:v>
                </c:pt>
                <c:pt idx="45">
                  <c:v>194485.54073897013</c:v>
                </c:pt>
                <c:pt idx="46">
                  <c:v>195041.46088279688</c:v>
                </c:pt>
                <c:pt idx="47">
                  <c:v>194676.2428005074</c:v>
                </c:pt>
                <c:pt idx="48">
                  <c:v>191935.13729993778</c:v>
                </c:pt>
                <c:pt idx="49">
                  <c:v>184022.37203738868</c:v>
                </c:pt>
                <c:pt idx="50">
                  <c:v>181787.5925569385</c:v>
                </c:pt>
                <c:pt idx="51">
                  <c:v>178565.77910267308</c:v>
                </c:pt>
                <c:pt idx="52">
                  <c:v>175432.45009677735</c:v>
                </c:pt>
                <c:pt idx="53">
                  <c:v>169242.73892341525</c:v>
                </c:pt>
                <c:pt idx="54">
                  <c:v>168875.42298602365</c:v>
                </c:pt>
                <c:pt idx="55">
                  <c:v>164937.74864216801</c:v>
                </c:pt>
                <c:pt idx="56">
                  <c:v>159170.90403278734</c:v>
                </c:pt>
                <c:pt idx="57">
                  <c:v>153147.37732957871</c:v>
                </c:pt>
                <c:pt idx="58">
                  <c:v>147620.75636695753</c:v>
                </c:pt>
                <c:pt idx="59">
                  <c:v>144751.53522817179</c:v>
                </c:pt>
                <c:pt idx="60">
                  <c:v>152652.75565299721</c:v>
                </c:pt>
                <c:pt idx="61">
                  <c:v>149837.80907253822</c:v>
                </c:pt>
                <c:pt idx="62">
                  <c:v>150804.18846097041</c:v>
                </c:pt>
                <c:pt idx="63">
                  <c:v>150921.35660820117</c:v>
                </c:pt>
                <c:pt idx="64">
                  <c:v>152926.80906877882</c:v>
                </c:pt>
                <c:pt idx="65">
                  <c:v>151475.3339355608</c:v>
                </c:pt>
                <c:pt idx="66">
                  <c:v>149287.57995134091</c:v>
                </c:pt>
                <c:pt idx="67">
                  <c:v>147456.28513729636</c:v>
                </c:pt>
                <c:pt idx="68">
                  <c:v>144773.98781851327</c:v>
                </c:pt>
                <c:pt idx="69">
                  <c:v>142042.16068874046</c:v>
                </c:pt>
                <c:pt idx="70">
                  <c:v>140129.08567965901</c:v>
                </c:pt>
                <c:pt idx="71">
                  <c:v>143719.22826800498</c:v>
                </c:pt>
                <c:pt idx="72">
                  <c:v>156867.86225538683</c:v>
                </c:pt>
                <c:pt idx="73">
                  <c:v>148815.89561066055</c:v>
                </c:pt>
                <c:pt idx="74">
                  <c:v>145633.65043070601</c:v>
                </c:pt>
                <c:pt idx="75">
                  <c:v>144503.19807899007</c:v>
                </c:pt>
                <c:pt idx="76">
                  <c:v>138658.95334395056</c:v>
                </c:pt>
                <c:pt idx="77">
                  <c:v>139487.6316732007</c:v>
                </c:pt>
                <c:pt idx="78">
                  <c:v>138262.94896038796</c:v>
                </c:pt>
                <c:pt idx="79">
                  <c:v>136229.85963679716</c:v>
                </c:pt>
                <c:pt idx="80">
                  <c:v>136006.4456973233</c:v>
                </c:pt>
                <c:pt idx="81">
                  <c:v>135209.22965500652</c:v>
                </c:pt>
                <c:pt idx="82">
                  <c:v>134502.85861323125</c:v>
                </c:pt>
                <c:pt idx="83">
                  <c:v>130014.16887299833</c:v>
                </c:pt>
                <c:pt idx="84">
                  <c:v>124829.34406540556</c:v>
                </c:pt>
                <c:pt idx="85">
                  <c:v>125279.95344238974</c:v>
                </c:pt>
                <c:pt idx="86">
                  <c:v>123915.56721879396</c:v>
                </c:pt>
                <c:pt idx="87">
                  <c:v>125967.61537876846</c:v>
                </c:pt>
                <c:pt idx="88">
                  <c:v>128897.5277127404</c:v>
                </c:pt>
                <c:pt idx="89">
                  <c:v>128053.05692842812</c:v>
                </c:pt>
                <c:pt idx="90">
                  <c:v>132880.49789187091</c:v>
                </c:pt>
                <c:pt idx="91">
                  <c:v>134179.20294921665</c:v>
                </c:pt>
                <c:pt idx="92">
                  <c:v>134338.02906253131</c:v>
                </c:pt>
                <c:pt idx="93">
                  <c:v>135265.78697758523</c:v>
                </c:pt>
                <c:pt idx="94">
                  <c:v>137471.80764156947</c:v>
                </c:pt>
                <c:pt idx="95">
                  <c:v>139789.21442967805</c:v>
                </c:pt>
                <c:pt idx="96">
                  <c:v>133257.00896181751</c:v>
                </c:pt>
                <c:pt idx="97">
                  <c:v>132669.54638035796</c:v>
                </c:pt>
                <c:pt idx="98">
                  <c:v>133474.87066365583</c:v>
                </c:pt>
                <c:pt idx="99">
                  <c:v>128958.15858455977</c:v>
                </c:pt>
                <c:pt idx="100">
                  <c:v>127165.90256290678</c:v>
                </c:pt>
                <c:pt idx="101">
                  <c:v>126612.28712864558</c:v>
                </c:pt>
                <c:pt idx="102">
                  <c:v>119921.97892343593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86784"/>
        <c:axId val="226886224"/>
      </c:lineChart>
      <c:dateAx>
        <c:axId val="226885104"/>
        <c:scaling>
          <c:orientation val="minMax"/>
          <c:max val="43617"/>
          <c:min val="40513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26885664"/>
        <c:crosses val="autoZero"/>
        <c:auto val="1"/>
        <c:lblOffset val="100"/>
        <c:baseTimeUnit val="months"/>
        <c:majorUnit val="5"/>
        <c:majorTimeUnit val="months"/>
      </c:dateAx>
      <c:valAx>
        <c:axId val="226885664"/>
        <c:scaling>
          <c:orientation val="minMax"/>
          <c:min val="60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226885104"/>
        <c:crosses val="autoZero"/>
        <c:crossBetween val="between"/>
        <c:dispUnits>
          <c:builtInUnit val="thousands"/>
        </c:dispUnits>
      </c:valAx>
      <c:valAx>
        <c:axId val="226886224"/>
        <c:scaling>
          <c:orientation val="minMax"/>
          <c:max val="230000"/>
          <c:min val="110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26886784"/>
        <c:crosses val="max"/>
        <c:crossBetween val="between"/>
        <c:majorUnit val="15000"/>
        <c:dispUnits>
          <c:builtInUnit val="thousands"/>
        </c:dispUnits>
      </c:valAx>
      <c:dateAx>
        <c:axId val="226886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2688622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7.4213345941969891E-2"/>
          <c:y val="0.85651057953899334"/>
          <c:w val="0.8802022036606062"/>
          <c:h val="6.1475840110150164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8. DESPESAS PRIMÁRIAS SELECIONADAS ACUMULADAS EM 12 MESES (A PREÇOS DE JUN/19)</a:t>
            </a:r>
          </a:p>
        </c:rich>
      </c:tx>
      <c:layout>
        <c:manualLayout>
          <c:xMode val="edge"/>
          <c:yMode val="edge"/>
          <c:x val="0.13075034543093411"/>
          <c:y val="1.696352841391009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027658519760879E-2"/>
          <c:y val="0.11195928753180662"/>
          <c:w val="0.88077068752826493"/>
          <c:h val="0.65467701386398724"/>
        </c:manualLayout>
      </c:layout>
      <c:lineChart>
        <c:grouping val="standard"/>
        <c:varyColors val="0"/>
        <c:ser>
          <c:idx val="0"/>
          <c:order val="0"/>
          <c:tx>
            <c:strRef>
              <c:f>'Gráfico 8'!$C$4</c:f>
              <c:strCache>
                <c:ptCount val="1"/>
                <c:pt idx="0">
                  <c:v>Investimentos e inversões financeiras</c:v>
                </c:pt>
              </c:strCache>
            </c:strRef>
          </c:tx>
          <c:spPr>
            <a:ln w="31750">
              <a:solidFill>
                <a:srgbClr val="00ADFA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7.8175209033083851E-2"/>
                  <c:y val="-1.017811704834605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1"/>
                      <a:t> dez/07</a:t>
                    </a:r>
                  </a:p>
                  <a:p>
                    <a:pPr>
                      <a:defRPr sz="1000"/>
                    </a:pPr>
                    <a:r>
                      <a:rPr lang="en-US" sz="1000" b="1"/>
                      <a:t>42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>
                <c:manualLayout>
                  <c:x val="-5.3745456210245145E-2"/>
                  <c:y val="-4.749787955894826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1"/>
                    </a:pPr>
                    <a:r>
                      <a:rPr lang="en-US" sz="1000" b="1"/>
                      <a:t> out/14</a:t>
                    </a:r>
                  </a:p>
                  <a:p>
                    <a:pPr>
                      <a:defRPr sz="1000" b="1"/>
                    </a:pPr>
                    <a:r>
                      <a:rPr lang="en-US" sz="1000" b="1"/>
                      <a:t>104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>
                <c:manualLayout>
                  <c:x val="-4.8090630242844309E-2"/>
                  <c:y val="-4.410526266295561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0"/>
                    </a:pPr>
                    <a:r>
                      <a:rPr lang="en-US" sz="1000" b="0"/>
                      <a:t>jun/18</a:t>
                    </a:r>
                  </a:p>
                  <a:p>
                    <a:pPr>
                      <a:defRPr sz="1000" b="0"/>
                    </a:pPr>
                    <a:r>
                      <a:rPr lang="en-US" sz="1000" b="0"/>
                      <a:t>53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>
                <c:manualLayout>
                  <c:x val="0"/>
                  <c:y val="-5.428329092451229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1"/>
                      <a:t> jun/19</a:t>
                    </a:r>
                  </a:p>
                  <a:p>
                    <a:pPr>
                      <a:defRPr sz="1000"/>
                    </a:pPr>
                    <a:r>
                      <a:rPr lang="en-US" sz="1000" b="1"/>
                      <a:t>51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8'!$A$5:$A$154</c:f>
              <c:numCache>
                <c:formatCode>mmm\-yy</c:formatCode>
                <c:ptCount val="15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</c:numCache>
            </c:numRef>
          </c:cat>
          <c:val>
            <c:numRef>
              <c:f>'Gráfico 8'!$C$5:$C$154</c:f>
              <c:numCache>
                <c:formatCode>#,##0</c:formatCode>
                <c:ptCount val="150"/>
                <c:pt idx="11">
                  <c:v>42433.724980385581</c:v>
                </c:pt>
                <c:pt idx="12">
                  <c:v>42681.262386455324</c:v>
                </c:pt>
                <c:pt idx="13">
                  <c:v>43021.516733888304</c:v>
                </c:pt>
                <c:pt idx="14">
                  <c:v>43414.608214690488</c:v>
                </c:pt>
                <c:pt idx="15">
                  <c:v>43297.649310215274</c:v>
                </c:pt>
                <c:pt idx="16">
                  <c:v>44562.270628192564</c:v>
                </c:pt>
                <c:pt idx="17">
                  <c:v>46429.165051354998</c:v>
                </c:pt>
                <c:pt idx="18">
                  <c:v>49347.981396578114</c:v>
                </c:pt>
                <c:pt idx="19">
                  <c:v>49991.534624497319</c:v>
                </c:pt>
                <c:pt idx="20">
                  <c:v>51730.489828133956</c:v>
                </c:pt>
                <c:pt idx="21">
                  <c:v>51582.970454275135</c:v>
                </c:pt>
                <c:pt idx="22">
                  <c:v>53725.316759958194</c:v>
                </c:pt>
                <c:pt idx="23">
                  <c:v>51545.080558799367</c:v>
                </c:pt>
                <c:pt idx="24">
                  <c:v>51779.202542596591</c:v>
                </c:pt>
                <c:pt idx="25">
                  <c:v>51876.477448294681</c:v>
                </c:pt>
                <c:pt idx="26">
                  <c:v>51816.288395575866</c:v>
                </c:pt>
                <c:pt idx="27">
                  <c:v>53311.737856160515</c:v>
                </c:pt>
                <c:pt idx="28">
                  <c:v>53918.98728337638</c:v>
                </c:pt>
                <c:pt idx="29">
                  <c:v>54249.613577763848</c:v>
                </c:pt>
                <c:pt idx="30">
                  <c:v>53964.920186858304</c:v>
                </c:pt>
                <c:pt idx="31">
                  <c:v>52020.490688830163</c:v>
                </c:pt>
                <c:pt idx="32">
                  <c:v>53874.734575003713</c:v>
                </c:pt>
                <c:pt idx="33">
                  <c:v>56443.895886247577</c:v>
                </c:pt>
                <c:pt idx="34">
                  <c:v>56624.601735233213</c:v>
                </c:pt>
                <c:pt idx="35">
                  <c:v>59540.207745856758</c:v>
                </c:pt>
                <c:pt idx="36">
                  <c:v>62050.316090045519</c:v>
                </c:pt>
                <c:pt idx="37">
                  <c:v>63960.437292198221</c:v>
                </c:pt>
                <c:pt idx="38">
                  <c:v>68400.710742282594</c:v>
                </c:pt>
                <c:pt idx="39">
                  <c:v>69124.516954660518</c:v>
                </c:pt>
                <c:pt idx="40">
                  <c:v>71616.731891487958</c:v>
                </c:pt>
                <c:pt idx="41">
                  <c:v>72418.987822009032</c:v>
                </c:pt>
                <c:pt idx="42">
                  <c:v>75090.180905124755</c:v>
                </c:pt>
                <c:pt idx="43">
                  <c:v>75556.013742064708</c:v>
                </c:pt>
                <c:pt idx="44">
                  <c:v>77514.97713071933</c:v>
                </c:pt>
                <c:pt idx="45">
                  <c:v>79801.462897374629</c:v>
                </c:pt>
                <c:pt idx="46">
                  <c:v>80775.412896549751</c:v>
                </c:pt>
                <c:pt idx="47">
                  <c:v>74817.037229364185</c:v>
                </c:pt>
                <c:pt idx="48">
                  <c:v>82281.365186965617</c:v>
                </c:pt>
                <c:pt idx="49">
                  <c:v>80558.5452224654</c:v>
                </c:pt>
                <c:pt idx="50">
                  <c:v>78759.277594878673</c:v>
                </c:pt>
                <c:pt idx="51">
                  <c:v>79584.696863226127</c:v>
                </c:pt>
                <c:pt idx="52">
                  <c:v>78630.46858254321</c:v>
                </c:pt>
                <c:pt idx="53">
                  <c:v>80808.340616416739</c:v>
                </c:pt>
                <c:pt idx="54">
                  <c:v>80501.329560730403</c:v>
                </c:pt>
                <c:pt idx="55">
                  <c:v>81522.445668629516</c:v>
                </c:pt>
                <c:pt idx="56">
                  <c:v>78827.536184242243</c:v>
                </c:pt>
                <c:pt idx="57">
                  <c:v>78090.825110484016</c:v>
                </c:pt>
                <c:pt idx="58">
                  <c:v>76626.970482559802</c:v>
                </c:pt>
                <c:pt idx="59">
                  <c:v>82593.657518595981</c:v>
                </c:pt>
                <c:pt idx="60">
                  <c:v>81738.916155614847</c:v>
                </c:pt>
                <c:pt idx="61">
                  <c:v>82183.103022122465</c:v>
                </c:pt>
                <c:pt idx="62">
                  <c:v>85970.180509504993</c:v>
                </c:pt>
                <c:pt idx="63">
                  <c:v>88312.232262563106</c:v>
                </c:pt>
                <c:pt idx="64">
                  <c:v>90062.907881746214</c:v>
                </c:pt>
                <c:pt idx="65">
                  <c:v>92121.788050752206</c:v>
                </c:pt>
                <c:pt idx="66">
                  <c:v>93389.526840434817</c:v>
                </c:pt>
                <c:pt idx="67">
                  <c:v>93803.972920833083</c:v>
                </c:pt>
                <c:pt idx="68">
                  <c:v>92470.113001239588</c:v>
                </c:pt>
                <c:pt idx="69">
                  <c:v>93462.469398255867</c:v>
                </c:pt>
                <c:pt idx="70">
                  <c:v>94266.507254819677</c:v>
                </c:pt>
                <c:pt idx="71">
                  <c:v>88694.759781471133</c:v>
                </c:pt>
                <c:pt idx="72">
                  <c:v>90752.299439324634</c:v>
                </c:pt>
                <c:pt idx="73">
                  <c:v>91781.610256004176</c:v>
                </c:pt>
                <c:pt idx="74">
                  <c:v>88955.541698413886</c:v>
                </c:pt>
                <c:pt idx="75">
                  <c:v>89449.428180726041</c:v>
                </c:pt>
                <c:pt idx="76">
                  <c:v>87210.282655378353</c:v>
                </c:pt>
                <c:pt idx="77">
                  <c:v>86211.784326975714</c:v>
                </c:pt>
                <c:pt idx="78">
                  <c:v>85260.008612938051</c:v>
                </c:pt>
                <c:pt idx="79">
                  <c:v>84416.373627546505</c:v>
                </c:pt>
                <c:pt idx="80">
                  <c:v>86497.949543621624</c:v>
                </c:pt>
                <c:pt idx="81">
                  <c:v>88088.199464166973</c:v>
                </c:pt>
                <c:pt idx="82">
                  <c:v>88808.010820240539</c:v>
                </c:pt>
                <c:pt idx="83">
                  <c:v>88769.062004941297</c:v>
                </c:pt>
                <c:pt idx="84">
                  <c:v>90065.480381455156</c:v>
                </c:pt>
                <c:pt idx="85">
                  <c:v>91624.113275178592</c:v>
                </c:pt>
                <c:pt idx="86">
                  <c:v>92341.352714817171</c:v>
                </c:pt>
                <c:pt idx="87">
                  <c:v>92869.870888529593</c:v>
                </c:pt>
                <c:pt idx="88">
                  <c:v>97395.549320247374</c:v>
                </c:pt>
                <c:pt idx="89">
                  <c:v>95706.949851099751</c:v>
                </c:pt>
                <c:pt idx="90">
                  <c:v>96637.739457230666</c:v>
                </c:pt>
                <c:pt idx="91">
                  <c:v>100665.97840008885</c:v>
                </c:pt>
                <c:pt idx="92">
                  <c:v>105904.32269220153</c:v>
                </c:pt>
                <c:pt idx="93">
                  <c:v>104333.18327278142</c:v>
                </c:pt>
                <c:pt idx="94">
                  <c:v>104061.74267222198</c:v>
                </c:pt>
                <c:pt idx="95">
                  <c:v>102496.68618297481</c:v>
                </c:pt>
                <c:pt idx="96">
                  <c:v>97144.346117571215</c:v>
                </c:pt>
                <c:pt idx="97">
                  <c:v>96123.976655435006</c:v>
                </c:pt>
                <c:pt idx="98">
                  <c:v>93834.462697602299</c:v>
                </c:pt>
                <c:pt idx="99">
                  <c:v>89841.458692986474</c:v>
                </c:pt>
                <c:pt idx="100">
                  <c:v>85100.484232130984</c:v>
                </c:pt>
                <c:pt idx="101">
                  <c:v>82963.343727918153</c:v>
                </c:pt>
                <c:pt idx="102">
                  <c:v>79521.219832627568</c:v>
                </c:pt>
                <c:pt idx="103">
                  <c:v>75868.25699888292</c:v>
                </c:pt>
                <c:pt idx="104">
                  <c:v>70943.459621692818</c:v>
                </c:pt>
                <c:pt idx="105">
                  <c:v>67279.486287625085</c:v>
                </c:pt>
                <c:pt idx="106">
                  <c:v>65363.905896462005</c:v>
                </c:pt>
                <c:pt idx="107">
                  <c:v>67303.859460878637</c:v>
                </c:pt>
                <c:pt idx="108">
                  <c:v>63839.998317422564</c:v>
                </c:pt>
                <c:pt idx="109">
                  <c:v>64092.005999403889</c:v>
                </c:pt>
                <c:pt idx="110">
                  <c:v>64427.747015921792</c:v>
                </c:pt>
                <c:pt idx="111">
                  <c:v>65387.801651790287</c:v>
                </c:pt>
                <c:pt idx="112">
                  <c:v>63536.040605189548</c:v>
                </c:pt>
                <c:pt idx="113">
                  <c:v>63034.983841239642</c:v>
                </c:pt>
                <c:pt idx="114">
                  <c:v>62419.490487383155</c:v>
                </c:pt>
                <c:pt idx="115">
                  <c:v>60917.072437403047</c:v>
                </c:pt>
                <c:pt idx="116">
                  <c:v>59206.392095941352</c:v>
                </c:pt>
                <c:pt idx="117">
                  <c:v>57511.011237969498</c:v>
                </c:pt>
                <c:pt idx="118">
                  <c:v>59450.79494700762</c:v>
                </c:pt>
                <c:pt idx="119">
                  <c:v>71872.474691243653</c:v>
                </c:pt>
                <c:pt idx="120">
                  <c:v>66888.124459514089</c:v>
                </c:pt>
                <c:pt idx="121">
                  <c:v>64156.954214168662</c:v>
                </c:pt>
                <c:pt idx="122">
                  <c:v>62015.677770249633</c:v>
                </c:pt>
                <c:pt idx="123">
                  <c:v>58462.485248175057</c:v>
                </c:pt>
                <c:pt idx="124">
                  <c:v>59472.296725266875</c:v>
                </c:pt>
                <c:pt idx="125">
                  <c:v>59966.481852742545</c:v>
                </c:pt>
                <c:pt idx="126">
                  <c:v>58471.231361335864</c:v>
                </c:pt>
                <c:pt idx="127">
                  <c:v>57971.035704557449</c:v>
                </c:pt>
                <c:pt idx="128">
                  <c:v>56092.987960718587</c:v>
                </c:pt>
                <c:pt idx="129">
                  <c:v>56239.82686165769</c:v>
                </c:pt>
                <c:pt idx="130">
                  <c:v>53394.251985412018</c:v>
                </c:pt>
                <c:pt idx="131">
                  <c:v>48949.5969382611</c:v>
                </c:pt>
                <c:pt idx="132">
                  <c:v>49220.645494219658</c:v>
                </c:pt>
                <c:pt idx="133">
                  <c:v>48989.006966467161</c:v>
                </c:pt>
                <c:pt idx="134">
                  <c:v>51705.390331422794</c:v>
                </c:pt>
                <c:pt idx="135">
                  <c:v>52864.860383415675</c:v>
                </c:pt>
                <c:pt idx="136">
                  <c:v>52181.965282543009</c:v>
                </c:pt>
                <c:pt idx="137">
                  <c:v>52931.391971941004</c:v>
                </c:pt>
                <c:pt idx="138">
                  <c:v>53159.116088829796</c:v>
                </c:pt>
                <c:pt idx="139">
                  <c:v>53995.25799256895</c:v>
                </c:pt>
                <c:pt idx="140">
                  <c:v>54555.864390592258</c:v>
                </c:pt>
                <c:pt idx="141">
                  <c:v>55318.471529276954</c:v>
                </c:pt>
                <c:pt idx="142">
                  <c:v>57030.069618258975</c:v>
                </c:pt>
                <c:pt idx="143">
                  <c:v>54920.070941233418</c:v>
                </c:pt>
                <c:pt idx="144">
                  <c:v>54680.630970544305</c:v>
                </c:pt>
                <c:pt idx="145">
                  <c:v>55160.250956130774</c:v>
                </c:pt>
                <c:pt idx="146">
                  <c:v>52203.003559485049</c:v>
                </c:pt>
                <c:pt idx="147">
                  <c:v>54471.481406412713</c:v>
                </c:pt>
                <c:pt idx="148">
                  <c:v>54227.304681986716</c:v>
                </c:pt>
                <c:pt idx="149">
                  <c:v>50973.876188563729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8'!$F$4</c:f>
              <c:strCache>
                <c:ptCount val="1"/>
                <c:pt idx="0">
                  <c:v>Previdência (INSS)</c:v>
                </c:pt>
              </c:strCache>
            </c:strRef>
          </c:tx>
          <c:spPr>
            <a:ln w="31750">
              <a:solidFill>
                <a:srgbClr val="005D89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8.0618376675626172E-2"/>
                  <c:y val="-3.3927056827820186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1"/>
                    </a:pPr>
                    <a:r>
                      <a:rPr lang="en-US" sz="1000" b="1"/>
                      <a:t>dez/07</a:t>
                    </a:r>
                  </a:p>
                  <a:p>
                    <a:pPr>
                      <a:defRPr sz="1000" b="1"/>
                    </a:pPr>
                    <a:r>
                      <a:rPr lang="en-US" sz="1000" b="1"/>
                      <a:t>360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>
                <c:manualLayout>
                  <c:x val="-3.8220102018336345E-2"/>
                  <c:y val="5.4283190803239179E-2"/>
                </c:manualLayout>
              </c:layout>
              <c:tx>
                <c:rich>
                  <a:bodyPr/>
                  <a:lstStyle/>
                  <a:p>
                    <a:pPr>
                      <a:defRPr sz="1000" b="1"/>
                    </a:pPr>
                    <a:r>
                      <a:rPr lang="en-US" sz="1000" b="1"/>
                      <a:t> jun/18</a:t>
                    </a:r>
                  </a:p>
                  <a:p>
                    <a:pPr>
                      <a:defRPr sz="1000" b="1"/>
                    </a:pPr>
                    <a:r>
                      <a:rPr lang="en-US" sz="1000" b="1"/>
                      <a:t>606 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>
                <c:manualLayout>
                  <c:x val="0"/>
                  <c:y val="-4.74978795589482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 b="1"/>
                    </a:pPr>
                    <a:r>
                      <a:rPr lang="en-US" sz="1000" b="1"/>
                      <a:t> jun/19</a:t>
                    </a:r>
                  </a:p>
                  <a:p>
                    <a:pPr>
                      <a:defRPr sz="1000" b="1"/>
                    </a:pPr>
                    <a:r>
                      <a:rPr lang="en-US" sz="1000" b="1"/>
                      <a:t>613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8'!$A$5:$A$154</c:f>
              <c:numCache>
                <c:formatCode>mmm\-yy</c:formatCode>
                <c:ptCount val="15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</c:numCache>
            </c:numRef>
          </c:cat>
          <c:val>
            <c:numRef>
              <c:f>'Gráfico 8'!$F$5:$F$154</c:f>
              <c:numCache>
                <c:formatCode>#,##0</c:formatCode>
                <c:ptCount val="150"/>
                <c:pt idx="11">
                  <c:v>360695.44650795945</c:v>
                </c:pt>
                <c:pt idx="12">
                  <c:v>365483.16428212472</c:v>
                </c:pt>
                <c:pt idx="13">
                  <c:v>365694.7580459282</c:v>
                </c:pt>
                <c:pt idx="14">
                  <c:v>363484.60508392885</c:v>
                </c:pt>
                <c:pt idx="15">
                  <c:v>365844.89988646109</c:v>
                </c:pt>
                <c:pt idx="16">
                  <c:v>366633.70661550132</c:v>
                </c:pt>
                <c:pt idx="17">
                  <c:v>367781.48342869274</c:v>
                </c:pt>
                <c:pt idx="18">
                  <c:v>367932.10036365379</c:v>
                </c:pt>
                <c:pt idx="19">
                  <c:v>371774.57953175902</c:v>
                </c:pt>
                <c:pt idx="20">
                  <c:v>369973.64586454711</c:v>
                </c:pt>
                <c:pt idx="21">
                  <c:v>370073.85892259586</c:v>
                </c:pt>
                <c:pt idx="22">
                  <c:v>374673.49965500284</c:v>
                </c:pt>
                <c:pt idx="23">
                  <c:v>367666.85997241526</c:v>
                </c:pt>
                <c:pt idx="24">
                  <c:v>369679.78251506627</c:v>
                </c:pt>
                <c:pt idx="25">
                  <c:v>371424.41786233371</c:v>
                </c:pt>
                <c:pt idx="26">
                  <c:v>374526.41831820947</c:v>
                </c:pt>
                <c:pt idx="27">
                  <c:v>376132.74679716077</c:v>
                </c:pt>
                <c:pt idx="28">
                  <c:v>377783.99203540618</c:v>
                </c:pt>
                <c:pt idx="29">
                  <c:v>379330.97095114895</c:v>
                </c:pt>
                <c:pt idx="30">
                  <c:v>381575.14797323517</c:v>
                </c:pt>
                <c:pt idx="31">
                  <c:v>384350.19168529299</c:v>
                </c:pt>
                <c:pt idx="32">
                  <c:v>386990.48877158872</c:v>
                </c:pt>
                <c:pt idx="33">
                  <c:v>389799.85727054195</c:v>
                </c:pt>
                <c:pt idx="34">
                  <c:v>392211.6852755663</c:v>
                </c:pt>
                <c:pt idx="35">
                  <c:v>395137.25204023399</c:v>
                </c:pt>
                <c:pt idx="36">
                  <c:v>392686.96442223451</c:v>
                </c:pt>
                <c:pt idx="37">
                  <c:v>396891.80650850351</c:v>
                </c:pt>
                <c:pt idx="38">
                  <c:v>404295.83941978519</c:v>
                </c:pt>
                <c:pt idx="39">
                  <c:v>406397.72214891616</c:v>
                </c:pt>
                <c:pt idx="40">
                  <c:v>408302.32384701306</c:v>
                </c:pt>
                <c:pt idx="41">
                  <c:v>410093.81617854064</c:v>
                </c:pt>
                <c:pt idx="42">
                  <c:v>412154.69349812256</c:v>
                </c:pt>
                <c:pt idx="43">
                  <c:v>415967.39912726363</c:v>
                </c:pt>
                <c:pt idx="44">
                  <c:v>419237.25051890471</c:v>
                </c:pt>
                <c:pt idx="45">
                  <c:v>421191.88590770459</c:v>
                </c:pt>
                <c:pt idx="46">
                  <c:v>423321.51497045415</c:v>
                </c:pt>
                <c:pt idx="47">
                  <c:v>426267.44308241108</c:v>
                </c:pt>
                <c:pt idx="48">
                  <c:v>428350.69694102474</c:v>
                </c:pt>
                <c:pt idx="49">
                  <c:v>429896.32094228262</c:v>
                </c:pt>
                <c:pt idx="50">
                  <c:v>425312.87387864507</c:v>
                </c:pt>
                <c:pt idx="51">
                  <c:v>431120.63981453615</c:v>
                </c:pt>
                <c:pt idx="52">
                  <c:v>432744.31099101302</c:v>
                </c:pt>
                <c:pt idx="53">
                  <c:v>434091.79666005919</c:v>
                </c:pt>
                <c:pt idx="54">
                  <c:v>435811.95166592789</c:v>
                </c:pt>
                <c:pt idx="55">
                  <c:v>435791.97568470013</c:v>
                </c:pt>
                <c:pt idx="56">
                  <c:v>437192.37787567079</c:v>
                </c:pt>
                <c:pt idx="57">
                  <c:v>438334.39678292739</c:v>
                </c:pt>
                <c:pt idx="58">
                  <c:v>439792.63890673377</c:v>
                </c:pt>
                <c:pt idx="59">
                  <c:v>441332.66247236496</c:v>
                </c:pt>
                <c:pt idx="60">
                  <c:v>443180.94076511014</c:v>
                </c:pt>
                <c:pt idx="61">
                  <c:v>445635.92912581807</c:v>
                </c:pt>
                <c:pt idx="62">
                  <c:v>448241.4295178926</c:v>
                </c:pt>
                <c:pt idx="63">
                  <c:v>450597.1255927062</c:v>
                </c:pt>
                <c:pt idx="64">
                  <c:v>453389.7678320916</c:v>
                </c:pt>
                <c:pt idx="65">
                  <c:v>456108.13167340757</c:v>
                </c:pt>
                <c:pt idx="66">
                  <c:v>458923.75834554131</c:v>
                </c:pt>
                <c:pt idx="67">
                  <c:v>461620.57377921435</c:v>
                </c:pt>
                <c:pt idx="68">
                  <c:v>464644.63680222811</c:v>
                </c:pt>
                <c:pt idx="69">
                  <c:v>467813.8321514033</c:v>
                </c:pt>
                <c:pt idx="70">
                  <c:v>470311.85212430306</c:v>
                </c:pt>
                <c:pt idx="71">
                  <c:v>471049.82992811059</c:v>
                </c:pt>
                <c:pt idx="72">
                  <c:v>476205.54548637132</c:v>
                </c:pt>
                <c:pt idx="73">
                  <c:v>476090.29236068233</c:v>
                </c:pt>
                <c:pt idx="74">
                  <c:v>479102.04803940956</c:v>
                </c:pt>
                <c:pt idx="75">
                  <c:v>482785.52552256174</c:v>
                </c:pt>
                <c:pt idx="76">
                  <c:v>484755.6575657964</c:v>
                </c:pt>
                <c:pt idx="77">
                  <c:v>486493.3286684989</c:v>
                </c:pt>
                <c:pt idx="78">
                  <c:v>488360.86226822273</c:v>
                </c:pt>
                <c:pt idx="79">
                  <c:v>490418.79889917083</c:v>
                </c:pt>
                <c:pt idx="80">
                  <c:v>493401.88251035032</c:v>
                </c:pt>
                <c:pt idx="81">
                  <c:v>495461.03104396828</c:v>
                </c:pt>
                <c:pt idx="82">
                  <c:v>497102.58853971807</c:v>
                </c:pt>
                <c:pt idx="83">
                  <c:v>500288.19198204519</c:v>
                </c:pt>
                <c:pt idx="84">
                  <c:v>500284.81494723691</c:v>
                </c:pt>
                <c:pt idx="85">
                  <c:v>501743.59900259646</c:v>
                </c:pt>
                <c:pt idx="86">
                  <c:v>501968.12700885191</c:v>
                </c:pt>
                <c:pt idx="87">
                  <c:v>497247.89043196512</c:v>
                </c:pt>
                <c:pt idx="88">
                  <c:v>499043.01152537757</c:v>
                </c:pt>
                <c:pt idx="89">
                  <c:v>502135.75485825643</c:v>
                </c:pt>
                <c:pt idx="90">
                  <c:v>505102.39888391731</c:v>
                </c:pt>
                <c:pt idx="91">
                  <c:v>506584.96375905845</c:v>
                </c:pt>
                <c:pt idx="92">
                  <c:v>509065.13961526495</c:v>
                </c:pt>
                <c:pt idx="93">
                  <c:v>509677.32827615988</c:v>
                </c:pt>
                <c:pt idx="94">
                  <c:v>514935.76441964193</c:v>
                </c:pt>
                <c:pt idx="95">
                  <c:v>519216.376135981</c:v>
                </c:pt>
                <c:pt idx="96">
                  <c:v>519677.94782486558</c:v>
                </c:pt>
                <c:pt idx="97">
                  <c:v>523209.51149574894</c:v>
                </c:pt>
                <c:pt idx="98">
                  <c:v>525187.80426554219</c:v>
                </c:pt>
                <c:pt idx="99">
                  <c:v>526726.45958195499</c:v>
                </c:pt>
                <c:pt idx="100">
                  <c:v>528634.1812653261</c:v>
                </c:pt>
                <c:pt idx="101">
                  <c:v>528256.95049744262</c:v>
                </c:pt>
                <c:pt idx="102">
                  <c:v>526827.19223106338</c:v>
                </c:pt>
                <c:pt idx="103">
                  <c:v>522231.28060338658</c:v>
                </c:pt>
                <c:pt idx="104">
                  <c:v>512592.05804087588</c:v>
                </c:pt>
                <c:pt idx="105">
                  <c:v>527197.18988987047</c:v>
                </c:pt>
                <c:pt idx="106">
                  <c:v>527399.79133662081</c:v>
                </c:pt>
                <c:pt idx="107">
                  <c:v>526504.19896360277</c:v>
                </c:pt>
                <c:pt idx="108">
                  <c:v>527220.1131460208</c:v>
                </c:pt>
                <c:pt idx="109">
                  <c:v>529501.96208823833</c:v>
                </c:pt>
                <c:pt idx="110">
                  <c:v>531843.97795235424</c:v>
                </c:pt>
                <c:pt idx="111">
                  <c:v>534391.48729064222</c:v>
                </c:pt>
                <c:pt idx="112">
                  <c:v>537322.88380290882</c:v>
                </c:pt>
                <c:pt idx="113">
                  <c:v>539919.38755863137</c:v>
                </c:pt>
                <c:pt idx="114">
                  <c:v>542884.51435542433</c:v>
                </c:pt>
                <c:pt idx="115">
                  <c:v>551415.53935461037</c:v>
                </c:pt>
                <c:pt idx="116">
                  <c:v>565311.37739810464</c:v>
                </c:pt>
                <c:pt idx="117">
                  <c:v>554389.16109073046</c:v>
                </c:pt>
                <c:pt idx="118">
                  <c:v>558694.49629441614</c:v>
                </c:pt>
                <c:pt idx="119">
                  <c:v>564325.25368402025</c:v>
                </c:pt>
                <c:pt idx="120">
                  <c:v>567363.13327448268</c:v>
                </c:pt>
                <c:pt idx="121">
                  <c:v>569369.60650307627</c:v>
                </c:pt>
                <c:pt idx="122">
                  <c:v>571035.3862561658</c:v>
                </c:pt>
                <c:pt idx="123">
                  <c:v>573833.18105947622</c:v>
                </c:pt>
                <c:pt idx="124">
                  <c:v>579894.56987299956</c:v>
                </c:pt>
                <c:pt idx="125">
                  <c:v>582322.17344745062</c:v>
                </c:pt>
                <c:pt idx="126">
                  <c:v>585338.71770142391</c:v>
                </c:pt>
                <c:pt idx="127">
                  <c:v>587775.64268881583</c:v>
                </c:pt>
                <c:pt idx="128">
                  <c:v>592237.85875505244</c:v>
                </c:pt>
                <c:pt idx="129">
                  <c:v>595890.46705704974</c:v>
                </c:pt>
                <c:pt idx="130">
                  <c:v>595132.28170167783</c:v>
                </c:pt>
                <c:pt idx="131">
                  <c:v>598936.86533179577</c:v>
                </c:pt>
                <c:pt idx="132">
                  <c:v>600995.71015770675</c:v>
                </c:pt>
                <c:pt idx="133">
                  <c:v>602325.37303446711</c:v>
                </c:pt>
                <c:pt idx="134">
                  <c:v>609020.92808037228</c:v>
                </c:pt>
                <c:pt idx="135">
                  <c:v>609702.01982686727</c:v>
                </c:pt>
                <c:pt idx="136">
                  <c:v>606140.64641576365</c:v>
                </c:pt>
                <c:pt idx="137">
                  <c:v>606521.24250182393</c:v>
                </c:pt>
                <c:pt idx="138">
                  <c:v>606713.56071337918</c:v>
                </c:pt>
                <c:pt idx="139">
                  <c:v>606902.94555209728</c:v>
                </c:pt>
                <c:pt idx="140">
                  <c:v>607506.0009497751</c:v>
                </c:pt>
                <c:pt idx="141">
                  <c:v>606755.63233786693</c:v>
                </c:pt>
                <c:pt idx="142">
                  <c:v>606553.72293792374</c:v>
                </c:pt>
                <c:pt idx="143">
                  <c:v>607920.51844035729</c:v>
                </c:pt>
                <c:pt idx="144">
                  <c:v>609047.90866645193</c:v>
                </c:pt>
                <c:pt idx="145">
                  <c:v>609671.43000186305</c:v>
                </c:pt>
                <c:pt idx="146">
                  <c:v>611623.46683164174</c:v>
                </c:pt>
                <c:pt idx="147">
                  <c:v>612116.82899295446</c:v>
                </c:pt>
                <c:pt idx="148">
                  <c:v>612086.21787241637</c:v>
                </c:pt>
                <c:pt idx="149">
                  <c:v>613457.12738829199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 8'!$G$4</c:f>
              <c:strCache>
                <c:ptCount val="1"/>
                <c:pt idx="0">
                  <c:v>Pessoal</c:v>
                </c:pt>
              </c:strCache>
            </c:strRef>
          </c:tx>
          <c:spPr>
            <a:ln w="31750">
              <a:solidFill>
                <a:srgbClr val="BD534B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8.5504134879935453E-2"/>
                  <c:y val="-6.785411365564037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1"/>
                      <a:t> dez/07</a:t>
                    </a:r>
                  </a:p>
                  <a:p>
                    <a:pPr>
                      <a:defRPr sz="1000"/>
                    </a:pPr>
                    <a:r>
                      <a:rPr lang="en-US" sz="1000" b="1"/>
                      <a:t>229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>
                <c:manualLayout>
                  <c:x val="-4.3199511938856787E-2"/>
                  <c:y val="-4.4604903708356132E-2"/>
                </c:manualLayout>
              </c:layout>
              <c:tx>
                <c:rich>
                  <a:bodyPr/>
                  <a:lstStyle/>
                  <a:p>
                    <a:pPr>
                      <a:defRPr sz="1000" b="1"/>
                    </a:pPr>
                    <a:r>
                      <a:rPr lang="en-US" sz="1000" b="1"/>
                      <a:t> jun/18</a:t>
                    </a:r>
                  </a:p>
                  <a:p>
                    <a:pPr>
                      <a:defRPr sz="1000" b="1"/>
                    </a:pPr>
                    <a:r>
                      <a:rPr lang="en-US" sz="1000" b="1"/>
                      <a:t>306 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>
                <c:manualLayout>
                  <c:x val="0"/>
                  <c:y val="-4.410517387616624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1"/>
                      <a:t> jun/19</a:t>
                    </a:r>
                  </a:p>
                  <a:p>
                    <a:pPr>
                      <a:defRPr sz="1000"/>
                    </a:pPr>
                    <a:r>
                      <a:rPr lang="en-US" sz="1000" b="1"/>
                      <a:t>310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'Gráfico 8'!$A$5:$A$154</c:f>
              <c:numCache>
                <c:formatCode>mmm\-yy</c:formatCode>
                <c:ptCount val="150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</c:numCache>
            </c:numRef>
          </c:cat>
          <c:val>
            <c:numRef>
              <c:f>'Gráfico 8'!$G$5:$G$154</c:f>
              <c:numCache>
                <c:formatCode>#,##0</c:formatCode>
                <c:ptCount val="150"/>
                <c:pt idx="11">
                  <c:v>229086.51908761277</c:v>
                </c:pt>
                <c:pt idx="12">
                  <c:v>232362.04804807747</c:v>
                </c:pt>
                <c:pt idx="13">
                  <c:v>232641.82817392497</c:v>
                </c:pt>
                <c:pt idx="14">
                  <c:v>230233.75477734214</c:v>
                </c:pt>
                <c:pt idx="15">
                  <c:v>230569.69086473106</c:v>
                </c:pt>
                <c:pt idx="16">
                  <c:v>231051.6897688568</c:v>
                </c:pt>
                <c:pt idx="17">
                  <c:v>231852.60433690331</c:v>
                </c:pt>
                <c:pt idx="18">
                  <c:v>234061.46642841268</c:v>
                </c:pt>
                <c:pt idx="19">
                  <c:v>234625.73960837742</c:v>
                </c:pt>
                <c:pt idx="20">
                  <c:v>235712.78763463063</c:v>
                </c:pt>
                <c:pt idx="21">
                  <c:v>237273.89264986993</c:v>
                </c:pt>
                <c:pt idx="22">
                  <c:v>240591.39153872154</c:v>
                </c:pt>
                <c:pt idx="23">
                  <c:v>243937.00575976862</c:v>
                </c:pt>
                <c:pt idx="24">
                  <c:v>249664.4878072211</c:v>
                </c:pt>
                <c:pt idx="25">
                  <c:v>251686.94690784143</c:v>
                </c:pt>
                <c:pt idx="26">
                  <c:v>254588.96386429275</c:v>
                </c:pt>
                <c:pt idx="27">
                  <c:v>257344.52212916044</c:v>
                </c:pt>
                <c:pt idx="28">
                  <c:v>259127.66913376222</c:v>
                </c:pt>
                <c:pt idx="29">
                  <c:v>260658.39603514181</c:v>
                </c:pt>
                <c:pt idx="30">
                  <c:v>262084.09798463498</c:v>
                </c:pt>
                <c:pt idx="31">
                  <c:v>264744.53505093005</c:v>
                </c:pt>
                <c:pt idx="32">
                  <c:v>266810.86745311087</c:v>
                </c:pt>
                <c:pt idx="33">
                  <c:v>268373.54106489301</c:v>
                </c:pt>
                <c:pt idx="34">
                  <c:v>269141.61684842745</c:v>
                </c:pt>
                <c:pt idx="35">
                  <c:v>269714.69652922713</c:v>
                </c:pt>
                <c:pt idx="36">
                  <c:v>264541.6921092649</c:v>
                </c:pt>
                <c:pt idx="37">
                  <c:v>265280.63942150475</c:v>
                </c:pt>
                <c:pt idx="38">
                  <c:v>271127.99997344171</c:v>
                </c:pt>
                <c:pt idx="39">
                  <c:v>271644.49723532016</c:v>
                </c:pt>
                <c:pt idx="40">
                  <c:v>273312.31148413051</c:v>
                </c:pt>
                <c:pt idx="41">
                  <c:v>273971.27861639467</c:v>
                </c:pt>
                <c:pt idx="42">
                  <c:v>275242.24189974187</c:v>
                </c:pt>
                <c:pt idx="43">
                  <c:v>276890.88104700466</c:v>
                </c:pt>
                <c:pt idx="44">
                  <c:v>278017.19842912594</c:v>
                </c:pt>
                <c:pt idx="45">
                  <c:v>279089.59914399614</c:v>
                </c:pt>
                <c:pt idx="46">
                  <c:v>280347.61269456218</c:v>
                </c:pt>
                <c:pt idx="47">
                  <c:v>281740.16920214641</c:v>
                </c:pt>
                <c:pt idx="48">
                  <c:v>282788.8202204979</c:v>
                </c:pt>
                <c:pt idx="49">
                  <c:v>283844.60156862094</c:v>
                </c:pt>
                <c:pt idx="50">
                  <c:v>280122.10932271485</c:v>
                </c:pt>
                <c:pt idx="51">
                  <c:v>285891.24234902882</c:v>
                </c:pt>
                <c:pt idx="52">
                  <c:v>286906.47440560814</c:v>
                </c:pt>
                <c:pt idx="53">
                  <c:v>287978.09677271626</c:v>
                </c:pt>
                <c:pt idx="54">
                  <c:v>288751.94193265843</c:v>
                </c:pt>
                <c:pt idx="55">
                  <c:v>288242.68101163674</c:v>
                </c:pt>
                <c:pt idx="56">
                  <c:v>288020.41159226641</c:v>
                </c:pt>
                <c:pt idx="57">
                  <c:v>287467.49710563716</c:v>
                </c:pt>
                <c:pt idx="58">
                  <c:v>286471.95263199549</c:v>
                </c:pt>
                <c:pt idx="59">
                  <c:v>284797.09622711135</c:v>
                </c:pt>
                <c:pt idx="60">
                  <c:v>284241.30210873228</c:v>
                </c:pt>
                <c:pt idx="61">
                  <c:v>284132.3674384238</c:v>
                </c:pt>
                <c:pt idx="62">
                  <c:v>283235.75467891764</c:v>
                </c:pt>
                <c:pt idx="63">
                  <c:v>281379.30038843036</c:v>
                </c:pt>
                <c:pt idx="64">
                  <c:v>281090.03872868407</c:v>
                </c:pt>
                <c:pt idx="65">
                  <c:v>281560.44231416465</c:v>
                </c:pt>
                <c:pt idx="66">
                  <c:v>281473.43407528196</c:v>
                </c:pt>
                <c:pt idx="67">
                  <c:v>281317.2254588136</c:v>
                </c:pt>
                <c:pt idx="68">
                  <c:v>280731.28519788792</c:v>
                </c:pt>
                <c:pt idx="69">
                  <c:v>280593.53787681129</c:v>
                </c:pt>
                <c:pt idx="70">
                  <c:v>281249.63634118513</c:v>
                </c:pt>
                <c:pt idx="71">
                  <c:v>280485.47903914552</c:v>
                </c:pt>
                <c:pt idx="72">
                  <c:v>279310.26568182174</c:v>
                </c:pt>
                <c:pt idx="73">
                  <c:v>279010.07564616017</c:v>
                </c:pt>
                <c:pt idx="74">
                  <c:v>279064.87627954822</c:v>
                </c:pt>
                <c:pt idx="75">
                  <c:v>280513.1413843949</c:v>
                </c:pt>
                <c:pt idx="76">
                  <c:v>281185.65757115552</c:v>
                </c:pt>
                <c:pt idx="77">
                  <c:v>281877.96890359133</c:v>
                </c:pt>
                <c:pt idx="78">
                  <c:v>283115.76169279055</c:v>
                </c:pt>
                <c:pt idx="79">
                  <c:v>284021.27393279009</c:v>
                </c:pt>
                <c:pt idx="80">
                  <c:v>284699.03612233617</c:v>
                </c:pt>
                <c:pt idx="81">
                  <c:v>285656.99281972932</c:v>
                </c:pt>
                <c:pt idx="82">
                  <c:v>286389.06035626179</c:v>
                </c:pt>
                <c:pt idx="83">
                  <c:v>287532.82028605981</c:v>
                </c:pt>
                <c:pt idx="84">
                  <c:v>289935.77172183496</c:v>
                </c:pt>
                <c:pt idx="85">
                  <c:v>290890.31840266968</c:v>
                </c:pt>
                <c:pt idx="86">
                  <c:v>291645.03146605025</c:v>
                </c:pt>
                <c:pt idx="87">
                  <c:v>288322.53940811055</c:v>
                </c:pt>
                <c:pt idx="88">
                  <c:v>288253.74446076341</c:v>
                </c:pt>
                <c:pt idx="89">
                  <c:v>287954.34145000664</c:v>
                </c:pt>
                <c:pt idx="90">
                  <c:v>288416.70612505625</c:v>
                </c:pt>
                <c:pt idx="91">
                  <c:v>288782.48817991355</c:v>
                </c:pt>
                <c:pt idx="92">
                  <c:v>289514.09815670009</c:v>
                </c:pt>
                <c:pt idx="93">
                  <c:v>289994.21767453698</c:v>
                </c:pt>
                <c:pt idx="94">
                  <c:v>292728.62524609169</c:v>
                </c:pt>
                <c:pt idx="95">
                  <c:v>293111.15681006789</c:v>
                </c:pt>
                <c:pt idx="96">
                  <c:v>292475.69529093977</c:v>
                </c:pt>
                <c:pt idx="97">
                  <c:v>292245.44067937881</c:v>
                </c:pt>
                <c:pt idx="98">
                  <c:v>291782.44665598759</c:v>
                </c:pt>
                <c:pt idx="99">
                  <c:v>291617.97123832861</c:v>
                </c:pt>
                <c:pt idx="100">
                  <c:v>291453.24774036492</c:v>
                </c:pt>
                <c:pt idx="101">
                  <c:v>291270.49620900967</c:v>
                </c:pt>
                <c:pt idx="102">
                  <c:v>290688.66868800879</c:v>
                </c:pt>
                <c:pt idx="103">
                  <c:v>289989.63592302665</c:v>
                </c:pt>
                <c:pt idx="104">
                  <c:v>289200.35974231857</c:v>
                </c:pt>
                <c:pt idx="105">
                  <c:v>288491.21464027057</c:v>
                </c:pt>
                <c:pt idx="106">
                  <c:v>288721.74354713043</c:v>
                </c:pt>
                <c:pt idx="107">
                  <c:v>288166.21520226286</c:v>
                </c:pt>
                <c:pt idx="108">
                  <c:v>287313.15951302601</c:v>
                </c:pt>
                <c:pt idx="109">
                  <c:v>286925.62082007033</c:v>
                </c:pt>
                <c:pt idx="110">
                  <c:v>286744.31523656187</c:v>
                </c:pt>
                <c:pt idx="111">
                  <c:v>285934.65409041528</c:v>
                </c:pt>
                <c:pt idx="112">
                  <c:v>284968.13274809445</c:v>
                </c:pt>
                <c:pt idx="113">
                  <c:v>284166.82338951773</c:v>
                </c:pt>
                <c:pt idx="114">
                  <c:v>282974.67883125541</c:v>
                </c:pt>
                <c:pt idx="115">
                  <c:v>282431.78424903512</c:v>
                </c:pt>
                <c:pt idx="116">
                  <c:v>282504.2688096519</c:v>
                </c:pt>
                <c:pt idx="117">
                  <c:v>282551.27734191465</c:v>
                </c:pt>
                <c:pt idx="118">
                  <c:v>284908.50532401231</c:v>
                </c:pt>
                <c:pt idx="119">
                  <c:v>286632.22563177394</c:v>
                </c:pt>
                <c:pt idx="120">
                  <c:v>288076.21998705243</c:v>
                </c:pt>
                <c:pt idx="121">
                  <c:v>289917.20335151267</c:v>
                </c:pt>
                <c:pt idx="122">
                  <c:v>291508.01911589515</c:v>
                </c:pt>
                <c:pt idx="123">
                  <c:v>293175.61071908759</c:v>
                </c:pt>
                <c:pt idx="124">
                  <c:v>299679.99766033463</c:v>
                </c:pt>
                <c:pt idx="125">
                  <c:v>301593.27585545147</c:v>
                </c:pt>
                <c:pt idx="126">
                  <c:v>304066.20565895131</c:v>
                </c:pt>
                <c:pt idx="127">
                  <c:v>306019.58218071738</c:v>
                </c:pt>
                <c:pt idx="128">
                  <c:v>307610.40017000394</c:v>
                </c:pt>
                <c:pt idx="129">
                  <c:v>308463.47750020173</c:v>
                </c:pt>
                <c:pt idx="130">
                  <c:v>304705.79971396225</c:v>
                </c:pt>
                <c:pt idx="131">
                  <c:v>305379.6027258301</c:v>
                </c:pt>
                <c:pt idx="132">
                  <c:v>306130.15953479341</c:v>
                </c:pt>
                <c:pt idx="133">
                  <c:v>306202.22298105538</c:v>
                </c:pt>
                <c:pt idx="134">
                  <c:v>310437.72950683988</c:v>
                </c:pt>
                <c:pt idx="135">
                  <c:v>310850.32874536247</c:v>
                </c:pt>
                <c:pt idx="136">
                  <c:v>306729.04148800561</c:v>
                </c:pt>
                <c:pt idx="137">
                  <c:v>306488.39470274071</c:v>
                </c:pt>
                <c:pt idx="138">
                  <c:v>306574.10998841288</c:v>
                </c:pt>
                <c:pt idx="139">
                  <c:v>307594.93226790789</c:v>
                </c:pt>
                <c:pt idx="140">
                  <c:v>307404.34871730523</c:v>
                </c:pt>
                <c:pt idx="141">
                  <c:v>307771.28056205978</c:v>
                </c:pt>
                <c:pt idx="142">
                  <c:v>307869.74184477387</c:v>
                </c:pt>
                <c:pt idx="143">
                  <c:v>309092.14603130164</c:v>
                </c:pt>
                <c:pt idx="144">
                  <c:v>308611.98311935808</c:v>
                </c:pt>
                <c:pt idx="145">
                  <c:v>309008.2896889234</c:v>
                </c:pt>
                <c:pt idx="146">
                  <c:v>309132.41872412979</c:v>
                </c:pt>
                <c:pt idx="147">
                  <c:v>309631.71116205829</c:v>
                </c:pt>
                <c:pt idx="148">
                  <c:v>309949.49512628833</c:v>
                </c:pt>
                <c:pt idx="149">
                  <c:v>310606.57718734164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90704"/>
        <c:axId val="226891264"/>
      </c:lineChart>
      <c:dateAx>
        <c:axId val="226890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6891264"/>
        <c:crosses val="autoZero"/>
        <c:auto val="1"/>
        <c:lblOffset val="100"/>
        <c:baseTimeUnit val="months"/>
        <c:majorUnit val="6"/>
        <c:majorTimeUnit val="months"/>
      </c:dateAx>
      <c:valAx>
        <c:axId val="226891264"/>
        <c:scaling>
          <c:orientation val="minMax"/>
          <c:max val="700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26890704"/>
        <c:crosses val="autoZero"/>
        <c:crossBetween val="between"/>
        <c:majorUnit val="50000"/>
        <c:dispUnits>
          <c:builtInUnit val="thousands"/>
        </c:dispUnits>
      </c:valAx>
    </c:plotArea>
    <c:legend>
      <c:legendPos val="b"/>
      <c:layout>
        <c:manualLayout>
          <c:xMode val="edge"/>
          <c:yMode val="edge"/>
          <c:x val="5.9263671643308646E-2"/>
          <c:y val="0.89488878841624675"/>
          <c:w val="0.91160365367994711"/>
          <c:h val="5.1682533177625486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cap="all" baseline="0">
                <a:solidFill>
                  <a:srgbClr val="000000"/>
                </a:solidFill>
                <a:latin typeface="Calibri" panose="020F0502020204030204" pitchFamily="34" charset="0"/>
              </a:defRPr>
            </a:pPr>
            <a:r>
              <a:rPr lang="pt-BR" sz="1200" b="1" cap="all" baseline="0">
                <a:solidFill>
                  <a:srgbClr val="000000"/>
                </a:solidFill>
                <a:latin typeface="Calibri" panose="020F0502020204030204" pitchFamily="34" charset="0"/>
              </a:rPr>
              <a:t>Gráfico 9. Resultado primário do governo central, dos governos regionais e das empresas estatais, acumulado em 12 meses - % do PIB</a:t>
            </a:r>
          </a:p>
        </c:rich>
      </c:tx>
      <c:layout>
        <c:manualLayout>
          <c:xMode val="edge"/>
          <c:yMode val="edge"/>
          <c:x val="0.15696477117462285"/>
          <c:y val="2.076843198338525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7531305903399"/>
          <c:y val="0.12045690550363447"/>
          <c:w val="0.8720095408467502"/>
          <c:h val="0.6000853631613805"/>
        </c:manualLayout>
      </c:layout>
      <c:lineChart>
        <c:grouping val="standard"/>
        <c:varyColors val="0"/>
        <c:ser>
          <c:idx val="0"/>
          <c:order val="0"/>
          <c:tx>
            <c:strRef>
              <c:f>'Gráficos 9 e 10'!$O$4:$O$4</c:f>
              <c:strCache>
                <c:ptCount val="1"/>
                <c:pt idx="0">
                  <c:v>Governo Central</c:v>
                </c:pt>
              </c:strCache>
            </c:strRef>
          </c:tx>
          <c:spPr>
            <a:ln>
              <a:solidFill>
                <a:srgbClr val="005D89"/>
              </a:solidFill>
            </a:ln>
          </c:spPr>
          <c:marker>
            <c:symbol val="none"/>
          </c:marker>
          <c:cat>
            <c:numRef>
              <c:f>'Gráficos 9 e 10'!$A$9:$A$204</c:f>
              <c:numCache>
                <c:formatCode>mmm\-yy</c:formatCode>
                <c:ptCount val="196"/>
                <c:pt idx="0">
                  <c:v>37681</c:v>
                </c:pt>
                <c:pt idx="1">
                  <c:v>37712</c:v>
                </c:pt>
                <c:pt idx="2">
                  <c:v>37742</c:v>
                </c:pt>
                <c:pt idx="3">
                  <c:v>37773</c:v>
                </c:pt>
                <c:pt idx="4">
                  <c:v>37803</c:v>
                </c:pt>
                <c:pt idx="5">
                  <c:v>37834</c:v>
                </c:pt>
                <c:pt idx="6">
                  <c:v>37865</c:v>
                </c:pt>
                <c:pt idx="7">
                  <c:v>37895</c:v>
                </c:pt>
                <c:pt idx="8">
                  <c:v>37926</c:v>
                </c:pt>
                <c:pt idx="9">
                  <c:v>37956</c:v>
                </c:pt>
                <c:pt idx="10">
                  <c:v>37987</c:v>
                </c:pt>
                <c:pt idx="11">
                  <c:v>38018</c:v>
                </c:pt>
                <c:pt idx="12">
                  <c:v>38047</c:v>
                </c:pt>
                <c:pt idx="13">
                  <c:v>38078</c:v>
                </c:pt>
                <c:pt idx="14">
                  <c:v>38108</c:v>
                </c:pt>
                <c:pt idx="15">
                  <c:v>38139</c:v>
                </c:pt>
                <c:pt idx="16">
                  <c:v>38169</c:v>
                </c:pt>
                <c:pt idx="17">
                  <c:v>38200</c:v>
                </c:pt>
                <c:pt idx="18">
                  <c:v>38231</c:v>
                </c:pt>
                <c:pt idx="19">
                  <c:v>38261</c:v>
                </c:pt>
                <c:pt idx="20">
                  <c:v>38292</c:v>
                </c:pt>
                <c:pt idx="21">
                  <c:v>38322</c:v>
                </c:pt>
                <c:pt idx="22">
                  <c:v>38353</c:v>
                </c:pt>
                <c:pt idx="23">
                  <c:v>38384</c:v>
                </c:pt>
                <c:pt idx="24">
                  <c:v>38412</c:v>
                </c:pt>
                <c:pt idx="25">
                  <c:v>38443</c:v>
                </c:pt>
                <c:pt idx="26">
                  <c:v>38473</c:v>
                </c:pt>
                <c:pt idx="27">
                  <c:v>38504</c:v>
                </c:pt>
                <c:pt idx="28">
                  <c:v>38534</c:v>
                </c:pt>
                <c:pt idx="29">
                  <c:v>38565</c:v>
                </c:pt>
                <c:pt idx="30">
                  <c:v>38596</c:v>
                </c:pt>
                <c:pt idx="31">
                  <c:v>38626</c:v>
                </c:pt>
                <c:pt idx="32">
                  <c:v>38657</c:v>
                </c:pt>
                <c:pt idx="33">
                  <c:v>38687</c:v>
                </c:pt>
                <c:pt idx="34">
                  <c:v>38718</c:v>
                </c:pt>
                <c:pt idx="35">
                  <c:v>38749</c:v>
                </c:pt>
                <c:pt idx="36">
                  <c:v>38777</c:v>
                </c:pt>
                <c:pt idx="37">
                  <c:v>38808</c:v>
                </c:pt>
                <c:pt idx="38">
                  <c:v>38838</c:v>
                </c:pt>
                <c:pt idx="39">
                  <c:v>38869</c:v>
                </c:pt>
                <c:pt idx="40">
                  <c:v>38899</c:v>
                </c:pt>
                <c:pt idx="41">
                  <c:v>38930</c:v>
                </c:pt>
                <c:pt idx="42">
                  <c:v>38961</c:v>
                </c:pt>
                <c:pt idx="43">
                  <c:v>38991</c:v>
                </c:pt>
                <c:pt idx="44">
                  <c:v>39022</c:v>
                </c:pt>
                <c:pt idx="45">
                  <c:v>39052</c:v>
                </c:pt>
                <c:pt idx="46">
                  <c:v>39083</c:v>
                </c:pt>
                <c:pt idx="47">
                  <c:v>39114</c:v>
                </c:pt>
                <c:pt idx="48">
                  <c:v>39142</c:v>
                </c:pt>
                <c:pt idx="49">
                  <c:v>39173</c:v>
                </c:pt>
                <c:pt idx="50">
                  <c:v>39203</c:v>
                </c:pt>
                <c:pt idx="51">
                  <c:v>39234</c:v>
                </c:pt>
                <c:pt idx="52">
                  <c:v>39264</c:v>
                </c:pt>
                <c:pt idx="53">
                  <c:v>39295</c:v>
                </c:pt>
                <c:pt idx="54">
                  <c:v>39326</c:v>
                </c:pt>
                <c:pt idx="55">
                  <c:v>39356</c:v>
                </c:pt>
                <c:pt idx="56">
                  <c:v>39387</c:v>
                </c:pt>
                <c:pt idx="57">
                  <c:v>39417</c:v>
                </c:pt>
                <c:pt idx="58">
                  <c:v>39448</c:v>
                </c:pt>
                <c:pt idx="59">
                  <c:v>39479</c:v>
                </c:pt>
                <c:pt idx="60">
                  <c:v>39508</c:v>
                </c:pt>
                <c:pt idx="61">
                  <c:v>39539</c:v>
                </c:pt>
                <c:pt idx="62">
                  <c:v>39569</c:v>
                </c:pt>
                <c:pt idx="63">
                  <c:v>39600</c:v>
                </c:pt>
                <c:pt idx="64">
                  <c:v>39630</c:v>
                </c:pt>
                <c:pt idx="65">
                  <c:v>39661</c:v>
                </c:pt>
                <c:pt idx="66">
                  <c:v>39692</c:v>
                </c:pt>
                <c:pt idx="67">
                  <c:v>39722</c:v>
                </c:pt>
                <c:pt idx="68">
                  <c:v>39753</c:v>
                </c:pt>
                <c:pt idx="69">
                  <c:v>39783</c:v>
                </c:pt>
                <c:pt idx="70">
                  <c:v>39814</c:v>
                </c:pt>
                <c:pt idx="71">
                  <c:v>39845</c:v>
                </c:pt>
                <c:pt idx="72">
                  <c:v>39873</c:v>
                </c:pt>
                <c:pt idx="73">
                  <c:v>39904</c:v>
                </c:pt>
                <c:pt idx="74">
                  <c:v>39934</c:v>
                </c:pt>
                <c:pt idx="75">
                  <c:v>39965</c:v>
                </c:pt>
                <c:pt idx="76">
                  <c:v>39995</c:v>
                </c:pt>
                <c:pt idx="77">
                  <c:v>40026</c:v>
                </c:pt>
                <c:pt idx="78">
                  <c:v>40057</c:v>
                </c:pt>
                <c:pt idx="79">
                  <c:v>40087</c:v>
                </c:pt>
                <c:pt idx="80">
                  <c:v>40118</c:v>
                </c:pt>
                <c:pt idx="81">
                  <c:v>40148</c:v>
                </c:pt>
                <c:pt idx="82">
                  <c:v>40179</c:v>
                </c:pt>
                <c:pt idx="83">
                  <c:v>40210</c:v>
                </c:pt>
                <c:pt idx="84">
                  <c:v>40238</c:v>
                </c:pt>
                <c:pt idx="85">
                  <c:v>40269</c:v>
                </c:pt>
                <c:pt idx="86">
                  <c:v>40299</c:v>
                </c:pt>
                <c:pt idx="87">
                  <c:v>40330</c:v>
                </c:pt>
                <c:pt idx="88">
                  <c:v>40360</c:v>
                </c:pt>
                <c:pt idx="89">
                  <c:v>40391</c:v>
                </c:pt>
                <c:pt idx="90">
                  <c:v>40422</c:v>
                </c:pt>
                <c:pt idx="91">
                  <c:v>40452</c:v>
                </c:pt>
                <c:pt idx="92">
                  <c:v>40483</c:v>
                </c:pt>
                <c:pt idx="93">
                  <c:v>40513</c:v>
                </c:pt>
                <c:pt idx="94">
                  <c:v>40544</c:v>
                </c:pt>
                <c:pt idx="95">
                  <c:v>40575</c:v>
                </c:pt>
                <c:pt idx="96">
                  <c:v>40603</c:v>
                </c:pt>
                <c:pt idx="97">
                  <c:v>40634</c:v>
                </c:pt>
                <c:pt idx="98">
                  <c:v>40664</c:v>
                </c:pt>
                <c:pt idx="99">
                  <c:v>40695</c:v>
                </c:pt>
                <c:pt idx="100">
                  <c:v>40725</c:v>
                </c:pt>
                <c:pt idx="101">
                  <c:v>40756</c:v>
                </c:pt>
                <c:pt idx="102">
                  <c:v>40787</c:v>
                </c:pt>
                <c:pt idx="103">
                  <c:v>40817</c:v>
                </c:pt>
                <c:pt idx="104">
                  <c:v>40848</c:v>
                </c:pt>
                <c:pt idx="105">
                  <c:v>40878</c:v>
                </c:pt>
                <c:pt idx="106">
                  <c:v>40909</c:v>
                </c:pt>
                <c:pt idx="107">
                  <c:v>40940</c:v>
                </c:pt>
                <c:pt idx="108">
                  <c:v>40969</c:v>
                </c:pt>
                <c:pt idx="109">
                  <c:v>41000</c:v>
                </c:pt>
                <c:pt idx="110">
                  <c:v>41030</c:v>
                </c:pt>
                <c:pt idx="111">
                  <c:v>41061</c:v>
                </c:pt>
                <c:pt idx="112">
                  <c:v>41091</c:v>
                </c:pt>
                <c:pt idx="113">
                  <c:v>41122</c:v>
                </c:pt>
                <c:pt idx="114">
                  <c:v>41153</c:v>
                </c:pt>
                <c:pt idx="115">
                  <c:v>41183</c:v>
                </c:pt>
                <c:pt idx="116">
                  <c:v>41214</c:v>
                </c:pt>
                <c:pt idx="117">
                  <c:v>41244</c:v>
                </c:pt>
                <c:pt idx="118">
                  <c:v>41275</c:v>
                </c:pt>
                <c:pt idx="119">
                  <c:v>41306</c:v>
                </c:pt>
                <c:pt idx="120">
                  <c:v>41334</c:v>
                </c:pt>
                <c:pt idx="121">
                  <c:v>41365</c:v>
                </c:pt>
                <c:pt idx="122">
                  <c:v>41395</c:v>
                </c:pt>
                <c:pt idx="123">
                  <c:v>41426</c:v>
                </c:pt>
                <c:pt idx="124">
                  <c:v>41456</c:v>
                </c:pt>
                <c:pt idx="125">
                  <c:v>41487</c:v>
                </c:pt>
                <c:pt idx="126">
                  <c:v>41518</c:v>
                </c:pt>
                <c:pt idx="127">
                  <c:v>41548</c:v>
                </c:pt>
                <c:pt idx="128">
                  <c:v>41579</c:v>
                </c:pt>
                <c:pt idx="129">
                  <c:v>41609</c:v>
                </c:pt>
                <c:pt idx="130">
                  <c:v>41640</c:v>
                </c:pt>
                <c:pt idx="131">
                  <c:v>41671</c:v>
                </c:pt>
                <c:pt idx="132">
                  <c:v>41699</c:v>
                </c:pt>
                <c:pt idx="133">
                  <c:v>41730</c:v>
                </c:pt>
                <c:pt idx="134">
                  <c:v>41760</c:v>
                </c:pt>
                <c:pt idx="135">
                  <c:v>41791</c:v>
                </c:pt>
                <c:pt idx="136">
                  <c:v>41821</c:v>
                </c:pt>
                <c:pt idx="137">
                  <c:v>41852</c:v>
                </c:pt>
                <c:pt idx="138">
                  <c:v>41883</c:v>
                </c:pt>
                <c:pt idx="139">
                  <c:v>41913</c:v>
                </c:pt>
                <c:pt idx="140">
                  <c:v>41944</c:v>
                </c:pt>
                <c:pt idx="141">
                  <c:v>41974</c:v>
                </c:pt>
                <c:pt idx="142">
                  <c:v>42005</c:v>
                </c:pt>
                <c:pt idx="143">
                  <c:v>42036</c:v>
                </c:pt>
                <c:pt idx="144">
                  <c:v>42064</c:v>
                </c:pt>
                <c:pt idx="145">
                  <c:v>42095</c:v>
                </c:pt>
                <c:pt idx="146">
                  <c:v>42125</c:v>
                </c:pt>
                <c:pt idx="147">
                  <c:v>42156</c:v>
                </c:pt>
                <c:pt idx="148">
                  <c:v>42186</c:v>
                </c:pt>
                <c:pt idx="149">
                  <c:v>42217</c:v>
                </c:pt>
                <c:pt idx="150">
                  <c:v>42248</c:v>
                </c:pt>
                <c:pt idx="151">
                  <c:v>42278</c:v>
                </c:pt>
                <c:pt idx="152">
                  <c:v>42309</c:v>
                </c:pt>
                <c:pt idx="153">
                  <c:v>42339</c:v>
                </c:pt>
                <c:pt idx="154">
                  <c:v>42370</c:v>
                </c:pt>
                <c:pt idx="155">
                  <c:v>42401</c:v>
                </c:pt>
                <c:pt idx="156">
                  <c:v>42430</c:v>
                </c:pt>
                <c:pt idx="157">
                  <c:v>42461</c:v>
                </c:pt>
                <c:pt idx="158">
                  <c:v>42491</c:v>
                </c:pt>
                <c:pt idx="159">
                  <c:v>42522</c:v>
                </c:pt>
                <c:pt idx="160">
                  <c:v>42552</c:v>
                </c:pt>
                <c:pt idx="161">
                  <c:v>42583</c:v>
                </c:pt>
                <c:pt idx="162">
                  <c:v>42614</c:v>
                </c:pt>
                <c:pt idx="163">
                  <c:v>42644</c:v>
                </c:pt>
                <c:pt idx="164">
                  <c:v>42675</c:v>
                </c:pt>
                <c:pt idx="165">
                  <c:v>42705</c:v>
                </c:pt>
                <c:pt idx="166">
                  <c:v>42736</c:v>
                </c:pt>
                <c:pt idx="167">
                  <c:v>42767</c:v>
                </c:pt>
                <c:pt idx="168">
                  <c:v>42795</c:v>
                </c:pt>
                <c:pt idx="169">
                  <c:v>42826</c:v>
                </c:pt>
                <c:pt idx="170">
                  <c:v>42856</c:v>
                </c:pt>
                <c:pt idx="171">
                  <c:v>42887</c:v>
                </c:pt>
                <c:pt idx="172">
                  <c:v>42917</c:v>
                </c:pt>
                <c:pt idx="173">
                  <c:v>42948</c:v>
                </c:pt>
                <c:pt idx="174">
                  <c:v>42979</c:v>
                </c:pt>
                <c:pt idx="175">
                  <c:v>43009</c:v>
                </c:pt>
                <c:pt idx="176">
                  <c:v>43040</c:v>
                </c:pt>
                <c:pt idx="177">
                  <c:v>43070</c:v>
                </c:pt>
                <c:pt idx="178">
                  <c:v>43101</c:v>
                </c:pt>
                <c:pt idx="179">
                  <c:v>43132</c:v>
                </c:pt>
                <c:pt idx="180">
                  <c:v>43160</c:v>
                </c:pt>
                <c:pt idx="181">
                  <c:v>43191</c:v>
                </c:pt>
                <c:pt idx="182">
                  <c:v>43221</c:v>
                </c:pt>
                <c:pt idx="183">
                  <c:v>43252</c:v>
                </c:pt>
                <c:pt idx="184">
                  <c:v>43282</c:v>
                </c:pt>
                <c:pt idx="185">
                  <c:v>43313</c:v>
                </c:pt>
                <c:pt idx="186">
                  <c:v>43344</c:v>
                </c:pt>
                <c:pt idx="187">
                  <c:v>43374</c:v>
                </c:pt>
                <c:pt idx="188">
                  <c:v>43405</c:v>
                </c:pt>
                <c:pt idx="189">
                  <c:v>43435</c:v>
                </c:pt>
                <c:pt idx="190">
                  <c:v>43466</c:v>
                </c:pt>
                <c:pt idx="191">
                  <c:v>43497</c:v>
                </c:pt>
                <c:pt idx="192">
                  <c:v>43525</c:v>
                </c:pt>
                <c:pt idx="193">
                  <c:v>43556</c:v>
                </c:pt>
                <c:pt idx="194">
                  <c:v>43586</c:v>
                </c:pt>
                <c:pt idx="195">
                  <c:v>43617</c:v>
                </c:pt>
              </c:numCache>
            </c:numRef>
          </c:cat>
          <c:val>
            <c:numRef>
              <c:f>'Gráficos 9 e 10'!$O$9:$O$204</c:f>
              <c:numCache>
                <c:formatCode>0.00%</c:formatCode>
                <c:ptCount val="196"/>
                <c:pt idx="0">
                  <c:v>2.2801203812827679E-2</c:v>
                </c:pt>
                <c:pt idx="1">
                  <c:v>2.5420525245539963E-2</c:v>
                </c:pt>
                <c:pt idx="2">
                  <c:v>2.6119759693335982E-2</c:v>
                </c:pt>
                <c:pt idx="3">
                  <c:v>2.5330861845330038E-2</c:v>
                </c:pt>
                <c:pt idx="4">
                  <c:v>2.5796899693032983E-2</c:v>
                </c:pt>
                <c:pt idx="5">
                  <c:v>2.625280544380916E-2</c:v>
                </c:pt>
                <c:pt idx="6">
                  <c:v>2.4695438103266413E-2</c:v>
                </c:pt>
                <c:pt idx="7">
                  <c:v>2.4611380560566207E-2</c:v>
                </c:pt>
                <c:pt idx="8">
                  <c:v>2.4721843496560748E-2</c:v>
                </c:pt>
                <c:pt idx="9">
                  <c:v>2.2552388070658395E-2</c:v>
                </c:pt>
                <c:pt idx="10">
                  <c:v>2.2591726552468838E-2</c:v>
                </c:pt>
                <c:pt idx="11">
                  <c:v>2.257546746174054E-2</c:v>
                </c:pt>
                <c:pt idx="12">
                  <c:v>2.3758052182176453E-2</c:v>
                </c:pt>
                <c:pt idx="13">
                  <c:v>2.2007098716851907E-2</c:v>
                </c:pt>
                <c:pt idx="14">
                  <c:v>2.2502786792316942E-2</c:v>
                </c:pt>
                <c:pt idx="15">
                  <c:v>2.460050974882369E-2</c:v>
                </c:pt>
                <c:pt idx="16">
                  <c:v>2.4652338415732923E-2</c:v>
                </c:pt>
                <c:pt idx="17">
                  <c:v>2.4953163178236364E-2</c:v>
                </c:pt>
                <c:pt idx="18">
                  <c:v>2.4751889378206875E-2</c:v>
                </c:pt>
                <c:pt idx="19">
                  <c:v>2.4970965254977932E-2</c:v>
                </c:pt>
                <c:pt idx="20">
                  <c:v>2.4822430065426719E-2</c:v>
                </c:pt>
                <c:pt idx="21">
                  <c:v>2.6757834299210432E-2</c:v>
                </c:pt>
                <c:pt idx="22">
                  <c:v>2.7172949208910616E-2</c:v>
                </c:pt>
                <c:pt idx="23">
                  <c:v>2.5570682853507609E-2</c:v>
                </c:pt>
                <c:pt idx="24">
                  <c:v>2.5958148115559201E-2</c:v>
                </c:pt>
                <c:pt idx="25">
                  <c:v>2.9018650741542671E-2</c:v>
                </c:pt>
                <c:pt idx="26">
                  <c:v>2.7550766126758584E-2</c:v>
                </c:pt>
                <c:pt idx="27">
                  <c:v>2.7685188365090187E-2</c:v>
                </c:pt>
                <c:pt idx="28">
                  <c:v>2.8270043739936298E-2</c:v>
                </c:pt>
                <c:pt idx="29">
                  <c:v>2.8380435212312032E-2</c:v>
                </c:pt>
                <c:pt idx="30">
                  <c:v>2.7599437179653494E-2</c:v>
                </c:pt>
                <c:pt idx="31">
                  <c:v>2.7736399204922619E-2</c:v>
                </c:pt>
                <c:pt idx="32">
                  <c:v>2.6515062144067146E-2</c:v>
                </c:pt>
                <c:pt idx="33">
                  <c:v>2.5680348308379095E-2</c:v>
                </c:pt>
                <c:pt idx="34">
                  <c:v>2.3052405048198766E-2</c:v>
                </c:pt>
                <c:pt idx="35">
                  <c:v>2.3384545956881612E-2</c:v>
                </c:pt>
                <c:pt idx="36">
                  <c:v>2.2514682666584709E-2</c:v>
                </c:pt>
                <c:pt idx="37">
                  <c:v>2.333295075563982E-2</c:v>
                </c:pt>
                <c:pt idx="38">
                  <c:v>2.3539975395178676E-2</c:v>
                </c:pt>
                <c:pt idx="39">
                  <c:v>2.3711182324381498E-2</c:v>
                </c:pt>
                <c:pt idx="40">
                  <c:v>2.2596836134115585E-2</c:v>
                </c:pt>
                <c:pt idx="41">
                  <c:v>2.3550227803873461E-2</c:v>
                </c:pt>
                <c:pt idx="42">
                  <c:v>2.2127285091485451E-2</c:v>
                </c:pt>
                <c:pt idx="43">
                  <c:v>2.2503962147326757E-2</c:v>
                </c:pt>
                <c:pt idx="44">
                  <c:v>2.2092048478824965E-2</c:v>
                </c:pt>
                <c:pt idx="45">
                  <c:v>2.1312569859851731E-2</c:v>
                </c:pt>
                <c:pt idx="46">
                  <c:v>2.4577396085955293E-2</c:v>
                </c:pt>
                <c:pt idx="47">
                  <c:v>2.4086719591040664E-2</c:v>
                </c:pt>
                <c:pt idx="48">
                  <c:v>2.3137468624693149E-2</c:v>
                </c:pt>
                <c:pt idx="49">
                  <c:v>2.230733811908818E-2</c:v>
                </c:pt>
                <c:pt idx="50">
                  <c:v>2.2920150902587744E-2</c:v>
                </c:pt>
                <c:pt idx="51">
                  <c:v>2.2108956746926707E-2</c:v>
                </c:pt>
                <c:pt idx="52">
                  <c:v>2.2399995756076478E-2</c:v>
                </c:pt>
                <c:pt idx="53">
                  <c:v>2.0745695328352236E-2</c:v>
                </c:pt>
                <c:pt idx="54">
                  <c:v>2.0855848718808408E-2</c:v>
                </c:pt>
                <c:pt idx="55">
                  <c:v>2.1481207548744299E-2</c:v>
                </c:pt>
                <c:pt idx="56">
                  <c:v>2.3104823374865077E-2</c:v>
                </c:pt>
                <c:pt idx="57">
                  <c:v>2.1850357234539861E-2</c:v>
                </c:pt>
                <c:pt idx="58">
                  <c:v>2.3426741809408392E-2</c:v>
                </c:pt>
                <c:pt idx="59">
                  <c:v>2.3688231658443155E-2</c:v>
                </c:pt>
                <c:pt idx="60">
                  <c:v>2.6024941794778267E-2</c:v>
                </c:pt>
                <c:pt idx="61">
                  <c:v>2.6400783743059306E-2</c:v>
                </c:pt>
                <c:pt idx="62">
                  <c:v>2.5989200847037236E-2</c:v>
                </c:pt>
                <c:pt idx="63">
                  <c:v>2.6208820246867409E-2</c:v>
                </c:pt>
                <c:pt idx="64">
                  <c:v>2.6773295504338549E-2</c:v>
                </c:pt>
                <c:pt idx="65">
                  <c:v>2.7744075096751634E-2</c:v>
                </c:pt>
                <c:pt idx="66">
                  <c:v>2.8799854387354745E-2</c:v>
                </c:pt>
                <c:pt idx="67">
                  <c:v>2.9890609110779599E-2</c:v>
                </c:pt>
                <c:pt idx="68">
                  <c:v>2.6999958594099781E-2</c:v>
                </c:pt>
                <c:pt idx="69">
                  <c:v>2.2930044250889726E-2</c:v>
                </c:pt>
                <c:pt idx="70">
                  <c:v>1.9022793737614844E-2</c:v>
                </c:pt>
                <c:pt idx="71">
                  <c:v>1.7937695640706013E-2</c:v>
                </c:pt>
                <c:pt idx="72">
                  <c:v>1.6167415505303054E-2</c:v>
                </c:pt>
                <c:pt idx="73">
                  <c:v>1.4216794580251732E-2</c:v>
                </c:pt>
                <c:pt idx="74">
                  <c:v>1.2518436880167827E-2</c:v>
                </c:pt>
                <c:pt idx="75">
                  <c:v>9.9061358156638437E-3</c:v>
                </c:pt>
                <c:pt idx="76">
                  <c:v>7.9795183331242171E-3</c:v>
                </c:pt>
                <c:pt idx="77">
                  <c:v>6.8972964595397229E-3</c:v>
                </c:pt>
                <c:pt idx="78">
                  <c:v>2.7721181768411395E-3</c:v>
                </c:pt>
                <c:pt idx="79">
                  <c:v>1.8034394318156011E-3</c:v>
                </c:pt>
                <c:pt idx="80">
                  <c:v>6.0463202359447212E-3</c:v>
                </c:pt>
                <c:pt idx="81">
                  <c:v>1.2734087039747263E-2</c:v>
                </c:pt>
                <c:pt idx="82">
                  <c:v>1.5179099827448382E-2</c:v>
                </c:pt>
                <c:pt idx="83">
                  <c:v>1.4523632627854862E-2</c:v>
                </c:pt>
                <c:pt idx="84">
                  <c:v>1.1507171616009245E-2</c:v>
                </c:pt>
                <c:pt idx="85">
                  <c:v>1.296534205982771E-2</c:v>
                </c:pt>
                <c:pt idx="86">
                  <c:v>1.2471066939985342E-2</c:v>
                </c:pt>
                <c:pt idx="87">
                  <c:v>1.2836505573257611E-2</c:v>
                </c:pt>
                <c:pt idx="88">
                  <c:v>1.2375882221680132E-2</c:v>
                </c:pt>
                <c:pt idx="89">
                  <c:v>1.2089667734759722E-2</c:v>
                </c:pt>
                <c:pt idx="90">
                  <c:v>2.0900680634759881E-2</c:v>
                </c:pt>
                <c:pt idx="91">
                  <c:v>1.9570449454316914E-2</c:v>
                </c:pt>
                <c:pt idx="92">
                  <c:v>1.6951141841772249E-2</c:v>
                </c:pt>
                <c:pt idx="93">
                  <c:v>2.0258969462779226E-2</c:v>
                </c:pt>
                <c:pt idx="94">
                  <c:v>2.0098831002265054E-2</c:v>
                </c:pt>
                <c:pt idx="95">
                  <c:v>2.0661414310957291E-2</c:v>
                </c:pt>
                <c:pt idx="96">
                  <c:v>2.3857594408305014E-2</c:v>
                </c:pt>
                <c:pt idx="97">
                  <c:v>2.328747065177432E-2</c:v>
                </c:pt>
                <c:pt idx="98">
                  <c:v>2.4433787023079186E-2</c:v>
                </c:pt>
                <c:pt idx="99">
                  <c:v>2.6294118047185844E-2</c:v>
                </c:pt>
                <c:pt idx="100">
                  <c:v>2.8492288165335881E-2</c:v>
                </c:pt>
                <c:pt idx="101">
                  <c:v>2.7868604922841898E-2</c:v>
                </c:pt>
                <c:pt idx="102">
                  <c:v>2.3078355014480401E-2</c:v>
                </c:pt>
                <c:pt idx="103">
                  <c:v>2.3865277223523169E-2</c:v>
                </c:pt>
                <c:pt idx="104">
                  <c:v>2.4408834183347439E-2</c:v>
                </c:pt>
                <c:pt idx="105">
                  <c:v>2.1258541293311683E-2</c:v>
                </c:pt>
                <c:pt idx="106">
                  <c:v>2.2549559964005188E-2</c:v>
                </c:pt>
                <c:pt idx="107">
                  <c:v>2.3010469900932237E-2</c:v>
                </c:pt>
                <c:pt idx="108">
                  <c:v>2.2281368296083744E-2</c:v>
                </c:pt>
                <c:pt idx="109">
                  <c:v>2.1290013488945374E-2</c:v>
                </c:pt>
                <c:pt idx="110">
                  <c:v>2.0493030941774348E-2</c:v>
                </c:pt>
                <c:pt idx="111">
                  <c:v>1.8690157468607096E-2</c:v>
                </c:pt>
                <c:pt idx="112">
                  <c:v>1.6989674206176603E-2</c:v>
                </c:pt>
                <c:pt idx="113">
                  <c:v>1.6646909340599314E-2</c:v>
                </c:pt>
                <c:pt idx="114">
                  <c:v>1.5458516150738793E-2</c:v>
                </c:pt>
                <c:pt idx="115">
                  <c:v>1.5030560408935681E-2</c:v>
                </c:pt>
                <c:pt idx="116">
                  <c:v>1.2688367305388545E-2</c:v>
                </c:pt>
                <c:pt idx="117">
                  <c:v>1.7879597845474063E-2</c:v>
                </c:pt>
                <c:pt idx="118">
                  <c:v>1.8911744334034399E-2</c:v>
                </c:pt>
                <c:pt idx="119">
                  <c:v>1.6244298381236217E-2</c:v>
                </c:pt>
                <c:pt idx="120">
                  <c:v>1.483367546621284E-2</c:v>
                </c:pt>
                <c:pt idx="121">
                  <c:v>1.3778632277102838E-2</c:v>
                </c:pt>
                <c:pt idx="122">
                  <c:v>1.4405023045552742E-2</c:v>
                </c:pt>
                <c:pt idx="123">
                  <c:v>1.4162529490571757E-2</c:v>
                </c:pt>
                <c:pt idx="124">
                  <c:v>1.402693132367475E-2</c:v>
                </c:pt>
                <c:pt idx="125">
                  <c:v>1.3697039835094703E-2</c:v>
                </c:pt>
                <c:pt idx="126">
                  <c:v>1.1323156082762433E-2</c:v>
                </c:pt>
                <c:pt idx="127">
                  <c:v>1.030797232413783E-2</c:v>
                </c:pt>
                <c:pt idx="128">
                  <c:v>1.6754626630189742E-2</c:v>
                </c:pt>
                <c:pt idx="129">
                  <c:v>1.412154595112518E-2</c:v>
                </c:pt>
                <c:pt idx="130">
                  <c:v>1.1483108105590613E-2</c:v>
                </c:pt>
                <c:pt idx="131">
                  <c:v>1.2053485963149646E-2</c:v>
                </c:pt>
                <c:pt idx="132">
                  <c:v>1.2346353435107494E-2</c:v>
                </c:pt>
                <c:pt idx="133">
                  <c:v>1.4039673590668839E-2</c:v>
                </c:pt>
                <c:pt idx="134">
                  <c:v>1.0999471208106779E-2</c:v>
                </c:pt>
                <c:pt idx="135">
                  <c:v>1.0210877454872529E-2</c:v>
                </c:pt>
                <c:pt idx="136">
                  <c:v>9.1449568132314675E-3</c:v>
                </c:pt>
                <c:pt idx="137">
                  <c:v>6.9835933074796561E-3</c:v>
                </c:pt>
                <c:pt idx="138">
                  <c:v>5.1267670568033614E-3</c:v>
                </c:pt>
                <c:pt idx="139">
                  <c:v>5.0341722279910149E-3</c:v>
                </c:pt>
                <c:pt idx="140">
                  <c:v>-1.1277614304892325E-3</c:v>
                </c:pt>
                <c:pt idx="141">
                  <c:v>-3.5424590047925678E-3</c:v>
                </c:pt>
                <c:pt idx="142">
                  <c:v>-3.9564969443741877E-3</c:v>
                </c:pt>
                <c:pt idx="143">
                  <c:v>-4.5139212830907641E-3</c:v>
                </c:pt>
                <c:pt idx="144">
                  <c:v>-4.7704869018657626E-3</c:v>
                </c:pt>
                <c:pt idx="145">
                  <c:v>-5.8160594586598264E-3</c:v>
                </c:pt>
                <c:pt idx="146">
                  <c:v>-5.4305030585779755E-3</c:v>
                </c:pt>
                <c:pt idx="147">
                  <c:v>-6.390505476065891E-3</c:v>
                </c:pt>
                <c:pt idx="148">
                  <c:v>-7.0672075687783558E-3</c:v>
                </c:pt>
                <c:pt idx="149">
                  <c:v>-6.204928478124175E-3</c:v>
                </c:pt>
                <c:pt idx="150">
                  <c:v>-3.8171236217746322E-3</c:v>
                </c:pt>
                <c:pt idx="151">
                  <c:v>-6.6924599364919547E-3</c:v>
                </c:pt>
                <c:pt idx="152">
                  <c:v>-9.1852243879377449E-3</c:v>
                </c:pt>
                <c:pt idx="153">
                  <c:v>-1.9456258201600383E-2</c:v>
                </c:pt>
                <c:pt idx="154">
                  <c:v>-1.7626636594309391E-2</c:v>
                </c:pt>
                <c:pt idx="155">
                  <c:v>-2.0832618993091211E-2</c:v>
                </c:pt>
                <c:pt idx="156">
                  <c:v>-2.2526207463570043E-2</c:v>
                </c:pt>
                <c:pt idx="157">
                  <c:v>-2.2783784804911524E-2</c:v>
                </c:pt>
                <c:pt idx="158">
                  <c:v>-2.4165897336683478E-2</c:v>
                </c:pt>
                <c:pt idx="159">
                  <c:v>-2.4315596544177472E-2</c:v>
                </c:pt>
                <c:pt idx="160">
                  <c:v>-2.5178309321343226E-2</c:v>
                </c:pt>
                <c:pt idx="161">
                  <c:v>-2.7511650892064102E-2</c:v>
                </c:pt>
                <c:pt idx="162">
                  <c:v>-3.0623188564105765E-2</c:v>
                </c:pt>
                <c:pt idx="163">
                  <c:v>-2.2278597277455594E-2</c:v>
                </c:pt>
                <c:pt idx="164">
                  <c:v>-2.5103651837039657E-2</c:v>
                </c:pt>
                <c:pt idx="165">
                  <c:v>-2.5445690127692093E-2</c:v>
                </c:pt>
                <c:pt idx="166">
                  <c:v>-2.4439136145719052E-2</c:v>
                </c:pt>
                <c:pt idx="167">
                  <c:v>-2.4721431323641671E-2</c:v>
                </c:pt>
                <c:pt idx="168">
                  <c:v>-2.5058693890833757E-2</c:v>
                </c:pt>
                <c:pt idx="169">
                  <c:v>-2.4574656656898432E-2</c:v>
                </c:pt>
                <c:pt idx="170">
                  <c:v>-2.6683835634004296E-2</c:v>
                </c:pt>
                <c:pt idx="171">
                  <c:v>-2.8076110924731622E-2</c:v>
                </c:pt>
                <c:pt idx="172">
                  <c:v>-2.8300619702923479E-2</c:v>
                </c:pt>
                <c:pt idx="173">
                  <c:v>-2.6316307475711967E-2</c:v>
                </c:pt>
                <c:pt idx="174">
                  <c:v>-2.5586826584143137E-2</c:v>
                </c:pt>
                <c:pt idx="175">
                  <c:v>-3.0742501924101755E-2</c:v>
                </c:pt>
                <c:pt idx="176">
                  <c:v>-2.4576386638917952E-2</c:v>
                </c:pt>
                <c:pt idx="177">
                  <c:v>-1.8072177067942626E-2</c:v>
                </c:pt>
                <c:pt idx="178">
                  <c:v>-1.6437783429533791E-2</c:v>
                </c:pt>
                <c:pt idx="179">
                  <c:v>-1.4920860439345734E-2</c:v>
                </c:pt>
                <c:pt idx="180">
                  <c:v>-1.6974279783035805E-2</c:v>
                </c:pt>
                <c:pt idx="181">
                  <c:v>-1.7798383584092581E-2</c:v>
                </c:pt>
                <c:pt idx="182">
                  <c:v>-1.4644056710898912E-2</c:v>
                </c:pt>
                <c:pt idx="183">
                  <c:v>-1.3842825000655524E-2</c:v>
                </c:pt>
                <c:pt idx="184">
                  <c:v>-1.2101889560556092E-2</c:v>
                </c:pt>
                <c:pt idx="185">
                  <c:v>-1.3676435869883199E-2</c:v>
                </c:pt>
                <c:pt idx="186">
                  <c:v>-1.3937408196435637E-2</c:v>
                </c:pt>
                <c:pt idx="187">
                  <c:v>-1.3089845683846826E-2</c:v>
                </c:pt>
                <c:pt idx="188">
                  <c:v>-1.5493626202839592E-2</c:v>
                </c:pt>
                <c:pt idx="189">
                  <c:v>-1.7014413111745515E-2</c:v>
                </c:pt>
                <c:pt idx="190">
                  <c:v>-1.7099892938486828E-2</c:v>
                </c:pt>
                <c:pt idx="191">
                  <c:v>-1.7247038505401359E-2</c:v>
                </c:pt>
                <c:pt idx="192">
                  <c:v>-1.6467312250594793E-2</c:v>
                </c:pt>
                <c:pt idx="193">
                  <c:v>-1.6272379113510371E-2</c:v>
                </c:pt>
                <c:pt idx="194">
                  <c:v>-1.6496260357055613E-2</c:v>
                </c:pt>
                <c:pt idx="195">
                  <c:v>-1.604215005568525E-2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'Gráficos 9 e 10'!$P$4:$P$4</c:f>
              <c:strCache>
                <c:ptCount val="1"/>
                <c:pt idx="0">
                  <c:v>Governos regionais</c:v>
                </c:pt>
              </c:strCache>
            </c:strRef>
          </c:tx>
          <c:spPr>
            <a:ln>
              <a:solidFill>
                <a:srgbClr val="00ADFA"/>
              </a:solidFill>
            </a:ln>
          </c:spPr>
          <c:marker>
            <c:symbol val="none"/>
          </c:marker>
          <c:cat>
            <c:numRef>
              <c:f>'Gráficos 9 e 10'!$A$9:$A$204</c:f>
              <c:numCache>
                <c:formatCode>mmm\-yy</c:formatCode>
                <c:ptCount val="196"/>
                <c:pt idx="0">
                  <c:v>37681</c:v>
                </c:pt>
                <c:pt idx="1">
                  <c:v>37712</c:v>
                </c:pt>
                <c:pt idx="2">
                  <c:v>37742</c:v>
                </c:pt>
                <c:pt idx="3">
                  <c:v>37773</c:v>
                </c:pt>
                <c:pt idx="4">
                  <c:v>37803</c:v>
                </c:pt>
                <c:pt idx="5">
                  <c:v>37834</c:v>
                </c:pt>
                <c:pt idx="6">
                  <c:v>37865</c:v>
                </c:pt>
                <c:pt idx="7">
                  <c:v>37895</c:v>
                </c:pt>
                <c:pt idx="8">
                  <c:v>37926</c:v>
                </c:pt>
                <c:pt idx="9">
                  <c:v>37956</c:v>
                </c:pt>
                <c:pt idx="10">
                  <c:v>37987</c:v>
                </c:pt>
                <c:pt idx="11">
                  <c:v>38018</c:v>
                </c:pt>
                <c:pt idx="12">
                  <c:v>38047</c:v>
                </c:pt>
                <c:pt idx="13">
                  <c:v>38078</c:v>
                </c:pt>
                <c:pt idx="14">
                  <c:v>38108</c:v>
                </c:pt>
                <c:pt idx="15">
                  <c:v>38139</c:v>
                </c:pt>
                <c:pt idx="16">
                  <c:v>38169</c:v>
                </c:pt>
                <c:pt idx="17">
                  <c:v>38200</c:v>
                </c:pt>
                <c:pt idx="18">
                  <c:v>38231</c:v>
                </c:pt>
                <c:pt idx="19">
                  <c:v>38261</c:v>
                </c:pt>
                <c:pt idx="20">
                  <c:v>38292</c:v>
                </c:pt>
                <c:pt idx="21">
                  <c:v>38322</c:v>
                </c:pt>
                <c:pt idx="22">
                  <c:v>38353</c:v>
                </c:pt>
                <c:pt idx="23">
                  <c:v>38384</c:v>
                </c:pt>
                <c:pt idx="24">
                  <c:v>38412</c:v>
                </c:pt>
                <c:pt idx="25">
                  <c:v>38443</c:v>
                </c:pt>
                <c:pt idx="26">
                  <c:v>38473</c:v>
                </c:pt>
                <c:pt idx="27">
                  <c:v>38504</c:v>
                </c:pt>
                <c:pt idx="28">
                  <c:v>38534</c:v>
                </c:pt>
                <c:pt idx="29">
                  <c:v>38565</c:v>
                </c:pt>
                <c:pt idx="30">
                  <c:v>38596</c:v>
                </c:pt>
                <c:pt idx="31">
                  <c:v>38626</c:v>
                </c:pt>
                <c:pt idx="32">
                  <c:v>38657</c:v>
                </c:pt>
                <c:pt idx="33">
                  <c:v>38687</c:v>
                </c:pt>
                <c:pt idx="34">
                  <c:v>38718</c:v>
                </c:pt>
                <c:pt idx="35">
                  <c:v>38749</c:v>
                </c:pt>
                <c:pt idx="36">
                  <c:v>38777</c:v>
                </c:pt>
                <c:pt idx="37">
                  <c:v>38808</c:v>
                </c:pt>
                <c:pt idx="38">
                  <c:v>38838</c:v>
                </c:pt>
                <c:pt idx="39">
                  <c:v>38869</c:v>
                </c:pt>
                <c:pt idx="40">
                  <c:v>38899</c:v>
                </c:pt>
                <c:pt idx="41">
                  <c:v>38930</c:v>
                </c:pt>
                <c:pt idx="42">
                  <c:v>38961</c:v>
                </c:pt>
                <c:pt idx="43">
                  <c:v>38991</c:v>
                </c:pt>
                <c:pt idx="44">
                  <c:v>39022</c:v>
                </c:pt>
                <c:pt idx="45">
                  <c:v>39052</c:v>
                </c:pt>
                <c:pt idx="46">
                  <c:v>39083</c:v>
                </c:pt>
                <c:pt idx="47">
                  <c:v>39114</c:v>
                </c:pt>
                <c:pt idx="48">
                  <c:v>39142</c:v>
                </c:pt>
                <c:pt idx="49">
                  <c:v>39173</c:v>
                </c:pt>
                <c:pt idx="50">
                  <c:v>39203</c:v>
                </c:pt>
                <c:pt idx="51">
                  <c:v>39234</c:v>
                </c:pt>
                <c:pt idx="52">
                  <c:v>39264</c:v>
                </c:pt>
                <c:pt idx="53">
                  <c:v>39295</c:v>
                </c:pt>
                <c:pt idx="54">
                  <c:v>39326</c:v>
                </c:pt>
                <c:pt idx="55">
                  <c:v>39356</c:v>
                </c:pt>
                <c:pt idx="56">
                  <c:v>39387</c:v>
                </c:pt>
                <c:pt idx="57">
                  <c:v>39417</c:v>
                </c:pt>
                <c:pt idx="58">
                  <c:v>39448</c:v>
                </c:pt>
                <c:pt idx="59">
                  <c:v>39479</c:v>
                </c:pt>
                <c:pt idx="60">
                  <c:v>39508</c:v>
                </c:pt>
                <c:pt idx="61">
                  <c:v>39539</c:v>
                </c:pt>
                <c:pt idx="62">
                  <c:v>39569</c:v>
                </c:pt>
                <c:pt idx="63">
                  <c:v>39600</c:v>
                </c:pt>
                <c:pt idx="64">
                  <c:v>39630</c:v>
                </c:pt>
                <c:pt idx="65">
                  <c:v>39661</c:v>
                </c:pt>
                <c:pt idx="66">
                  <c:v>39692</c:v>
                </c:pt>
                <c:pt idx="67">
                  <c:v>39722</c:v>
                </c:pt>
                <c:pt idx="68">
                  <c:v>39753</c:v>
                </c:pt>
                <c:pt idx="69">
                  <c:v>39783</c:v>
                </c:pt>
                <c:pt idx="70">
                  <c:v>39814</c:v>
                </c:pt>
                <c:pt idx="71">
                  <c:v>39845</c:v>
                </c:pt>
                <c:pt idx="72">
                  <c:v>39873</c:v>
                </c:pt>
                <c:pt idx="73">
                  <c:v>39904</c:v>
                </c:pt>
                <c:pt idx="74">
                  <c:v>39934</c:v>
                </c:pt>
                <c:pt idx="75">
                  <c:v>39965</c:v>
                </c:pt>
                <c:pt idx="76">
                  <c:v>39995</c:v>
                </c:pt>
                <c:pt idx="77">
                  <c:v>40026</c:v>
                </c:pt>
                <c:pt idx="78">
                  <c:v>40057</c:v>
                </c:pt>
                <c:pt idx="79">
                  <c:v>40087</c:v>
                </c:pt>
                <c:pt idx="80">
                  <c:v>40118</c:v>
                </c:pt>
                <c:pt idx="81">
                  <c:v>40148</c:v>
                </c:pt>
                <c:pt idx="82">
                  <c:v>40179</c:v>
                </c:pt>
                <c:pt idx="83">
                  <c:v>40210</c:v>
                </c:pt>
                <c:pt idx="84">
                  <c:v>40238</c:v>
                </c:pt>
                <c:pt idx="85">
                  <c:v>40269</c:v>
                </c:pt>
                <c:pt idx="86">
                  <c:v>40299</c:v>
                </c:pt>
                <c:pt idx="87">
                  <c:v>40330</c:v>
                </c:pt>
                <c:pt idx="88">
                  <c:v>40360</c:v>
                </c:pt>
                <c:pt idx="89">
                  <c:v>40391</c:v>
                </c:pt>
                <c:pt idx="90">
                  <c:v>40422</c:v>
                </c:pt>
                <c:pt idx="91">
                  <c:v>40452</c:v>
                </c:pt>
                <c:pt idx="92">
                  <c:v>40483</c:v>
                </c:pt>
                <c:pt idx="93">
                  <c:v>40513</c:v>
                </c:pt>
                <c:pt idx="94">
                  <c:v>40544</c:v>
                </c:pt>
                <c:pt idx="95">
                  <c:v>40575</c:v>
                </c:pt>
                <c:pt idx="96">
                  <c:v>40603</c:v>
                </c:pt>
                <c:pt idx="97">
                  <c:v>40634</c:v>
                </c:pt>
                <c:pt idx="98">
                  <c:v>40664</c:v>
                </c:pt>
                <c:pt idx="99">
                  <c:v>40695</c:v>
                </c:pt>
                <c:pt idx="100">
                  <c:v>40725</c:v>
                </c:pt>
                <c:pt idx="101">
                  <c:v>40756</c:v>
                </c:pt>
                <c:pt idx="102">
                  <c:v>40787</c:v>
                </c:pt>
                <c:pt idx="103">
                  <c:v>40817</c:v>
                </c:pt>
                <c:pt idx="104">
                  <c:v>40848</c:v>
                </c:pt>
                <c:pt idx="105">
                  <c:v>40878</c:v>
                </c:pt>
                <c:pt idx="106">
                  <c:v>40909</c:v>
                </c:pt>
                <c:pt idx="107">
                  <c:v>40940</c:v>
                </c:pt>
                <c:pt idx="108">
                  <c:v>40969</c:v>
                </c:pt>
                <c:pt idx="109">
                  <c:v>41000</c:v>
                </c:pt>
                <c:pt idx="110">
                  <c:v>41030</c:v>
                </c:pt>
                <c:pt idx="111">
                  <c:v>41061</c:v>
                </c:pt>
                <c:pt idx="112">
                  <c:v>41091</c:v>
                </c:pt>
                <c:pt idx="113">
                  <c:v>41122</c:v>
                </c:pt>
                <c:pt idx="114">
                  <c:v>41153</c:v>
                </c:pt>
                <c:pt idx="115">
                  <c:v>41183</c:v>
                </c:pt>
                <c:pt idx="116">
                  <c:v>41214</c:v>
                </c:pt>
                <c:pt idx="117">
                  <c:v>41244</c:v>
                </c:pt>
                <c:pt idx="118">
                  <c:v>41275</c:v>
                </c:pt>
                <c:pt idx="119">
                  <c:v>41306</c:v>
                </c:pt>
                <c:pt idx="120">
                  <c:v>41334</c:v>
                </c:pt>
                <c:pt idx="121">
                  <c:v>41365</c:v>
                </c:pt>
                <c:pt idx="122">
                  <c:v>41395</c:v>
                </c:pt>
                <c:pt idx="123">
                  <c:v>41426</c:v>
                </c:pt>
                <c:pt idx="124">
                  <c:v>41456</c:v>
                </c:pt>
                <c:pt idx="125">
                  <c:v>41487</c:v>
                </c:pt>
                <c:pt idx="126">
                  <c:v>41518</c:v>
                </c:pt>
                <c:pt idx="127">
                  <c:v>41548</c:v>
                </c:pt>
                <c:pt idx="128">
                  <c:v>41579</c:v>
                </c:pt>
                <c:pt idx="129">
                  <c:v>41609</c:v>
                </c:pt>
                <c:pt idx="130">
                  <c:v>41640</c:v>
                </c:pt>
                <c:pt idx="131">
                  <c:v>41671</c:v>
                </c:pt>
                <c:pt idx="132">
                  <c:v>41699</c:v>
                </c:pt>
                <c:pt idx="133">
                  <c:v>41730</c:v>
                </c:pt>
                <c:pt idx="134">
                  <c:v>41760</c:v>
                </c:pt>
                <c:pt idx="135">
                  <c:v>41791</c:v>
                </c:pt>
                <c:pt idx="136">
                  <c:v>41821</c:v>
                </c:pt>
                <c:pt idx="137">
                  <c:v>41852</c:v>
                </c:pt>
                <c:pt idx="138">
                  <c:v>41883</c:v>
                </c:pt>
                <c:pt idx="139">
                  <c:v>41913</c:v>
                </c:pt>
                <c:pt idx="140">
                  <c:v>41944</c:v>
                </c:pt>
                <c:pt idx="141">
                  <c:v>41974</c:v>
                </c:pt>
                <c:pt idx="142">
                  <c:v>42005</c:v>
                </c:pt>
                <c:pt idx="143">
                  <c:v>42036</c:v>
                </c:pt>
                <c:pt idx="144">
                  <c:v>42064</c:v>
                </c:pt>
                <c:pt idx="145">
                  <c:v>42095</c:v>
                </c:pt>
                <c:pt idx="146">
                  <c:v>42125</c:v>
                </c:pt>
                <c:pt idx="147">
                  <c:v>42156</c:v>
                </c:pt>
                <c:pt idx="148">
                  <c:v>42186</c:v>
                </c:pt>
                <c:pt idx="149">
                  <c:v>42217</c:v>
                </c:pt>
                <c:pt idx="150">
                  <c:v>42248</c:v>
                </c:pt>
                <c:pt idx="151">
                  <c:v>42278</c:v>
                </c:pt>
                <c:pt idx="152">
                  <c:v>42309</c:v>
                </c:pt>
                <c:pt idx="153">
                  <c:v>42339</c:v>
                </c:pt>
                <c:pt idx="154">
                  <c:v>42370</c:v>
                </c:pt>
                <c:pt idx="155">
                  <c:v>42401</c:v>
                </c:pt>
                <c:pt idx="156">
                  <c:v>42430</c:v>
                </c:pt>
                <c:pt idx="157">
                  <c:v>42461</c:v>
                </c:pt>
                <c:pt idx="158">
                  <c:v>42491</c:v>
                </c:pt>
                <c:pt idx="159">
                  <c:v>42522</c:v>
                </c:pt>
                <c:pt idx="160">
                  <c:v>42552</c:v>
                </c:pt>
                <c:pt idx="161">
                  <c:v>42583</c:v>
                </c:pt>
                <c:pt idx="162">
                  <c:v>42614</c:v>
                </c:pt>
                <c:pt idx="163">
                  <c:v>42644</c:v>
                </c:pt>
                <c:pt idx="164">
                  <c:v>42675</c:v>
                </c:pt>
                <c:pt idx="165">
                  <c:v>42705</c:v>
                </c:pt>
                <c:pt idx="166">
                  <c:v>42736</c:v>
                </c:pt>
                <c:pt idx="167">
                  <c:v>42767</c:v>
                </c:pt>
                <c:pt idx="168">
                  <c:v>42795</c:v>
                </c:pt>
                <c:pt idx="169">
                  <c:v>42826</c:v>
                </c:pt>
                <c:pt idx="170">
                  <c:v>42856</c:v>
                </c:pt>
                <c:pt idx="171">
                  <c:v>42887</c:v>
                </c:pt>
                <c:pt idx="172">
                  <c:v>42917</c:v>
                </c:pt>
                <c:pt idx="173">
                  <c:v>42948</c:v>
                </c:pt>
                <c:pt idx="174">
                  <c:v>42979</c:v>
                </c:pt>
                <c:pt idx="175">
                  <c:v>43009</c:v>
                </c:pt>
                <c:pt idx="176">
                  <c:v>43040</c:v>
                </c:pt>
                <c:pt idx="177">
                  <c:v>43070</c:v>
                </c:pt>
                <c:pt idx="178">
                  <c:v>43101</c:v>
                </c:pt>
                <c:pt idx="179">
                  <c:v>43132</c:v>
                </c:pt>
                <c:pt idx="180">
                  <c:v>43160</c:v>
                </c:pt>
                <c:pt idx="181">
                  <c:v>43191</c:v>
                </c:pt>
                <c:pt idx="182">
                  <c:v>43221</c:v>
                </c:pt>
                <c:pt idx="183">
                  <c:v>43252</c:v>
                </c:pt>
                <c:pt idx="184">
                  <c:v>43282</c:v>
                </c:pt>
                <c:pt idx="185">
                  <c:v>43313</c:v>
                </c:pt>
                <c:pt idx="186">
                  <c:v>43344</c:v>
                </c:pt>
                <c:pt idx="187">
                  <c:v>43374</c:v>
                </c:pt>
                <c:pt idx="188">
                  <c:v>43405</c:v>
                </c:pt>
                <c:pt idx="189">
                  <c:v>43435</c:v>
                </c:pt>
                <c:pt idx="190">
                  <c:v>43466</c:v>
                </c:pt>
                <c:pt idx="191">
                  <c:v>43497</c:v>
                </c:pt>
                <c:pt idx="192">
                  <c:v>43525</c:v>
                </c:pt>
                <c:pt idx="193">
                  <c:v>43556</c:v>
                </c:pt>
                <c:pt idx="194">
                  <c:v>43586</c:v>
                </c:pt>
                <c:pt idx="195">
                  <c:v>43617</c:v>
                </c:pt>
              </c:numCache>
            </c:numRef>
          </c:cat>
          <c:val>
            <c:numRef>
              <c:f>'Gráficos 9 e 10'!$P$9:$P$204</c:f>
              <c:numCache>
                <c:formatCode>0.00%</c:formatCode>
                <c:ptCount val="196"/>
                <c:pt idx="0">
                  <c:v>7.7839890104244415E-3</c:v>
                </c:pt>
                <c:pt idx="1">
                  <c:v>7.6704695015016137E-3</c:v>
                </c:pt>
                <c:pt idx="2">
                  <c:v>7.8853449206696975E-3</c:v>
                </c:pt>
                <c:pt idx="3">
                  <c:v>7.9426381970632166E-3</c:v>
                </c:pt>
                <c:pt idx="4">
                  <c:v>7.4311018991385369E-3</c:v>
                </c:pt>
                <c:pt idx="5">
                  <c:v>7.513325980965312E-3</c:v>
                </c:pt>
                <c:pt idx="6">
                  <c:v>7.584756919663314E-3</c:v>
                </c:pt>
                <c:pt idx="7">
                  <c:v>7.3440016489841747E-3</c:v>
                </c:pt>
                <c:pt idx="8">
                  <c:v>7.5782623239676735E-3</c:v>
                </c:pt>
                <c:pt idx="9">
                  <c:v>8.0453313069847338E-3</c:v>
                </c:pt>
                <c:pt idx="10">
                  <c:v>7.6305668282169812E-3</c:v>
                </c:pt>
                <c:pt idx="11">
                  <c:v>7.5668053594994105E-3</c:v>
                </c:pt>
                <c:pt idx="12">
                  <c:v>7.7515178002787836E-3</c:v>
                </c:pt>
                <c:pt idx="13">
                  <c:v>8.0628148552649333E-3</c:v>
                </c:pt>
                <c:pt idx="14">
                  <c:v>8.0137652220600413E-3</c:v>
                </c:pt>
                <c:pt idx="15">
                  <c:v>8.1918039152436527E-3</c:v>
                </c:pt>
                <c:pt idx="16">
                  <c:v>8.8398411572082423E-3</c:v>
                </c:pt>
                <c:pt idx="17">
                  <c:v>9.0096156792795097E-3</c:v>
                </c:pt>
                <c:pt idx="18">
                  <c:v>9.2562936138464343E-3</c:v>
                </c:pt>
                <c:pt idx="19">
                  <c:v>9.2302812932171692E-3</c:v>
                </c:pt>
                <c:pt idx="20">
                  <c:v>8.9310638574328655E-3</c:v>
                </c:pt>
                <c:pt idx="21">
                  <c:v>8.9294806965493165E-3</c:v>
                </c:pt>
                <c:pt idx="22">
                  <c:v>9.6036558073033847E-3</c:v>
                </c:pt>
                <c:pt idx="23">
                  <c:v>9.9001441367827167E-3</c:v>
                </c:pt>
                <c:pt idx="24">
                  <c:v>1.0012985659158247E-2</c:v>
                </c:pt>
                <c:pt idx="25">
                  <c:v>9.8954281254008576E-3</c:v>
                </c:pt>
                <c:pt idx="26">
                  <c:v>1.0232656154800878E-2</c:v>
                </c:pt>
                <c:pt idx="27">
                  <c:v>1.0164384041452226E-2</c:v>
                </c:pt>
                <c:pt idx="28">
                  <c:v>1.0017299380411886E-2</c:v>
                </c:pt>
                <c:pt idx="29">
                  <c:v>1.0290381888913309E-2</c:v>
                </c:pt>
                <c:pt idx="30">
                  <c:v>1.0112617638383134E-2</c:v>
                </c:pt>
                <c:pt idx="31">
                  <c:v>1.0229020888858829E-2</c:v>
                </c:pt>
                <c:pt idx="32">
                  <c:v>1.0378773422141529E-2</c:v>
                </c:pt>
                <c:pt idx="33">
                  <c:v>9.8237181990911537E-3</c:v>
                </c:pt>
                <c:pt idx="34">
                  <c:v>9.4411663173683529E-3</c:v>
                </c:pt>
                <c:pt idx="35">
                  <c:v>8.7984930748194762E-3</c:v>
                </c:pt>
                <c:pt idx="36">
                  <c:v>8.8906181969854291E-3</c:v>
                </c:pt>
                <c:pt idx="37">
                  <c:v>8.9677698516528216E-3</c:v>
                </c:pt>
                <c:pt idx="38">
                  <c:v>8.610735265361158E-3</c:v>
                </c:pt>
                <c:pt idx="39">
                  <c:v>8.4417551823548174E-3</c:v>
                </c:pt>
                <c:pt idx="40">
                  <c:v>8.55803886030909E-3</c:v>
                </c:pt>
                <c:pt idx="41">
                  <c:v>7.801988473522879E-3</c:v>
                </c:pt>
                <c:pt idx="42">
                  <c:v>7.8466537253553091E-3</c:v>
                </c:pt>
                <c:pt idx="43">
                  <c:v>8.3515961098626669E-3</c:v>
                </c:pt>
                <c:pt idx="44">
                  <c:v>8.5276849247184726E-3</c:v>
                </c:pt>
                <c:pt idx="45">
                  <c:v>8.1824559545184087E-3</c:v>
                </c:pt>
                <c:pt idx="46">
                  <c:v>8.5776681390219052E-3</c:v>
                </c:pt>
                <c:pt idx="47">
                  <c:v>9.0748583849567018E-3</c:v>
                </c:pt>
                <c:pt idx="48">
                  <c:v>9.4066021226506501E-3</c:v>
                </c:pt>
                <c:pt idx="49">
                  <c:v>9.9940972334927342E-3</c:v>
                </c:pt>
                <c:pt idx="50">
                  <c:v>1.016429208665744E-2</c:v>
                </c:pt>
                <c:pt idx="51">
                  <c:v>1.0768417394356355E-2</c:v>
                </c:pt>
                <c:pt idx="52">
                  <c:v>1.0867322539440786E-2</c:v>
                </c:pt>
                <c:pt idx="53">
                  <c:v>1.1360205124655316E-2</c:v>
                </c:pt>
                <c:pt idx="54">
                  <c:v>1.1037711771250951E-2</c:v>
                </c:pt>
                <c:pt idx="55">
                  <c:v>1.0902179642994867E-2</c:v>
                </c:pt>
                <c:pt idx="56">
                  <c:v>1.0605006544091491E-2</c:v>
                </c:pt>
                <c:pt idx="57">
                  <c:v>1.1004023752279195E-2</c:v>
                </c:pt>
                <c:pt idx="58">
                  <c:v>1.078795133200634E-2</c:v>
                </c:pt>
                <c:pt idx="59">
                  <c:v>1.104642080131236E-2</c:v>
                </c:pt>
                <c:pt idx="60">
                  <c:v>1.0821354111081786E-2</c:v>
                </c:pt>
                <c:pt idx="61">
                  <c:v>1.0215543872761974E-2</c:v>
                </c:pt>
                <c:pt idx="62">
                  <c:v>1.041301353318176E-2</c:v>
                </c:pt>
                <c:pt idx="63">
                  <c:v>1.0199743081368257E-2</c:v>
                </c:pt>
                <c:pt idx="64">
                  <c:v>1.0257998613832904E-2</c:v>
                </c:pt>
                <c:pt idx="65">
                  <c:v>1.0162228999498998E-2</c:v>
                </c:pt>
                <c:pt idx="66">
                  <c:v>1.0086635134700057E-2</c:v>
                </c:pt>
                <c:pt idx="67">
                  <c:v>9.8926271987632795E-3</c:v>
                </c:pt>
                <c:pt idx="68">
                  <c:v>9.9019708167890179E-3</c:v>
                </c:pt>
                <c:pt idx="69">
                  <c:v>9.8317346837544124E-3</c:v>
                </c:pt>
                <c:pt idx="70">
                  <c:v>9.4259339731793505E-3</c:v>
                </c:pt>
                <c:pt idx="71">
                  <c:v>9.2396764758369745E-3</c:v>
                </c:pt>
                <c:pt idx="72">
                  <c:v>9.0028010779468204E-3</c:v>
                </c:pt>
                <c:pt idx="73">
                  <c:v>8.7660846159402037E-3</c:v>
                </c:pt>
                <c:pt idx="74">
                  <c:v>8.5749523476772241E-3</c:v>
                </c:pt>
                <c:pt idx="75">
                  <c:v>8.3685791194680979E-3</c:v>
                </c:pt>
                <c:pt idx="76">
                  <c:v>7.7079188773091362E-3</c:v>
                </c:pt>
                <c:pt idx="77">
                  <c:v>7.2468761662206373E-3</c:v>
                </c:pt>
                <c:pt idx="78">
                  <c:v>7.2474470538742251E-3</c:v>
                </c:pt>
                <c:pt idx="79">
                  <c:v>6.9481612623811424E-3</c:v>
                </c:pt>
                <c:pt idx="80">
                  <c:v>6.4422522920650135E-3</c:v>
                </c:pt>
                <c:pt idx="81">
                  <c:v>6.3012275431271166E-3</c:v>
                </c:pt>
                <c:pt idx="82">
                  <c:v>6.3252871583600757E-3</c:v>
                </c:pt>
                <c:pt idx="83">
                  <c:v>6.236952989495767E-3</c:v>
                </c:pt>
                <c:pt idx="84">
                  <c:v>6.4692783256894816E-3</c:v>
                </c:pt>
                <c:pt idx="85">
                  <c:v>6.8956405935464227E-3</c:v>
                </c:pt>
                <c:pt idx="86">
                  <c:v>6.3128314652564476E-3</c:v>
                </c:pt>
                <c:pt idx="87">
                  <c:v>6.0048323831979385E-3</c:v>
                </c:pt>
                <c:pt idx="88">
                  <c:v>5.9139797285057173E-3</c:v>
                </c:pt>
                <c:pt idx="89">
                  <c:v>5.8892991196087246E-3</c:v>
                </c:pt>
                <c:pt idx="90">
                  <c:v>5.7955407204395145E-3</c:v>
                </c:pt>
                <c:pt idx="91">
                  <c:v>5.8596893988692436E-3</c:v>
                </c:pt>
                <c:pt idx="92">
                  <c:v>6.1660107216784917E-3</c:v>
                </c:pt>
                <c:pt idx="93">
                  <c:v>5.3102925462156251E-3</c:v>
                </c:pt>
                <c:pt idx="94">
                  <c:v>5.7113394314567958E-3</c:v>
                </c:pt>
                <c:pt idx="95">
                  <c:v>6.0330495534525099E-3</c:v>
                </c:pt>
                <c:pt idx="96">
                  <c:v>6.250750084460065E-3</c:v>
                </c:pt>
                <c:pt idx="97">
                  <c:v>5.9426194242619404E-3</c:v>
                </c:pt>
                <c:pt idx="98">
                  <c:v>6.1876905641436511E-3</c:v>
                </c:pt>
                <c:pt idx="99">
                  <c:v>6.4477681485323249E-3</c:v>
                </c:pt>
                <c:pt idx="100">
                  <c:v>6.5935824877960333E-3</c:v>
                </c:pt>
                <c:pt idx="101">
                  <c:v>6.8547119755441432E-3</c:v>
                </c:pt>
                <c:pt idx="102">
                  <c:v>6.9241058230013856E-3</c:v>
                </c:pt>
                <c:pt idx="103">
                  <c:v>6.8035108342237487E-3</c:v>
                </c:pt>
                <c:pt idx="104">
                  <c:v>6.8079893165244477E-3</c:v>
                </c:pt>
                <c:pt idx="105">
                  <c:v>7.5319817179291728E-3</c:v>
                </c:pt>
                <c:pt idx="106">
                  <c:v>7.6393111166238904E-3</c:v>
                </c:pt>
                <c:pt idx="107">
                  <c:v>7.6646306136848013E-3</c:v>
                </c:pt>
                <c:pt idx="108">
                  <c:v>7.2406283142178486E-3</c:v>
                </c:pt>
                <c:pt idx="109">
                  <c:v>7.2187687316559177E-3</c:v>
                </c:pt>
                <c:pt idx="110">
                  <c:v>6.8282258376755707E-3</c:v>
                </c:pt>
                <c:pt idx="111">
                  <c:v>6.0393840212784539E-3</c:v>
                </c:pt>
                <c:pt idx="112">
                  <c:v>5.8507243658355934E-3</c:v>
                </c:pt>
                <c:pt idx="113">
                  <c:v>5.5361589341769955E-3</c:v>
                </c:pt>
                <c:pt idx="114">
                  <c:v>5.2820331879846246E-3</c:v>
                </c:pt>
                <c:pt idx="115">
                  <c:v>5.2709826695883383E-3</c:v>
                </c:pt>
                <c:pt idx="116">
                  <c:v>5.0360710715777425E-3</c:v>
                </c:pt>
                <c:pt idx="117">
                  <c:v>4.4676470780994322E-3</c:v>
                </c:pt>
                <c:pt idx="118">
                  <c:v>4.2140379191685567E-3</c:v>
                </c:pt>
                <c:pt idx="119">
                  <c:v>4.0179558153230349E-3</c:v>
                </c:pt>
                <c:pt idx="120">
                  <c:v>3.8398572516333486E-3</c:v>
                </c:pt>
                <c:pt idx="121">
                  <c:v>3.9259520639235643E-3</c:v>
                </c:pt>
                <c:pt idx="122">
                  <c:v>3.8936824255140874E-3</c:v>
                </c:pt>
                <c:pt idx="123">
                  <c:v>4.5508822840210775E-3</c:v>
                </c:pt>
                <c:pt idx="124">
                  <c:v>4.0279593391411798E-3</c:v>
                </c:pt>
                <c:pt idx="125">
                  <c:v>3.6795177354077514E-3</c:v>
                </c:pt>
                <c:pt idx="126">
                  <c:v>3.7636964466890928E-3</c:v>
                </c:pt>
                <c:pt idx="127">
                  <c:v>3.4030078773034985E-3</c:v>
                </c:pt>
                <c:pt idx="128">
                  <c:v>3.2360454363423632E-3</c:v>
                </c:pt>
                <c:pt idx="129">
                  <c:v>3.0641680863524442E-3</c:v>
                </c:pt>
                <c:pt idx="130">
                  <c:v>3.6012936708734438E-3</c:v>
                </c:pt>
                <c:pt idx="131">
                  <c:v>3.7889833732305915E-3</c:v>
                </c:pt>
                <c:pt idx="132">
                  <c:v>3.4570175195894701E-3</c:v>
                </c:pt>
                <c:pt idx="133">
                  <c:v>2.8795887244141222E-3</c:v>
                </c:pt>
                <c:pt idx="134">
                  <c:v>2.6379938145058104E-3</c:v>
                </c:pt>
                <c:pt idx="135">
                  <c:v>2.0797646138300133E-3</c:v>
                </c:pt>
                <c:pt idx="136">
                  <c:v>1.9345624084230106E-3</c:v>
                </c:pt>
                <c:pt idx="137">
                  <c:v>1.540176176904433E-3</c:v>
                </c:pt>
                <c:pt idx="138">
                  <c:v>6.8127376724906325E-4</c:v>
                </c:pt>
                <c:pt idx="139">
                  <c:v>4.2634871746251714E-4</c:v>
                </c:pt>
                <c:pt idx="140">
                  <c:v>-5.3102942235668145E-5</c:v>
                </c:pt>
                <c:pt idx="141">
                  <c:v>-1.3480725175624825E-3</c:v>
                </c:pt>
                <c:pt idx="142">
                  <c:v>-7.7383333376352065E-4</c:v>
                </c:pt>
                <c:pt idx="143">
                  <c:v>-8.1850718662073677E-4</c:v>
                </c:pt>
                <c:pt idx="144">
                  <c:v>-1.0912324650863398E-3</c:v>
                </c:pt>
                <c:pt idx="145">
                  <c:v>-7.0604283109930877E-4</c:v>
                </c:pt>
                <c:pt idx="146">
                  <c:v>-3.5957152709630577E-4</c:v>
                </c:pt>
                <c:pt idx="147">
                  <c:v>-3.6738482979639425E-4</c:v>
                </c:pt>
                <c:pt idx="148">
                  <c:v>-5.265941678093708E-4</c:v>
                </c:pt>
                <c:pt idx="149">
                  <c:v>-1.6137262519331445E-4</c:v>
                </c:pt>
                <c:pt idx="150">
                  <c:v>4.2281043953317534E-4</c:v>
                </c:pt>
                <c:pt idx="151">
                  <c:v>6.7573309111174085E-4</c:v>
                </c:pt>
                <c:pt idx="152">
                  <c:v>1.3670413784596818E-3</c:v>
                </c:pt>
                <c:pt idx="153">
                  <c:v>1.6151941094888129E-3</c:v>
                </c:pt>
                <c:pt idx="154">
                  <c:v>1.1853523700883265E-3</c:v>
                </c:pt>
                <c:pt idx="155">
                  <c:v>7.710123625565583E-4</c:v>
                </c:pt>
                <c:pt idx="156">
                  <c:v>8.1168839659658291E-4</c:v>
                </c:pt>
                <c:pt idx="157">
                  <c:v>6.4425818541251367E-4</c:v>
                </c:pt>
                <c:pt idx="158">
                  <c:v>2.7123471773890105E-4</c:v>
                </c:pt>
                <c:pt idx="159">
                  <c:v>2.762593030058177E-4</c:v>
                </c:pt>
                <c:pt idx="160">
                  <c:v>7.3708673475558046E-4</c:v>
                </c:pt>
                <c:pt idx="161">
                  <c:v>6.5561300673185616E-4</c:v>
                </c:pt>
                <c:pt idx="162">
                  <c:v>5.3872359810952758E-4</c:v>
                </c:pt>
                <c:pt idx="163">
                  <c:v>4.606410766556641E-4</c:v>
                </c:pt>
                <c:pt idx="164">
                  <c:v>1.481192795766414E-4</c:v>
                </c:pt>
                <c:pt idx="165">
                  <c:v>7.4444419835798057E-4</c:v>
                </c:pt>
                <c:pt idx="166">
                  <c:v>1.1884449167114028E-3</c:v>
                </c:pt>
                <c:pt idx="167">
                  <c:v>1.5832014568994905E-3</c:v>
                </c:pt>
                <c:pt idx="168">
                  <c:v>1.8653152596070832E-3</c:v>
                </c:pt>
                <c:pt idx="169">
                  <c:v>1.7463031305765841E-3</c:v>
                </c:pt>
                <c:pt idx="170">
                  <c:v>1.9097166669796569E-3</c:v>
                </c:pt>
                <c:pt idx="171">
                  <c:v>1.9256485134423332E-3</c:v>
                </c:pt>
                <c:pt idx="172">
                  <c:v>1.5587415767329257E-3</c:v>
                </c:pt>
                <c:pt idx="173">
                  <c:v>1.7316437804087985E-3</c:v>
                </c:pt>
                <c:pt idx="174">
                  <c:v>1.8926922669321559E-3</c:v>
                </c:pt>
                <c:pt idx="175">
                  <c:v>1.8942943873847826E-3</c:v>
                </c:pt>
                <c:pt idx="176">
                  <c:v>1.7020373456833541E-3</c:v>
                </c:pt>
                <c:pt idx="177">
                  <c:v>1.1439900496915041E-3</c:v>
                </c:pt>
                <c:pt idx="178">
                  <c:v>1.0983750196808177E-3</c:v>
                </c:pt>
                <c:pt idx="179">
                  <c:v>6.0697919211481191E-4</c:v>
                </c:pt>
                <c:pt idx="180">
                  <c:v>5.4714189685796161E-4</c:v>
                </c:pt>
                <c:pt idx="181">
                  <c:v>4.0091329992109192E-5</c:v>
                </c:pt>
                <c:pt idx="182">
                  <c:v>2.4080224434322548E-4</c:v>
                </c:pt>
                <c:pt idx="183">
                  <c:v>2.5690759189389188E-4</c:v>
                </c:pt>
                <c:pt idx="184">
                  <c:v>3.7583411771890035E-4</c:v>
                </c:pt>
                <c:pt idx="185">
                  <c:v>8.0294813525809037E-4</c:v>
                </c:pt>
                <c:pt idx="186">
                  <c:v>5.6755699043325579E-4</c:v>
                </c:pt>
                <c:pt idx="187">
                  <c:v>5.7669997248824013E-5</c:v>
                </c:pt>
                <c:pt idx="188">
                  <c:v>4.6769987411266828E-4</c:v>
                </c:pt>
                <c:pt idx="189">
                  <c:v>5.1145812132353337E-4</c:v>
                </c:pt>
                <c:pt idx="190">
                  <c:v>5.4607370320153823E-4</c:v>
                </c:pt>
                <c:pt idx="191">
                  <c:v>9.5305380910546442E-4</c:v>
                </c:pt>
                <c:pt idx="192">
                  <c:v>1.0929989304599901E-3</c:v>
                </c:pt>
                <c:pt idx="193">
                  <c:v>1.5516145829650272E-3</c:v>
                </c:pt>
                <c:pt idx="194">
                  <c:v>1.4021846881526175E-3</c:v>
                </c:pt>
                <c:pt idx="195">
                  <c:v>1.3384964237904979E-3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'Gráficos 9 e 10'!$Q$4:$Q$4</c:f>
              <c:strCache>
                <c:ptCount val="1"/>
                <c:pt idx="0">
                  <c:v>Estatais</c:v>
                </c:pt>
              </c:strCache>
            </c:strRef>
          </c:tx>
          <c:spPr>
            <a:ln>
              <a:solidFill>
                <a:srgbClr val="BD534B"/>
              </a:solidFill>
            </a:ln>
          </c:spPr>
          <c:marker>
            <c:symbol val="none"/>
          </c:marker>
          <c:cat>
            <c:numRef>
              <c:f>'Gráficos 9 e 10'!$A$9:$A$204</c:f>
              <c:numCache>
                <c:formatCode>mmm\-yy</c:formatCode>
                <c:ptCount val="196"/>
                <c:pt idx="0">
                  <c:v>37681</c:v>
                </c:pt>
                <c:pt idx="1">
                  <c:v>37712</c:v>
                </c:pt>
                <c:pt idx="2">
                  <c:v>37742</c:v>
                </c:pt>
                <c:pt idx="3">
                  <c:v>37773</c:v>
                </c:pt>
                <c:pt idx="4">
                  <c:v>37803</c:v>
                </c:pt>
                <c:pt idx="5">
                  <c:v>37834</c:v>
                </c:pt>
                <c:pt idx="6">
                  <c:v>37865</c:v>
                </c:pt>
                <c:pt idx="7">
                  <c:v>37895</c:v>
                </c:pt>
                <c:pt idx="8">
                  <c:v>37926</c:v>
                </c:pt>
                <c:pt idx="9">
                  <c:v>37956</c:v>
                </c:pt>
                <c:pt idx="10">
                  <c:v>37987</c:v>
                </c:pt>
                <c:pt idx="11">
                  <c:v>38018</c:v>
                </c:pt>
                <c:pt idx="12">
                  <c:v>38047</c:v>
                </c:pt>
                <c:pt idx="13">
                  <c:v>38078</c:v>
                </c:pt>
                <c:pt idx="14">
                  <c:v>38108</c:v>
                </c:pt>
                <c:pt idx="15">
                  <c:v>38139</c:v>
                </c:pt>
                <c:pt idx="16">
                  <c:v>38169</c:v>
                </c:pt>
                <c:pt idx="17">
                  <c:v>38200</c:v>
                </c:pt>
                <c:pt idx="18">
                  <c:v>38231</c:v>
                </c:pt>
                <c:pt idx="19">
                  <c:v>38261</c:v>
                </c:pt>
                <c:pt idx="20">
                  <c:v>38292</c:v>
                </c:pt>
                <c:pt idx="21">
                  <c:v>38322</c:v>
                </c:pt>
                <c:pt idx="22">
                  <c:v>38353</c:v>
                </c:pt>
                <c:pt idx="23">
                  <c:v>38384</c:v>
                </c:pt>
                <c:pt idx="24">
                  <c:v>38412</c:v>
                </c:pt>
                <c:pt idx="25">
                  <c:v>38443</c:v>
                </c:pt>
                <c:pt idx="26">
                  <c:v>38473</c:v>
                </c:pt>
                <c:pt idx="27">
                  <c:v>38504</c:v>
                </c:pt>
                <c:pt idx="28">
                  <c:v>38534</c:v>
                </c:pt>
                <c:pt idx="29">
                  <c:v>38565</c:v>
                </c:pt>
                <c:pt idx="30">
                  <c:v>38596</c:v>
                </c:pt>
                <c:pt idx="31">
                  <c:v>38626</c:v>
                </c:pt>
                <c:pt idx="32">
                  <c:v>38657</c:v>
                </c:pt>
                <c:pt idx="33">
                  <c:v>38687</c:v>
                </c:pt>
                <c:pt idx="34">
                  <c:v>38718</c:v>
                </c:pt>
                <c:pt idx="35">
                  <c:v>38749</c:v>
                </c:pt>
                <c:pt idx="36">
                  <c:v>38777</c:v>
                </c:pt>
                <c:pt idx="37">
                  <c:v>38808</c:v>
                </c:pt>
                <c:pt idx="38">
                  <c:v>38838</c:v>
                </c:pt>
                <c:pt idx="39">
                  <c:v>38869</c:v>
                </c:pt>
                <c:pt idx="40">
                  <c:v>38899</c:v>
                </c:pt>
                <c:pt idx="41">
                  <c:v>38930</c:v>
                </c:pt>
                <c:pt idx="42">
                  <c:v>38961</c:v>
                </c:pt>
                <c:pt idx="43">
                  <c:v>38991</c:v>
                </c:pt>
                <c:pt idx="44">
                  <c:v>39022</c:v>
                </c:pt>
                <c:pt idx="45">
                  <c:v>39052</c:v>
                </c:pt>
                <c:pt idx="46">
                  <c:v>39083</c:v>
                </c:pt>
                <c:pt idx="47">
                  <c:v>39114</c:v>
                </c:pt>
                <c:pt idx="48">
                  <c:v>39142</c:v>
                </c:pt>
                <c:pt idx="49">
                  <c:v>39173</c:v>
                </c:pt>
                <c:pt idx="50">
                  <c:v>39203</c:v>
                </c:pt>
                <c:pt idx="51">
                  <c:v>39234</c:v>
                </c:pt>
                <c:pt idx="52">
                  <c:v>39264</c:v>
                </c:pt>
                <c:pt idx="53">
                  <c:v>39295</c:v>
                </c:pt>
                <c:pt idx="54">
                  <c:v>39326</c:v>
                </c:pt>
                <c:pt idx="55">
                  <c:v>39356</c:v>
                </c:pt>
                <c:pt idx="56">
                  <c:v>39387</c:v>
                </c:pt>
                <c:pt idx="57">
                  <c:v>39417</c:v>
                </c:pt>
                <c:pt idx="58">
                  <c:v>39448</c:v>
                </c:pt>
                <c:pt idx="59">
                  <c:v>39479</c:v>
                </c:pt>
                <c:pt idx="60">
                  <c:v>39508</c:v>
                </c:pt>
                <c:pt idx="61">
                  <c:v>39539</c:v>
                </c:pt>
                <c:pt idx="62">
                  <c:v>39569</c:v>
                </c:pt>
                <c:pt idx="63">
                  <c:v>39600</c:v>
                </c:pt>
                <c:pt idx="64">
                  <c:v>39630</c:v>
                </c:pt>
                <c:pt idx="65">
                  <c:v>39661</c:v>
                </c:pt>
                <c:pt idx="66">
                  <c:v>39692</c:v>
                </c:pt>
                <c:pt idx="67">
                  <c:v>39722</c:v>
                </c:pt>
                <c:pt idx="68">
                  <c:v>39753</c:v>
                </c:pt>
                <c:pt idx="69">
                  <c:v>39783</c:v>
                </c:pt>
                <c:pt idx="70">
                  <c:v>39814</c:v>
                </c:pt>
                <c:pt idx="71">
                  <c:v>39845</c:v>
                </c:pt>
                <c:pt idx="72">
                  <c:v>39873</c:v>
                </c:pt>
                <c:pt idx="73">
                  <c:v>39904</c:v>
                </c:pt>
                <c:pt idx="74">
                  <c:v>39934</c:v>
                </c:pt>
                <c:pt idx="75">
                  <c:v>39965</c:v>
                </c:pt>
                <c:pt idx="76">
                  <c:v>39995</c:v>
                </c:pt>
                <c:pt idx="77">
                  <c:v>40026</c:v>
                </c:pt>
                <c:pt idx="78">
                  <c:v>40057</c:v>
                </c:pt>
                <c:pt idx="79">
                  <c:v>40087</c:v>
                </c:pt>
                <c:pt idx="80">
                  <c:v>40118</c:v>
                </c:pt>
                <c:pt idx="81">
                  <c:v>40148</c:v>
                </c:pt>
                <c:pt idx="82">
                  <c:v>40179</c:v>
                </c:pt>
                <c:pt idx="83">
                  <c:v>40210</c:v>
                </c:pt>
                <c:pt idx="84">
                  <c:v>40238</c:v>
                </c:pt>
                <c:pt idx="85">
                  <c:v>40269</c:v>
                </c:pt>
                <c:pt idx="86">
                  <c:v>40299</c:v>
                </c:pt>
                <c:pt idx="87">
                  <c:v>40330</c:v>
                </c:pt>
                <c:pt idx="88">
                  <c:v>40360</c:v>
                </c:pt>
                <c:pt idx="89">
                  <c:v>40391</c:v>
                </c:pt>
                <c:pt idx="90">
                  <c:v>40422</c:v>
                </c:pt>
                <c:pt idx="91">
                  <c:v>40452</c:v>
                </c:pt>
                <c:pt idx="92">
                  <c:v>40483</c:v>
                </c:pt>
                <c:pt idx="93">
                  <c:v>40513</c:v>
                </c:pt>
                <c:pt idx="94">
                  <c:v>40544</c:v>
                </c:pt>
                <c:pt idx="95">
                  <c:v>40575</c:v>
                </c:pt>
                <c:pt idx="96">
                  <c:v>40603</c:v>
                </c:pt>
                <c:pt idx="97">
                  <c:v>40634</c:v>
                </c:pt>
                <c:pt idx="98">
                  <c:v>40664</c:v>
                </c:pt>
                <c:pt idx="99">
                  <c:v>40695</c:v>
                </c:pt>
                <c:pt idx="100">
                  <c:v>40725</c:v>
                </c:pt>
                <c:pt idx="101">
                  <c:v>40756</c:v>
                </c:pt>
                <c:pt idx="102">
                  <c:v>40787</c:v>
                </c:pt>
                <c:pt idx="103">
                  <c:v>40817</c:v>
                </c:pt>
                <c:pt idx="104">
                  <c:v>40848</c:v>
                </c:pt>
                <c:pt idx="105">
                  <c:v>40878</c:v>
                </c:pt>
                <c:pt idx="106">
                  <c:v>40909</c:v>
                </c:pt>
                <c:pt idx="107">
                  <c:v>40940</c:v>
                </c:pt>
                <c:pt idx="108">
                  <c:v>40969</c:v>
                </c:pt>
                <c:pt idx="109">
                  <c:v>41000</c:v>
                </c:pt>
                <c:pt idx="110">
                  <c:v>41030</c:v>
                </c:pt>
                <c:pt idx="111">
                  <c:v>41061</c:v>
                </c:pt>
                <c:pt idx="112">
                  <c:v>41091</c:v>
                </c:pt>
                <c:pt idx="113">
                  <c:v>41122</c:v>
                </c:pt>
                <c:pt idx="114">
                  <c:v>41153</c:v>
                </c:pt>
                <c:pt idx="115">
                  <c:v>41183</c:v>
                </c:pt>
                <c:pt idx="116">
                  <c:v>41214</c:v>
                </c:pt>
                <c:pt idx="117">
                  <c:v>41244</c:v>
                </c:pt>
                <c:pt idx="118">
                  <c:v>41275</c:v>
                </c:pt>
                <c:pt idx="119">
                  <c:v>41306</c:v>
                </c:pt>
                <c:pt idx="120">
                  <c:v>41334</c:v>
                </c:pt>
                <c:pt idx="121">
                  <c:v>41365</c:v>
                </c:pt>
                <c:pt idx="122">
                  <c:v>41395</c:v>
                </c:pt>
                <c:pt idx="123">
                  <c:v>41426</c:v>
                </c:pt>
                <c:pt idx="124">
                  <c:v>41456</c:v>
                </c:pt>
                <c:pt idx="125">
                  <c:v>41487</c:v>
                </c:pt>
                <c:pt idx="126">
                  <c:v>41518</c:v>
                </c:pt>
                <c:pt idx="127">
                  <c:v>41548</c:v>
                </c:pt>
                <c:pt idx="128">
                  <c:v>41579</c:v>
                </c:pt>
                <c:pt idx="129">
                  <c:v>41609</c:v>
                </c:pt>
                <c:pt idx="130">
                  <c:v>41640</c:v>
                </c:pt>
                <c:pt idx="131">
                  <c:v>41671</c:v>
                </c:pt>
                <c:pt idx="132">
                  <c:v>41699</c:v>
                </c:pt>
                <c:pt idx="133">
                  <c:v>41730</c:v>
                </c:pt>
                <c:pt idx="134">
                  <c:v>41760</c:v>
                </c:pt>
                <c:pt idx="135">
                  <c:v>41791</c:v>
                </c:pt>
                <c:pt idx="136">
                  <c:v>41821</c:v>
                </c:pt>
                <c:pt idx="137">
                  <c:v>41852</c:v>
                </c:pt>
                <c:pt idx="138">
                  <c:v>41883</c:v>
                </c:pt>
                <c:pt idx="139">
                  <c:v>41913</c:v>
                </c:pt>
                <c:pt idx="140">
                  <c:v>41944</c:v>
                </c:pt>
                <c:pt idx="141">
                  <c:v>41974</c:v>
                </c:pt>
                <c:pt idx="142">
                  <c:v>42005</c:v>
                </c:pt>
                <c:pt idx="143">
                  <c:v>42036</c:v>
                </c:pt>
                <c:pt idx="144">
                  <c:v>42064</c:v>
                </c:pt>
                <c:pt idx="145">
                  <c:v>42095</c:v>
                </c:pt>
                <c:pt idx="146">
                  <c:v>42125</c:v>
                </c:pt>
                <c:pt idx="147">
                  <c:v>42156</c:v>
                </c:pt>
                <c:pt idx="148">
                  <c:v>42186</c:v>
                </c:pt>
                <c:pt idx="149">
                  <c:v>42217</c:v>
                </c:pt>
                <c:pt idx="150">
                  <c:v>42248</c:v>
                </c:pt>
                <c:pt idx="151">
                  <c:v>42278</c:v>
                </c:pt>
                <c:pt idx="152">
                  <c:v>42309</c:v>
                </c:pt>
                <c:pt idx="153">
                  <c:v>42339</c:v>
                </c:pt>
                <c:pt idx="154">
                  <c:v>42370</c:v>
                </c:pt>
                <c:pt idx="155">
                  <c:v>42401</c:v>
                </c:pt>
                <c:pt idx="156">
                  <c:v>42430</c:v>
                </c:pt>
                <c:pt idx="157">
                  <c:v>42461</c:v>
                </c:pt>
                <c:pt idx="158">
                  <c:v>42491</c:v>
                </c:pt>
                <c:pt idx="159">
                  <c:v>42522</c:v>
                </c:pt>
                <c:pt idx="160">
                  <c:v>42552</c:v>
                </c:pt>
                <c:pt idx="161">
                  <c:v>42583</c:v>
                </c:pt>
                <c:pt idx="162">
                  <c:v>42614</c:v>
                </c:pt>
                <c:pt idx="163">
                  <c:v>42644</c:v>
                </c:pt>
                <c:pt idx="164">
                  <c:v>42675</c:v>
                </c:pt>
                <c:pt idx="165">
                  <c:v>42705</c:v>
                </c:pt>
                <c:pt idx="166">
                  <c:v>42736</c:v>
                </c:pt>
                <c:pt idx="167">
                  <c:v>42767</c:v>
                </c:pt>
                <c:pt idx="168">
                  <c:v>42795</c:v>
                </c:pt>
                <c:pt idx="169">
                  <c:v>42826</c:v>
                </c:pt>
                <c:pt idx="170">
                  <c:v>42856</c:v>
                </c:pt>
                <c:pt idx="171">
                  <c:v>42887</c:v>
                </c:pt>
                <c:pt idx="172">
                  <c:v>42917</c:v>
                </c:pt>
                <c:pt idx="173">
                  <c:v>42948</c:v>
                </c:pt>
                <c:pt idx="174">
                  <c:v>42979</c:v>
                </c:pt>
                <c:pt idx="175">
                  <c:v>43009</c:v>
                </c:pt>
                <c:pt idx="176">
                  <c:v>43040</c:v>
                </c:pt>
                <c:pt idx="177">
                  <c:v>43070</c:v>
                </c:pt>
                <c:pt idx="178">
                  <c:v>43101</c:v>
                </c:pt>
                <c:pt idx="179">
                  <c:v>43132</c:v>
                </c:pt>
                <c:pt idx="180">
                  <c:v>43160</c:v>
                </c:pt>
                <c:pt idx="181">
                  <c:v>43191</c:v>
                </c:pt>
                <c:pt idx="182">
                  <c:v>43221</c:v>
                </c:pt>
                <c:pt idx="183">
                  <c:v>43252</c:v>
                </c:pt>
                <c:pt idx="184">
                  <c:v>43282</c:v>
                </c:pt>
                <c:pt idx="185">
                  <c:v>43313</c:v>
                </c:pt>
                <c:pt idx="186">
                  <c:v>43344</c:v>
                </c:pt>
                <c:pt idx="187">
                  <c:v>43374</c:v>
                </c:pt>
                <c:pt idx="188">
                  <c:v>43405</c:v>
                </c:pt>
                <c:pt idx="189">
                  <c:v>43435</c:v>
                </c:pt>
                <c:pt idx="190">
                  <c:v>43466</c:v>
                </c:pt>
                <c:pt idx="191">
                  <c:v>43497</c:v>
                </c:pt>
                <c:pt idx="192">
                  <c:v>43525</c:v>
                </c:pt>
                <c:pt idx="193">
                  <c:v>43556</c:v>
                </c:pt>
                <c:pt idx="194">
                  <c:v>43586</c:v>
                </c:pt>
                <c:pt idx="195">
                  <c:v>43617</c:v>
                </c:pt>
              </c:numCache>
            </c:numRef>
          </c:cat>
          <c:val>
            <c:numRef>
              <c:f>'Gráficos 9 e 10'!$Q$9:$Q$204</c:f>
              <c:numCache>
                <c:formatCode>0.00%</c:formatCode>
                <c:ptCount val="196"/>
                <c:pt idx="0">
                  <c:v>2.7510504275514275E-3</c:v>
                </c:pt>
                <c:pt idx="1">
                  <c:v>2.5958081268650621E-3</c:v>
                </c:pt>
                <c:pt idx="2">
                  <c:v>2.1018306465650735E-3</c:v>
                </c:pt>
                <c:pt idx="3">
                  <c:v>9.3738877669941533E-4</c:v>
                </c:pt>
                <c:pt idx="4">
                  <c:v>9.6799904635021358E-4</c:v>
                </c:pt>
                <c:pt idx="5">
                  <c:v>1.7458628027336193E-3</c:v>
                </c:pt>
                <c:pt idx="6">
                  <c:v>1.2490733646332204E-3</c:v>
                </c:pt>
                <c:pt idx="7">
                  <c:v>1.4872882433231529E-3</c:v>
                </c:pt>
                <c:pt idx="8">
                  <c:v>1.3095838739414711E-3</c:v>
                </c:pt>
                <c:pt idx="9">
                  <c:v>1.7612818821559923E-3</c:v>
                </c:pt>
                <c:pt idx="10">
                  <c:v>3.2425817139633234E-3</c:v>
                </c:pt>
                <c:pt idx="11">
                  <c:v>3.1191256635162328E-3</c:v>
                </c:pt>
                <c:pt idx="12">
                  <c:v>2.7456833011708496E-3</c:v>
                </c:pt>
                <c:pt idx="13">
                  <c:v>2.8126275634346191E-3</c:v>
                </c:pt>
                <c:pt idx="14">
                  <c:v>2.8294968935173217E-3</c:v>
                </c:pt>
                <c:pt idx="15">
                  <c:v>3.1487254882370946E-3</c:v>
                </c:pt>
                <c:pt idx="16">
                  <c:v>2.5278727709308743E-3</c:v>
                </c:pt>
                <c:pt idx="17">
                  <c:v>2.8205980963102602E-3</c:v>
                </c:pt>
                <c:pt idx="18">
                  <c:v>2.479596528778715E-3</c:v>
                </c:pt>
                <c:pt idx="19">
                  <c:v>2.0761045415109867E-3</c:v>
                </c:pt>
                <c:pt idx="20">
                  <c:v>1.352000894934113E-3</c:v>
                </c:pt>
                <c:pt idx="21">
                  <c:v>1.2011501392279623E-3</c:v>
                </c:pt>
                <c:pt idx="22">
                  <c:v>1.0510027153784536E-3</c:v>
                </c:pt>
                <c:pt idx="23">
                  <c:v>9.6472836582938131E-4</c:v>
                </c:pt>
                <c:pt idx="24">
                  <c:v>1.2910461172406648E-3</c:v>
                </c:pt>
                <c:pt idx="25">
                  <c:v>1.8391906012356915E-3</c:v>
                </c:pt>
                <c:pt idx="26">
                  <c:v>2.2857810351783804E-3</c:v>
                </c:pt>
                <c:pt idx="27">
                  <c:v>2.0942664201557717E-3</c:v>
                </c:pt>
                <c:pt idx="28">
                  <c:v>1.898393814170545E-3</c:v>
                </c:pt>
                <c:pt idx="29">
                  <c:v>1.5584929466682604E-3</c:v>
                </c:pt>
                <c:pt idx="30">
                  <c:v>1.6576606563701388E-3</c:v>
                </c:pt>
                <c:pt idx="31">
                  <c:v>1.7349297411519175E-3</c:v>
                </c:pt>
                <c:pt idx="32">
                  <c:v>2.2128204970335392E-3</c:v>
                </c:pt>
                <c:pt idx="33">
                  <c:v>1.9447956055516804E-3</c:v>
                </c:pt>
                <c:pt idx="34">
                  <c:v>1.677349814582036E-3</c:v>
                </c:pt>
                <c:pt idx="35">
                  <c:v>1.5528861599932698E-3</c:v>
                </c:pt>
                <c:pt idx="36">
                  <c:v>1.5019507293315328E-3</c:v>
                </c:pt>
                <c:pt idx="37">
                  <c:v>8.3977918431614028E-4</c:v>
                </c:pt>
                <c:pt idx="38">
                  <c:v>8.2605603145538965E-4</c:v>
                </c:pt>
                <c:pt idx="39">
                  <c:v>1.0659533446963595E-3</c:v>
                </c:pt>
                <c:pt idx="40">
                  <c:v>1.2112821777099153E-3</c:v>
                </c:pt>
                <c:pt idx="41">
                  <c:v>2.1714960774065805E-3</c:v>
                </c:pt>
                <c:pt idx="42">
                  <c:v>2.2529548211250557E-3</c:v>
                </c:pt>
                <c:pt idx="43">
                  <c:v>2.0017916740880091E-3</c:v>
                </c:pt>
                <c:pt idx="44">
                  <c:v>2.2232252818306141E-3</c:v>
                </c:pt>
                <c:pt idx="45">
                  <c:v>2.0123397427573193E-3</c:v>
                </c:pt>
                <c:pt idx="46">
                  <c:v>1.74277856536046E-3</c:v>
                </c:pt>
                <c:pt idx="47">
                  <c:v>1.8214777515166561E-3</c:v>
                </c:pt>
                <c:pt idx="48">
                  <c:v>1.5821590628716095E-3</c:v>
                </c:pt>
                <c:pt idx="49">
                  <c:v>1.8037051620415287E-3</c:v>
                </c:pt>
                <c:pt idx="50">
                  <c:v>1.4192129219697351E-3</c:v>
                </c:pt>
                <c:pt idx="51">
                  <c:v>1.0670641974799661E-3</c:v>
                </c:pt>
                <c:pt idx="52">
                  <c:v>6.9781464633719942E-4</c:v>
                </c:pt>
                <c:pt idx="53">
                  <c:v>2.5628829404782989E-4</c:v>
                </c:pt>
                <c:pt idx="54">
                  <c:v>2.3376042299727741E-4</c:v>
                </c:pt>
                <c:pt idx="55">
                  <c:v>1.5173521185401022E-5</c:v>
                </c:pt>
                <c:pt idx="56">
                  <c:v>-2.7684558159436545E-4</c:v>
                </c:pt>
                <c:pt idx="57">
                  <c:v>-4.7590058758574955E-4</c:v>
                </c:pt>
                <c:pt idx="58">
                  <c:v>-3.1008549378926781E-4</c:v>
                </c:pt>
                <c:pt idx="59">
                  <c:v>-3.9749003533025859E-4</c:v>
                </c:pt>
                <c:pt idx="60">
                  <c:v>-5.2800637215170683E-4</c:v>
                </c:pt>
                <c:pt idx="61">
                  <c:v>-5.0939995729822691E-4</c:v>
                </c:pt>
                <c:pt idx="62">
                  <c:v>-4.3764481394870152E-4</c:v>
                </c:pt>
                <c:pt idx="63">
                  <c:v>-2.0682602124671412E-4</c:v>
                </c:pt>
                <c:pt idx="64">
                  <c:v>1.5340705614715687E-4</c:v>
                </c:pt>
                <c:pt idx="65">
                  <c:v>-2.603145138182605E-4</c:v>
                </c:pt>
                <c:pt idx="66">
                  <c:v>-3.8236400850852266E-4</c:v>
                </c:pt>
                <c:pt idx="67">
                  <c:v>3.1706745394772122E-5</c:v>
                </c:pt>
                <c:pt idx="68">
                  <c:v>-2.228681548113202E-5</c:v>
                </c:pt>
                <c:pt idx="69">
                  <c:v>5.4696866549294135E-4</c:v>
                </c:pt>
                <c:pt idx="70">
                  <c:v>4.6192867371514765E-4</c:v>
                </c:pt>
                <c:pt idx="71">
                  <c:v>2.1822477568225805E-4</c:v>
                </c:pt>
                <c:pt idx="72">
                  <c:v>4.5184599595942841E-4</c:v>
                </c:pt>
                <c:pt idx="73">
                  <c:v>4.9789028035391886E-5</c:v>
                </c:pt>
                <c:pt idx="74">
                  <c:v>-1.751088112633658E-4</c:v>
                </c:pt>
                <c:pt idx="75">
                  <c:v>3.7798804443856161E-4</c:v>
                </c:pt>
                <c:pt idx="76">
                  <c:v>3.0601631636317138E-4</c:v>
                </c:pt>
                <c:pt idx="77">
                  <c:v>4.3472067901934312E-4</c:v>
                </c:pt>
                <c:pt idx="78">
                  <c:v>6.748546102379715E-4</c:v>
                </c:pt>
                <c:pt idx="79">
                  <c:v>6.0989106112434451E-4</c:v>
                </c:pt>
                <c:pt idx="80">
                  <c:v>8.0705083507941438E-4</c:v>
                </c:pt>
                <c:pt idx="81">
                  <c:v>3.9705261514974902E-4</c:v>
                </c:pt>
                <c:pt idx="82">
                  <c:v>3.3385685134411093E-4</c:v>
                </c:pt>
                <c:pt idx="83">
                  <c:v>7.4951257759644791E-4</c:v>
                </c:pt>
                <c:pt idx="84">
                  <c:v>8.2765656493615652E-4</c:v>
                </c:pt>
                <c:pt idx="85">
                  <c:v>1.0850594079876293E-3</c:v>
                </c:pt>
                <c:pt idx="86">
                  <c:v>1.4247100511425952E-3</c:v>
                </c:pt>
                <c:pt idx="87">
                  <c:v>7.8498756035613986E-4</c:v>
                </c:pt>
                <c:pt idx="88">
                  <c:v>8.415311634729451E-4</c:v>
                </c:pt>
                <c:pt idx="89">
                  <c:v>8.1516337596978605E-4</c:v>
                </c:pt>
                <c:pt idx="90">
                  <c:v>8.1289213196685981E-4</c:v>
                </c:pt>
                <c:pt idx="91">
                  <c:v>7.0510450868197406E-4</c:v>
                </c:pt>
                <c:pt idx="92">
                  <c:v>5.5781053648137956E-4</c:v>
                </c:pt>
                <c:pt idx="93">
                  <c:v>6.01619067287324E-4</c:v>
                </c:pt>
                <c:pt idx="94">
                  <c:v>4.8883366898740544E-4</c:v>
                </c:pt>
                <c:pt idx="95">
                  <c:v>4.6889450349172051E-4</c:v>
                </c:pt>
                <c:pt idx="96">
                  <c:v>2.3483585403705296E-4</c:v>
                </c:pt>
                <c:pt idx="97">
                  <c:v>2.4663373002634212E-4</c:v>
                </c:pt>
                <c:pt idx="98">
                  <c:v>2.0189774471404191E-4</c:v>
                </c:pt>
                <c:pt idx="99">
                  <c:v>4.0177457519455272E-4</c:v>
                </c:pt>
                <c:pt idx="100">
                  <c:v>6.5415301912602464E-4</c:v>
                </c:pt>
                <c:pt idx="101">
                  <c:v>5.0729425389364963E-4</c:v>
                </c:pt>
                <c:pt idx="102">
                  <c:v>2.7977341669001949E-4</c:v>
                </c:pt>
                <c:pt idx="103">
                  <c:v>3.4988740455643203E-4</c:v>
                </c:pt>
                <c:pt idx="104">
                  <c:v>4.944227371462001E-4</c:v>
                </c:pt>
                <c:pt idx="105">
                  <c:v>6.1972560632967896E-4</c:v>
                </c:pt>
                <c:pt idx="106">
                  <c:v>8.6631058853480901E-4</c:v>
                </c:pt>
                <c:pt idx="107">
                  <c:v>5.1163598674217254E-4</c:v>
                </c:pt>
                <c:pt idx="108">
                  <c:v>6.4312681066983003E-4</c:v>
                </c:pt>
                <c:pt idx="109">
                  <c:v>5.9104781371853616E-4</c:v>
                </c:pt>
                <c:pt idx="110">
                  <c:v>4.924164306881044E-4</c:v>
                </c:pt>
                <c:pt idx="111">
                  <c:v>6.055134132110728E-4</c:v>
                </c:pt>
                <c:pt idx="112">
                  <c:v>4.8827818093088445E-4</c:v>
                </c:pt>
                <c:pt idx="113">
                  <c:v>5.9230794789286059E-4</c:v>
                </c:pt>
                <c:pt idx="114">
                  <c:v>4.951362557580189E-4</c:v>
                </c:pt>
                <c:pt idx="115">
                  <c:v>4.1110677954224012E-4</c:v>
                </c:pt>
                <c:pt idx="116">
                  <c:v>-2.9838661753469874E-5</c:v>
                </c:pt>
                <c:pt idx="117">
                  <c:v>-5.4944145025485067E-4</c:v>
                </c:pt>
                <c:pt idx="118">
                  <c:v>-6.6676156325012762E-4</c:v>
                </c:pt>
                <c:pt idx="119">
                  <c:v>-5.1076433640056878E-4</c:v>
                </c:pt>
                <c:pt idx="120">
                  <c:v>-4.6757638686457871E-4</c:v>
                </c:pt>
                <c:pt idx="121">
                  <c:v>-4.9119196657241432E-4</c:v>
                </c:pt>
                <c:pt idx="122">
                  <c:v>-6.1466083720982778E-4</c:v>
                </c:pt>
                <c:pt idx="123">
                  <c:v>-6.6300714070552814E-4</c:v>
                </c:pt>
                <c:pt idx="124">
                  <c:v>-8.0291959381376761E-4</c:v>
                </c:pt>
                <c:pt idx="125">
                  <c:v>-9.034120795157819E-4</c:v>
                </c:pt>
                <c:pt idx="126">
                  <c:v>-8.0947401460475688E-4</c:v>
                </c:pt>
                <c:pt idx="127">
                  <c:v>-7.428493883913053E-4</c:v>
                </c:pt>
                <c:pt idx="128">
                  <c:v>-4.5068896024744068E-4</c:v>
                </c:pt>
                <c:pt idx="129">
                  <c:v>-6.0311722323328157E-5</c:v>
                </c:pt>
                <c:pt idx="130">
                  <c:v>-2.6344434122256952E-5</c:v>
                </c:pt>
                <c:pt idx="131">
                  <c:v>7.4100994689844935E-6</c:v>
                </c:pt>
                <c:pt idx="132">
                  <c:v>-5.8651665475354819E-5</c:v>
                </c:pt>
                <c:pt idx="133">
                  <c:v>-8.8455594457636862E-5</c:v>
                </c:pt>
                <c:pt idx="134">
                  <c:v>5.7198327109523316E-5</c:v>
                </c:pt>
                <c:pt idx="135">
                  <c:v>4.0035252294606544E-9</c:v>
                </c:pt>
                <c:pt idx="136">
                  <c:v>-1.0508277991400124E-4</c:v>
                </c:pt>
                <c:pt idx="137">
                  <c:v>-9.9108827228581872E-5</c:v>
                </c:pt>
                <c:pt idx="138">
                  <c:v>-3.4411012301730393E-4</c:v>
                </c:pt>
                <c:pt idx="139">
                  <c:v>-4.5951538982899175E-4</c:v>
                </c:pt>
                <c:pt idx="140">
                  <c:v>-4.2576244635351794E-4</c:v>
                </c:pt>
                <c:pt idx="141">
                  <c:v>-7.3953756311193476E-4</c:v>
                </c:pt>
                <c:pt idx="142">
                  <c:v>-6.8296480410073325E-4</c:v>
                </c:pt>
                <c:pt idx="143">
                  <c:v>-8.3312877797340047E-4</c:v>
                </c:pt>
                <c:pt idx="144">
                  <c:v>-8.3326904678849092E-4</c:v>
                </c:pt>
                <c:pt idx="145">
                  <c:v>-7.4137489147689767E-4</c:v>
                </c:pt>
                <c:pt idx="146">
                  <c:v>-7.5496018099373025E-4</c:v>
                </c:pt>
                <c:pt idx="147">
                  <c:v>-9.7657274543858368E-4</c:v>
                </c:pt>
                <c:pt idx="148">
                  <c:v>-1.0080654447963411E-3</c:v>
                </c:pt>
                <c:pt idx="149">
                  <c:v>-1.0104714386769032E-3</c:v>
                </c:pt>
                <c:pt idx="150">
                  <c:v>-9.1781134558272437E-4</c:v>
                </c:pt>
                <c:pt idx="151">
                  <c:v>-8.4099319229763458E-4</c:v>
                </c:pt>
                <c:pt idx="152">
                  <c:v>-9.4209100012116939E-4</c:v>
                </c:pt>
                <c:pt idx="153">
                  <c:v>-7.1344310802185667E-4</c:v>
                </c:pt>
                <c:pt idx="154">
                  <c:v>-9.4663014102047748E-4</c:v>
                </c:pt>
                <c:pt idx="155">
                  <c:v>-6.956459371793832E-4</c:v>
                </c:pt>
                <c:pt idx="156">
                  <c:v>-8.1193060526237894E-4</c:v>
                </c:pt>
                <c:pt idx="157">
                  <c:v>-8.6581822535124198E-4</c:v>
                </c:pt>
                <c:pt idx="158">
                  <c:v>-8.749960876838842E-4</c:v>
                </c:pt>
                <c:pt idx="159">
                  <c:v>-6.8868356651821834E-4</c:v>
                </c:pt>
                <c:pt idx="160">
                  <c:v>-6.5676850095733677E-4</c:v>
                </c:pt>
                <c:pt idx="161">
                  <c:v>-5.3488325751342486E-4</c:v>
                </c:pt>
                <c:pt idx="162">
                  <c:v>-3.6418347027462276E-4</c:v>
                </c:pt>
                <c:pt idx="163">
                  <c:v>-3.3873427247161936E-4</c:v>
                </c:pt>
                <c:pt idx="164">
                  <c:v>-2.4667289411188205E-4</c:v>
                </c:pt>
                <c:pt idx="165">
                  <c:v>-1.5682208484426045E-4</c:v>
                </c:pt>
                <c:pt idx="166">
                  <c:v>-6.420572358690647E-5</c:v>
                </c:pt>
                <c:pt idx="167">
                  <c:v>-1.6126204907451934E-4</c:v>
                </c:pt>
                <c:pt idx="168">
                  <c:v>-8.068087158464069E-5</c:v>
                </c:pt>
                <c:pt idx="169">
                  <c:v>3.2836952945122479E-5</c:v>
                </c:pt>
                <c:pt idx="170">
                  <c:v>1.2994060311918398E-4</c:v>
                </c:pt>
                <c:pt idx="171">
                  <c:v>1.0682760806141192E-4</c:v>
                </c:pt>
                <c:pt idx="172">
                  <c:v>2.8031779321687086E-4</c:v>
                </c:pt>
                <c:pt idx="173">
                  <c:v>1.8046690481794445E-4</c:v>
                </c:pt>
                <c:pt idx="174">
                  <c:v>1.8568335776916259E-4</c:v>
                </c:pt>
                <c:pt idx="175">
                  <c:v>7.3251323528205467E-5</c:v>
                </c:pt>
                <c:pt idx="176">
                  <c:v>6.2304294212183579E-5</c:v>
                </c:pt>
                <c:pt idx="177">
                  <c:v>5.5234630042486227E-5</c:v>
                </c:pt>
                <c:pt idx="178">
                  <c:v>9.4171252055128319E-5</c:v>
                </c:pt>
                <c:pt idx="179">
                  <c:v>2.0483046511549752E-5</c:v>
                </c:pt>
                <c:pt idx="180">
                  <c:v>4.1914670455674979E-5</c:v>
                </c:pt>
                <c:pt idx="181">
                  <c:v>-4.3163918463745522E-5</c:v>
                </c:pt>
                <c:pt idx="182">
                  <c:v>-1.4254607612274557E-5</c:v>
                </c:pt>
                <c:pt idx="183">
                  <c:v>1.2988863804995352E-4</c:v>
                </c:pt>
                <c:pt idx="184">
                  <c:v>2.2382066013462631E-4</c:v>
                </c:pt>
                <c:pt idx="185">
                  <c:v>3.273403318070158E-4</c:v>
                </c:pt>
                <c:pt idx="186">
                  <c:v>3.6695788962618365E-4</c:v>
                </c:pt>
                <c:pt idx="187">
                  <c:v>5.4922112483005798E-4</c:v>
                </c:pt>
                <c:pt idx="188">
                  <c:v>4.3245002182149098E-4</c:v>
                </c:pt>
                <c:pt idx="189">
                  <c:v>6.4695429408572489E-4</c:v>
                </c:pt>
                <c:pt idx="190">
                  <c:v>7.3754410841745961E-4</c:v>
                </c:pt>
                <c:pt idx="191">
                  <c:v>9.1842287430434573E-4</c:v>
                </c:pt>
                <c:pt idx="192">
                  <c:v>9.7390767212042571E-4</c:v>
                </c:pt>
                <c:pt idx="193">
                  <c:v>9.324652644937387E-4</c:v>
                </c:pt>
                <c:pt idx="194">
                  <c:v>6.8087054324034353E-4</c:v>
                </c:pt>
                <c:pt idx="195">
                  <c:v>4.5709058578242414E-4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95184"/>
        <c:axId val="226895744"/>
      </c:lineChart>
      <c:dateAx>
        <c:axId val="226895184"/>
        <c:scaling>
          <c:orientation val="minMax"/>
          <c:max val="43525"/>
          <c:min val="37681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6895744"/>
        <c:crosses val="autoZero"/>
        <c:auto val="1"/>
        <c:lblOffset val="100"/>
        <c:baseTimeUnit val="months"/>
        <c:majorUnit val="12"/>
        <c:majorTimeUnit val="months"/>
      </c:dateAx>
      <c:valAx>
        <c:axId val="22689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%" sourceLinked="1"/>
        <c:majorTickMark val="out"/>
        <c:minorTickMark val="none"/>
        <c:tickLblPos val="nextTo"/>
        <c:crossAx val="2268951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21751608536977"/>
          <c:y val="0.86340299412157151"/>
          <c:w val="0.68479446330389382"/>
          <c:h val="6.8304919828946611E-2"/>
        </c:manualLayout>
      </c:layout>
      <c:overlay val="0"/>
    </c:legend>
    <c:plotVisOnly val="1"/>
    <c:dispBlanksAs val="gap"/>
    <c:showDLblsOverMax val="0"/>
  </c:chart>
  <c:spPr>
    <a:ln>
      <a:solidFill>
        <a:schemeClr val="accent5"/>
      </a:solidFill>
    </a:ln>
  </c:spPr>
  <c:txPr>
    <a:bodyPr/>
    <a:lstStyle/>
    <a:p>
      <a:pPr>
        <a:defRPr sz="1050">
          <a:solidFill>
            <a:srgbClr val="000000"/>
          </a:solidFill>
          <a:latin typeface="Cambria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12.senado.leg.br/ifi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736790</xdr:colOff>
      <xdr:row>0</xdr:row>
      <xdr:rowOff>0</xdr:rowOff>
    </xdr:from>
    <xdr:to>
      <xdr:col>13</xdr:col>
      <xdr:colOff>641137</xdr:colOff>
      <xdr:row>5</xdr:row>
      <xdr:rowOff>127024</xdr:rowOff>
    </xdr:to>
    <xdr:pic>
      <xdr:nvPicPr>
        <xdr:cNvPr id="2" name="Imagem 1" descr="Logo da IFI" title="Instituição Fiscal Independent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2584" y="0"/>
          <a:ext cx="3131641" cy="107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3</xdr:row>
      <xdr:rowOff>180974</xdr:rowOff>
    </xdr:from>
    <xdr:to>
      <xdr:col>14</xdr:col>
      <xdr:colOff>371475</xdr:colOff>
      <xdr:row>23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0.35833</cdr:x>
      <cdr:y>0.92708</cdr:y>
    </cdr:from>
    <cdr:to>
      <cdr:x>0.64792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638300" y="2543175"/>
          <a:ext cx="13239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IBGE. Elaboração: IFI.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3</xdr:row>
      <xdr:rowOff>76200</xdr:rowOff>
    </xdr:from>
    <xdr:to>
      <xdr:col>15</xdr:col>
      <xdr:colOff>104775</xdr:colOff>
      <xdr:row>26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3991358"/>
          <a:ext cx="6667500" cy="313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900" i="1">
              <a:solidFill>
                <a:srgbClr val="000000"/>
              </a:solidFill>
              <a:latin typeface="Cambria" panose="02040503050406030204" pitchFamily="18" charset="0"/>
            </a:rPr>
            <a:t>Fonte:</a:t>
          </a:r>
          <a:r>
            <a:rPr lang="pt-BR" sz="900" i="1" baseline="0">
              <a:solidFill>
                <a:srgbClr val="000000"/>
              </a:solidFill>
              <a:latin typeface="Cambria" panose="02040503050406030204" pitchFamily="18" charset="0"/>
            </a:rPr>
            <a:t> IBGE. Elaboração: IFI.</a:t>
          </a:r>
          <a:endParaRPr lang="pt-BR" sz="90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103252</xdr:colOff>
      <xdr:row>4</xdr:row>
      <xdr:rowOff>124865</xdr:rowOff>
    </xdr:from>
    <xdr:to>
      <xdr:col>22</xdr:col>
      <xdr:colOff>56828</xdr:colOff>
      <xdr:row>32</xdr:row>
      <xdr:rowOff>68836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0.92781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896971"/>
          <a:ext cx="844923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0" i="1" u="none" strike="noStrike" baseline="0" smtClean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rPr>
            <a:t>*Ajuste em Set/2010 para neutralizar o efeito das despesas de capitalização da Petrobras ocorridas naquele período.</a:t>
          </a:r>
        </a:p>
        <a:p xmlns:a="http://schemas.openxmlformats.org/drawingml/2006/main">
          <a:pPr algn="ctr"/>
          <a:r>
            <a:rPr lang="en-US" sz="1050" b="0" i="1" u="none" strike="noStrike" baseline="0" smtClean="0">
              <a:solidFill>
                <a:srgbClr val="000000"/>
              </a:solidFill>
              <a:latin typeface="Cambria" panose="02040503050406030204" pitchFamily="18" charset="0"/>
              <a:ea typeface="+mn-ea"/>
              <a:cs typeface="+mn-cs"/>
            </a:rPr>
            <a:t>Fonte: Tesouro Nacional. Elaboração: IFI.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79617</xdr:colOff>
      <xdr:row>4</xdr:row>
      <xdr:rowOff>84730</xdr:rowOff>
    </xdr:from>
    <xdr:to>
      <xdr:col>18</xdr:col>
      <xdr:colOff>491658</xdr:colOff>
      <xdr:row>29</xdr:row>
      <xdr:rowOff>25212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0.93924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417232"/>
          <a:ext cx="7222416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Tesouro Nacional.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Elaboração: IFI.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96115</xdr:colOff>
      <xdr:row>4</xdr:row>
      <xdr:rowOff>69272</xdr:rowOff>
    </xdr:from>
    <xdr:to>
      <xdr:col>30</xdr:col>
      <xdr:colOff>467318</xdr:colOff>
      <xdr:row>31</xdr:row>
      <xdr:rowOff>7062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103908</xdr:colOff>
      <xdr:row>31</xdr:row>
      <xdr:rowOff>135947</xdr:rowOff>
    </xdr:from>
    <xdr:to>
      <xdr:col>30</xdr:col>
      <xdr:colOff>519544</xdr:colOff>
      <xdr:row>58</xdr:row>
      <xdr:rowOff>121226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0.36315</cdr:x>
      <cdr:y>0.1028</cdr:y>
    </cdr:from>
    <cdr:to>
      <cdr:x>0.46154</cdr:x>
      <cdr:y>0.22118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933576" y="314326"/>
          <a:ext cx="5238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 b="1">
              <a:solidFill>
                <a:srgbClr val="000000"/>
              </a:solidFill>
              <a:latin typeface="Cambria" panose="02040503050406030204" pitchFamily="18" charset="0"/>
            </a:rPr>
            <a:t>out/08</a:t>
          </a:r>
        </a:p>
        <a:p xmlns:a="http://schemas.openxmlformats.org/drawingml/2006/main">
          <a:r>
            <a:rPr lang="pt-BR" sz="1050" b="1">
              <a:solidFill>
                <a:srgbClr val="000000"/>
              </a:solidFill>
              <a:latin typeface="Cambria" panose="02040503050406030204" pitchFamily="18" charset="0"/>
            </a:rPr>
            <a:t>2,99%</a:t>
          </a:r>
        </a:p>
      </cdr:txBody>
    </cdr:sp>
  </cdr:relSizeAnchor>
  <cdr:relSizeAnchor xmlns:cdr="http://schemas.openxmlformats.org/drawingml/2006/chartDrawing">
    <cdr:from>
      <cdr:x>0.8952</cdr:x>
      <cdr:y>0.55867</cdr:y>
    </cdr:from>
    <cdr:to>
      <cdr:x>1</cdr:x>
      <cdr:y>0.69747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4800601" y="1708147"/>
          <a:ext cx="561974" cy="424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050" b="1">
              <a:solidFill>
                <a:srgbClr val="000000"/>
              </a:solidFill>
              <a:latin typeface="Cambria" panose="02040503050406030204" pitchFamily="18" charset="0"/>
            </a:rPr>
            <a:t>jun/19</a:t>
          </a:r>
        </a:p>
        <a:p xmlns:a="http://schemas.openxmlformats.org/drawingml/2006/main">
          <a:r>
            <a:rPr lang="pt-BR" sz="1050" b="1">
              <a:solidFill>
                <a:srgbClr val="000000"/>
              </a:solidFill>
              <a:latin typeface="Cambria" panose="02040503050406030204" pitchFamily="18" charset="0"/>
            </a:rPr>
            <a:t>-1,60%</a:t>
          </a:r>
        </a:p>
      </cdr:txBody>
    </cdr:sp>
  </cdr:relSizeAnchor>
  <cdr:relSizeAnchor xmlns:cdr="http://schemas.openxmlformats.org/drawingml/2006/chartDrawing">
    <cdr:from>
      <cdr:x>0</cdr:x>
      <cdr:y>0.94408</cdr:y>
    </cdr:from>
    <cdr:to>
      <cdr:x>1</cdr:x>
      <cdr:y>1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0" y="4797136"/>
          <a:ext cx="8250976" cy="28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Banco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Centra</a:t>
          </a:r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l. Elaboração: IFI.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57149</xdr:rowOff>
    </xdr:from>
    <xdr:to>
      <xdr:col>17</xdr:col>
      <xdr:colOff>342900</xdr:colOff>
      <xdr:row>24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0.9446</cdr:y>
    </cdr:from>
    <cdr:to>
      <cdr:x>0.99464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844625"/>
          <a:ext cx="8250976" cy="28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Banco Central. Elaboração: IFI.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142874</xdr:rowOff>
    </xdr:from>
    <xdr:to>
      <xdr:col>17</xdr:col>
      <xdr:colOff>587375</xdr:colOff>
      <xdr:row>27</xdr:row>
      <xdr:rowOff>68792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0.93683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213764"/>
          <a:ext cx="7792357" cy="28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Banco Central. Elaboração: IFI.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604306</xdr:colOff>
      <xdr:row>3</xdr:row>
      <xdr:rowOff>44450</xdr:rowOff>
    </xdr:from>
    <xdr:to>
      <xdr:col>17</xdr:col>
      <xdr:colOff>271992</xdr:colOff>
      <xdr:row>27</xdr:row>
      <xdr:rowOff>65616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0.93814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309012"/>
          <a:ext cx="7029452" cy="28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Secretaria do Tesouro Nacional e Banco Central. Elaboração: IFI.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312644</xdr:colOff>
      <xdr:row>1</xdr:row>
      <xdr:rowOff>158563</xdr:rowOff>
    </xdr:from>
    <xdr:to>
      <xdr:col>14</xdr:col>
      <xdr:colOff>379880</xdr:colOff>
      <xdr:row>24</xdr:row>
      <xdr:rowOff>57710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0.25558</cdr:x>
      <cdr:y>0.93845</cdr:y>
    </cdr:from>
    <cdr:to>
      <cdr:x>0.70328</cdr:x>
      <cdr:y>1</cdr:y>
    </cdr:to>
    <cdr:sp macro="" textlink="">
      <cdr:nvSpPr>
        <cdr:cNvPr id="2" name="Caixa de texto 1"/>
        <cdr:cNvSpPr txBox="1"/>
      </cdr:nvSpPr>
      <cdr:spPr>
        <a:xfrm xmlns:a="http://schemas.openxmlformats.org/drawingml/2006/main">
          <a:off x="1089963" y="2362810"/>
          <a:ext cx="1909268" cy="154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</a:t>
          </a:r>
          <a:r>
            <a:rPr lang="pt-PT" sz="1050" i="1">
              <a:solidFill>
                <a:srgbClr val="000000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Ministério da Economia. Elaboração: IFI. 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221631</xdr:colOff>
      <xdr:row>1</xdr:row>
      <xdr:rowOff>185920</xdr:rowOff>
    </xdr:from>
    <xdr:to>
      <xdr:col>16</xdr:col>
      <xdr:colOff>88525</xdr:colOff>
      <xdr:row>21</xdr:row>
      <xdr:rowOff>165847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0.9434</cdr:y>
    </cdr:from>
    <cdr:to>
      <cdr:x>1</cdr:x>
      <cdr:y>1</cdr:y>
    </cdr:to>
    <cdr:sp macro="" textlink="">
      <cdr:nvSpPr>
        <cdr:cNvPr id="2" name="Caixa de texto 1"/>
        <cdr:cNvSpPr txBox="1"/>
      </cdr:nvSpPr>
      <cdr:spPr>
        <a:xfrm xmlns:a="http://schemas.openxmlformats.org/drawingml/2006/main">
          <a:off x="0" y="3313044"/>
          <a:ext cx="6419022" cy="198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</a:t>
          </a:r>
          <a:r>
            <a:rPr lang="pt-PT" sz="1050" i="1">
              <a:solidFill>
                <a:srgbClr val="000000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Tesouro Nacional. Elaboração: IFI.</a:t>
          </a:r>
          <a:r>
            <a:rPr lang="pt-PT" sz="1050" i="1" baseline="0">
              <a:solidFill>
                <a:srgbClr val="000000"/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 *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Projeção.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152961</xdr:colOff>
      <xdr:row>1</xdr:row>
      <xdr:rowOff>178413</xdr:rowOff>
    </xdr:from>
    <xdr:to>
      <xdr:col>13</xdr:col>
      <xdr:colOff>252692</xdr:colOff>
      <xdr:row>21</xdr:row>
      <xdr:rowOff>40341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0.92847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3953124"/>
          <a:ext cx="5962649" cy="304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IBGE. Elaboração: IFI.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0.60776</cdr:x>
      <cdr:y>0.4882</cdr:y>
    </cdr:from>
    <cdr:to>
      <cdr:x>0.60776</cdr:x>
      <cdr:y>0.7426</cdr:y>
    </cdr:to>
    <cdr:cxnSp macro="">
      <cdr:nvCxnSpPr>
        <cdr:cNvPr id="3" name="Conector de seta reta 2"/>
        <cdr:cNvCxnSpPr/>
      </cdr:nvCxnSpPr>
      <cdr:spPr>
        <a:xfrm xmlns:a="http://schemas.openxmlformats.org/drawingml/2006/main">
          <a:off x="1960525" y="1450846"/>
          <a:ext cx="0" cy="756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0.64023</cdr:x>
      <cdr:y>0.48176</cdr:y>
    </cdr:from>
    <cdr:to>
      <cdr:x>0.7935</cdr:x>
      <cdr:y>0.67947</cdr:y>
    </cdr:to>
    <cdr:sp macro="" textlink="">
      <cdr:nvSpPr>
        <cdr:cNvPr id="5" name="Texto explicativo retangular 4"/>
        <cdr:cNvSpPr/>
      </cdr:nvSpPr>
      <cdr:spPr>
        <a:xfrm xmlns:a="http://schemas.openxmlformats.org/drawingml/2006/main">
          <a:off x="4533820" y="2007616"/>
          <a:ext cx="1085370" cy="823872"/>
        </a:xfrm>
        <a:prstGeom xmlns:a="http://schemas.openxmlformats.org/drawingml/2006/main" prst="wedgeRectCallout">
          <a:avLst>
            <a:gd name="adj1" fmla="val -67708"/>
            <a:gd name="adj2" fmla="val 25187"/>
          </a:avLst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 w="952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72000" tIns="36000" rIns="72000" bIns="36000" anchor="ctr" anchorCtr="0">
          <a:noAutofit/>
        </a:bodyPr>
        <a:lstStyle xmlns:a="http://schemas.openxmlformats.org/drawingml/2006/main"/>
        <a:p xmlns:a="http://schemas.openxmlformats.org/drawingml/2006/main">
          <a:r>
            <a:rPr lang="pt-BR" sz="1050">
              <a:solidFill>
                <a:srgbClr val="000000"/>
              </a:solidFill>
              <a:latin typeface="Cambria" panose="02040503050406030204" pitchFamily="18" charset="0"/>
            </a:rPr>
            <a:t>Projeção</a:t>
          </a:r>
          <a:r>
            <a:rPr lang="pt-BR" sz="1050" baseline="0">
              <a:solidFill>
                <a:srgbClr val="000000"/>
              </a:solidFill>
              <a:latin typeface="Cambria" panose="02040503050406030204" pitchFamily="18" charset="0"/>
            </a:rPr>
            <a:t> ainda não reflete desempenho no ano.</a:t>
          </a:r>
          <a:endParaRPr lang="pt-BR" sz="1050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0.92474</cdr:y>
    </cdr:from>
    <cdr:to>
      <cdr:x>1</cdr:x>
      <cdr:y>1</cdr:y>
    </cdr:to>
    <cdr:sp macro="" textlink="">
      <cdr:nvSpPr>
        <cdr:cNvPr id="2" name="Caixa de texto 1"/>
        <cdr:cNvSpPr txBox="1"/>
      </cdr:nvSpPr>
      <cdr:spPr>
        <a:xfrm xmlns:a="http://schemas.openxmlformats.org/drawingml/2006/main">
          <a:off x="0" y="3855144"/>
          <a:ext cx="7049620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Decreto 9.711/2019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e alterações posteriores. Elaboração: IFI.</a:t>
          </a:r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 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293913</xdr:colOff>
      <xdr:row>2</xdr:row>
      <xdr:rowOff>16330</xdr:rowOff>
    </xdr:from>
    <xdr:to>
      <xdr:col>15</xdr:col>
      <xdr:colOff>38099</xdr:colOff>
      <xdr:row>19</xdr:row>
      <xdr:rowOff>133351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0.65432</cdr:x>
      <cdr:y>0.34674</cdr:y>
    </cdr:from>
    <cdr:to>
      <cdr:x>0.81992</cdr:x>
      <cdr:y>0.54859</cdr:y>
    </cdr:to>
    <cdr:sp macro="" textlink="">
      <cdr:nvSpPr>
        <cdr:cNvPr id="5" name="Texto explicativo retangular 4"/>
        <cdr:cNvSpPr/>
      </cdr:nvSpPr>
      <cdr:spPr>
        <a:xfrm xmlns:a="http://schemas.openxmlformats.org/drawingml/2006/main">
          <a:off x="4326154" y="1404607"/>
          <a:ext cx="1094931" cy="817663"/>
        </a:xfrm>
        <a:prstGeom xmlns:a="http://schemas.openxmlformats.org/drawingml/2006/main" prst="wedgeRectCallout">
          <a:avLst>
            <a:gd name="adj1" fmla="val -70987"/>
            <a:gd name="adj2" fmla="val 22676"/>
          </a:avLst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 w="952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lIns="72000" tIns="36000" rIns="72000" bIns="36000" anchor="ctr" anchorCtr="0">
          <a:noAutofit/>
        </a:bodyPr>
        <a:lstStyle xmlns:a="http://schemas.openxmlformats.org/drawingml/2006/main"/>
        <a:p xmlns:a="http://schemas.openxmlformats.org/drawingml/2006/main">
          <a:r>
            <a:rPr lang="pt-BR" sz="1050">
              <a:solidFill>
                <a:srgbClr val="000000"/>
              </a:solidFill>
              <a:latin typeface="Cambria" panose="02040503050406030204" pitchFamily="18" charset="0"/>
            </a:rPr>
            <a:t>Projeção</a:t>
          </a:r>
          <a:r>
            <a:rPr lang="pt-BR" sz="1050" baseline="0">
              <a:solidFill>
                <a:srgbClr val="000000"/>
              </a:solidFill>
              <a:latin typeface="Cambria" panose="02040503050406030204" pitchFamily="18" charset="0"/>
            </a:rPr>
            <a:t> ainda não reflete desempenho no ano.</a:t>
          </a:r>
          <a:endParaRPr lang="pt-BR" sz="1050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0.60888</cdr:x>
      <cdr:y>0.35061</cdr:y>
    </cdr:from>
    <cdr:to>
      <cdr:x>0.60888</cdr:x>
      <cdr:y>0.73825</cdr:y>
    </cdr:to>
    <cdr:cxnSp macro="">
      <cdr:nvCxnSpPr>
        <cdr:cNvPr id="2" name="Conector de seta reta 2"/>
        <cdr:cNvCxnSpPr/>
      </cdr:nvCxnSpPr>
      <cdr:spPr>
        <a:xfrm xmlns:a="http://schemas.openxmlformats.org/drawingml/2006/main">
          <a:off x="1950593" y="1041944"/>
          <a:ext cx="0" cy="1152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0.92499</cdr:y>
    </cdr:from>
    <cdr:to>
      <cdr:x>1</cdr:x>
      <cdr:y>1</cdr:y>
    </cdr:to>
    <cdr:sp macro="" textlink="">
      <cdr:nvSpPr>
        <cdr:cNvPr id="4" name="Caixa de texto 1"/>
        <cdr:cNvSpPr txBox="1"/>
      </cdr:nvSpPr>
      <cdr:spPr>
        <a:xfrm xmlns:a="http://schemas.openxmlformats.org/drawingml/2006/main">
          <a:off x="0" y="4362451"/>
          <a:ext cx="9436554" cy="353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Decreto 9.711/2019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e alterações posteriores. Elaboração: IFI.</a:t>
          </a:r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3</xdr:row>
      <xdr:rowOff>47625</xdr:rowOff>
    </xdr:from>
    <xdr:to>
      <xdr:col>17</xdr:col>
      <xdr:colOff>104774</xdr:colOff>
      <xdr:row>25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0.22015</cdr:x>
      <cdr:y>0.92847</cdr:y>
    </cdr:from>
    <cdr:to>
      <cdr:x>0.82836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248833" y="3311465"/>
          <a:ext cx="3450166" cy="255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 Secretaria de Trabalho - Ministério da Economia. Elaboração: IFI.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95249</xdr:rowOff>
    </xdr:from>
    <xdr:to>
      <xdr:col>15</xdr:col>
      <xdr:colOff>114300</xdr:colOff>
      <xdr:row>22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3266498"/>
          <a:ext cx="5943601" cy="276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IBGE. Elaboração: IFI. Dados com ajuste sazonal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</xdr:row>
      <xdr:rowOff>66674</xdr:rowOff>
    </xdr:from>
    <xdr:to>
      <xdr:col>14</xdr:col>
      <xdr:colOff>476249</xdr:colOff>
      <xdr:row>25</xdr:row>
      <xdr:rowOff>114299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3929544"/>
          <a:ext cx="6715125" cy="309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050" i="1">
              <a:solidFill>
                <a:srgbClr val="000000"/>
              </a:solidFill>
              <a:latin typeface="Cambria" panose="02040503050406030204" pitchFamily="18" charset="0"/>
            </a:rPr>
            <a:t>Fonte:</a:t>
          </a:r>
          <a:r>
            <a:rPr lang="pt-BR" sz="1050" i="1" baseline="0">
              <a:solidFill>
                <a:srgbClr val="000000"/>
              </a:solidFill>
              <a:latin typeface="Cambria" panose="02040503050406030204" pitchFamily="18" charset="0"/>
            </a:rPr>
            <a:t> B3. Elaboração: IFI.</a:t>
          </a:r>
          <a:endParaRPr lang="pt-BR" sz="1050" i="1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0.61794</cdr:x>
      <cdr:y>0.3127</cdr:y>
    </cdr:from>
    <cdr:to>
      <cdr:x>0.99877</cdr:x>
      <cdr:y>0.61478</cdr:y>
    </cdr:to>
    <cdr:sp macro="" textlink="">
      <cdr:nvSpPr>
        <cdr:cNvPr id="3" name="Elipse 2"/>
        <cdr:cNvSpPr/>
      </cdr:nvSpPr>
      <cdr:spPr>
        <a:xfrm xmlns:a="http://schemas.openxmlformats.org/drawingml/2006/main" rot="18025646">
          <a:off x="3281464" y="401551"/>
          <a:ext cx="828674" cy="174115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2700">
          <a:solidFill>
            <a:srgbClr val="00ADFA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 sz="1050">
            <a:solidFill>
              <a:srgbClr val="000000"/>
            </a:solidFill>
            <a:latin typeface="Cambria" panose="020405030504060302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IFI">
      <a:dk1>
        <a:sysClr val="windowText" lastClr="000000"/>
      </a:dk1>
      <a:lt1>
        <a:srgbClr val="FFFFFF"/>
      </a:lt1>
      <a:dk2>
        <a:srgbClr val="44546A"/>
      </a:dk2>
      <a:lt2>
        <a:srgbClr val="FFFFFF"/>
      </a:lt2>
      <a:accent1>
        <a:srgbClr val="9EBBD3"/>
      </a:accent1>
      <a:accent2>
        <a:srgbClr val="005D89"/>
      </a:accent2>
      <a:accent3>
        <a:srgbClr val="00ADFA"/>
      </a:accent3>
      <a:accent4>
        <a:srgbClr val="D5998E"/>
      </a:accent4>
      <a:accent5>
        <a:srgbClr val="BD534B"/>
      </a:accent5>
      <a:accent6>
        <a:srgbClr val="FFFFFF"/>
      </a:accent6>
      <a:hlink>
        <a:srgbClr val="FF0000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ifibrasil" TargetMode="External"/><Relationship Id="rId2" Type="http://schemas.openxmlformats.org/officeDocument/2006/relationships/hyperlink" Target="http://www.facebook.com/instituicaofiscalindependente" TargetMode="External"/><Relationship Id="rId1" Type="http://schemas.openxmlformats.org/officeDocument/2006/relationships/hyperlink" Target="https://www.instagram.com/ifibrasi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2.senado.leg.br/bdsf/bitstream/handle/id/559706/RAF31_AGO2019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">
    <tabColor theme="0"/>
  </sheetPr>
  <dimension ref="A1:W39"/>
  <sheetViews>
    <sheetView tabSelected="1" zoomScale="85" zoomScaleNormal="85" workbookViewId="0">
      <selection activeCell="M3" sqref="M3"/>
    </sheetView>
  </sheetViews>
  <sheetFormatPr defaultRowHeight="15" x14ac:dyDescent="0.25"/>
  <cols>
    <col min="1" max="1" width="5.42578125" style="1" customWidth="1"/>
    <col min="2" max="2" width="7.28515625" style="1" bestFit="1" customWidth="1"/>
    <col min="3" max="3" width="6.7109375" style="1" bestFit="1" customWidth="1"/>
    <col min="4" max="11" width="11.140625" style="1" customWidth="1"/>
    <col min="12" max="12" width="26.28515625" style="1" customWidth="1"/>
    <col min="13" max="23" width="11.140625" style="1" customWidth="1"/>
    <col min="24" max="16384" width="9.140625" style="1"/>
  </cols>
  <sheetData>
    <row r="1" spans="1:23" x14ac:dyDescent="0.25">
      <c r="A1" s="4"/>
      <c r="R1" s="7"/>
      <c r="S1" s="7"/>
      <c r="T1" s="7"/>
      <c r="U1" s="7"/>
      <c r="V1" s="7"/>
      <c r="W1" s="7"/>
    </row>
    <row r="2" spans="1:23" x14ac:dyDescent="0.25">
      <c r="R2" s="7"/>
      <c r="S2" s="8"/>
      <c r="T2" s="8"/>
      <c r="U2" s="8"/>
      <c r="V2" s="8"/>
      <c r="W2" s="8"/>
    </row>
    <row r="3" spans="1:23" x14ac:dyDescent="0.25">
      <c r="B3" s="12"/>
      <c r="C3" s="12"/>
      <c r="R3" s="7"/>
      <c r="S3" s="9"/>
      <c r="T3" s="9"/>
      <c r="U3" s="9"/>
      <c r="V3" s="9"/>
      <c r="W3" s="10"/>
    </row>
    <row r="4" spans="1:23" x14ac:dyDescent="0.25">
      <c r="R4" s="7"/>
      <c r="S4" s="9"/>
      <c r="T4" s="9"/>
      <c r="U4" s="9"/>
      <c r="V4" s="9"/>
      <c r="W4" s="10"/>
    </row>
    <row r="5" spans="1:23" x14ac:dyDescent="0.25">
      <c r="R5" s="7"/>
      <c r="S5" s="9"/>
      <c r="T5" s="9"/>
      <c r="U5" s="9"/>
      <c r="V5" s="9"/>
      <c r="W5" s="10"/>
    </row>
    <row r="7" spans="1:23" ht="43.5" customHeight="1" x14ac:dyDescent="0.25">
      <c r="A7" s="2"/>
      <c r="B7" s="367" t="s">
        <v>394</v>
      </c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</row>
    <row r="8" spans="1:23" ht="18" customHeight="1" x14ac:dyDescent="0.25">
      <c r="A8" s="2"/>
      <c r="B8" s="369" t="s">
        <v>395</v>
      </c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</row>
    <row r="9" spans="1:23" ht="18" customHeigh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9.5" customHeight="1" thickBot="1" x14ac:dyDescent="0.3">
      <c r="A10" s="2"/>
      <c r="B10" s="368" t="s">
        <v>1</v>
      </c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8"/>
      <c r="P10" s="368"/>
      <c r="Q10" s="368"/>
      <c r="R10" s="368"/>
      <c r="S10" s="368"/>
      <c r="T10" s="368"/>
      <c r="U10" s="368"/>
      <c r="V10" s="368"/>
      <c r="W10" s="368"/>
    </row>
    <row r="11" spans="1:23" ht="15" customHeight="1" x14ac:dyDescent="0.25">
      <c r="B11" s="364" t="s">
        <v>179</v>
      </c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 t="s">
        <v>177</v>
      </c>
      <c r="N11" s="364"/>
      <c r="O11" s="364"/>
      <c r="P11" s="364"/>
      <c r="Q11" s="364"/>
      <c r="R11" s="364"/>
      <c r="S11" s="364"/>
      <c r="T11" s="364"/>
      <c r="U11" s="364"/>
      <c r="V11" s="364"/>
      <c r="W11" s="364"/>
    </row>
    <row r="12" spans="1:23" ht="15" customHeight="1" x14ac:dyDescent="0.25">
      <c r="B12" s="361" t="s">
        <v>180</v>
      </c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 t="s">
        <v>199</v>
      </c>
      <c r="N12" s="361"/>
      <c r="O12" s="361"/>
      <c r="P12" s="361"/>
      <c r="Q12" s="361"/>
      <c r="R12" s="361"/>
      <c r="S12" s="361"/>
      <c r="T12" s="361"/>
      <c r="U12" s="361"/>
      <c r="V12" s="361"/>
      <c r="W12" s="361"/>
    </row>
    <row r="13" spans="1:23" ht="15" customHeight="1" x14ac:dyDescent="0.25">
      <c r="B13" s="366" t="s">
        <v>182</v>
      </c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 t="s">
        <v>200</v>
      </c>
      <c r="N13" s="366"/>
      <c r="O13" s="366"/>
      <c r="P13" s="366"/>
      <c r="Q13" s="366"/>
      <c r="R13" s="366"/>
      <c r="S13" s="366"/>
      <c r="T13" s="366"/>
      <c r="U13" s="366"/>
      <c r="V13" s="366"/>
      <c r="W13" s="366"/>
    </row>
    <row r="14" spans="1:23" ht="15" customHeight="1" x14ac:dyDescent="0.25">
      <c r="B14" s="361" t="s">
        <v>396</v>
      </c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1" t="s">
        <v>201</v>
      </c>
      <c r="N14" s="361"/>
      <c r="O14" s="361"/>
      <c r="P14" s="361"/>
      <c r="Q14" s="361"/>
      <c r="R14" s="361"/>
      <c r="S14" s="361"/>
      <c r="T14" s="361"/>
      <c r="U14" s="361"/>
      <c r="V14" s="361"/>
      <c r="W14" s="361"/>
    </row>
    <row r="15" spans="1:23" ht="15" customHeight="1" x14ac:dyDescent="0.25">
      <c r="B15" s="366" t="s">
        <v>385</v>
      </c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 t="s">
        <v>202</v>
      </c>
      <c r="N15" s="366"/>
      <c r="O15" s="366"/>
      <c r="P15" s="366"/>
      <c r="Q15" s="366"/>
      <c r="R15" s="366"/>
      <c r="S15" s="366"/>
      <c r="T15" s="366"/>
      <c r="U15" s="366"/>
      <c r="V15" s="366"/>
      <c r="W15" s="366"/>
    </row>
    <row r="16" spans="1:23" ht="15" customHeight="1" x14ac:dyDescent="0.25">
      <c r="B16" s="361" t="s">
        <v>386</v>
      </c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 t="s">
        <v>207</v>
      </c>
      <c r="N16" s="361"/>
      <c r="O16" s="361"/>
      <c r="P16" s="361"/>
      <c r="Q16" s="361"/>
      <c r="R16" s="361"/>
      <c r="S16" s="361"/>
      <c r="T16" s="361"/>
      <c r="U16" s="361"/>
      <c r="V16" s="361"/>
      <c r="W16" s="361"/>
    </row>
    <row r="17" spans="2:23" ht="15" customHeight="1" x14ac:dyDescent="0.25">
      <c r="B17" s="366" t="s">
        <v>399</v>
      </c>
      <c r="C17" s="366"/>
      <c r="D17" s="366"/>
      <c r="E17" s="366"/>
      <c r="F17" s="366"/>
      <c r="G17" s="366"/>
      <c r="H17" s="366"/>
      <c r="I17" s="366"/>
      <c r="J17" s="366"/>
      <c r="K17" s="366"/>
      <c r="L17" s="366"/>
      <c r="M17" s="366" t="s">
        <v>210</v>
      </c>
      <c r="N17" s="366"/>
      <c r="O17" s="366"/>
      <c r="P17" s="366"/>
      <c r="Q17" s="366"/>
      <c r="R17" s="366"/>
      <c r="S17" s="366"/>
      <c r="T17" s="366"/>
      <c r="U17" s="366"/>
      <c r="V17" s="366"/>
      <c r="W17" s="366"/>
    </row>
    <row r="18" spans="2:23" ht="15" customHeight="1" x14ac:dyDescent="0.25">
      <c r="B18" s="361" t="s">
        <v>400</v>
      </c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 t="s">
        <v>212</v>
      </c>
      <c r="N18" s="361"/>
      <c r="O18" s="361"/>
      <c r="P18" s="361"/>
      <c r="Q18" s="361"/>
      <c r="R18" s="361"/>
      <c r="S18" s="361"/>
      <c r="T18" s="361"/>
      <c r="U18" s="361"/>
      <c r="V18" s="361"/>
      <c r="W18" s="361"/>
    </row>
    <row r="19" spans="2:23" ht="15" customHeight="1" x14ac:dyDescent="0.25">
      <c r="B19" s="366" t="s">
        <v>401</v>
      </c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 t="s">
        <v>397</v>
      </c>
      <c r="N19" s="366"/>
      <c r="O19" s="366"/>
      <c r="P19" s="366"/>
      <c r="Q19" s="366"/>
      <c r="R19" s="366"/>
      <c r="S19" s="366"/>
      <c r="T19" s="366"/>
      <c r="U19" s="366"/>
      <c r="V19" s="366"/>
      <c r="W19" s="366"/>
    </row>
    <row r="20" spans="2:23" ht="15" customHeight="1" x14ac:dyDescent="0.25">
      <c r="B20" s="361" t="s">
        <v>402</v>
      </c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 t="s">
        <v>430</v>
      </c>
      <c r="N20" s="361"/>
      <c r="O20" s="361"/>
      <c r="P20" s="361"/>
      <c r="Q20" s="361"/>
      <c r="R20" s="361"/>
      <c r="S20" s="361"/>
      <c r="T20" s="361"/>
      <c r="U20" s="361"/>
      <c r="V20" s="361"/>
      <c r="W20" s="361"/>
    </row>
    <row r="21" spans="2:23" ht="15" customHeight="1" x14ac:dyDescent="0.25">
      <c r="B21" s="366" t="s">
        <v>403</v>
      </c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 t="s">
        <v>431</v>
      </c>
      <c r="N21" s="366"/>
      <c r="O21" s="366"/>
      <c r="P21" s="366"/>
      <c r="Q21" s="366"/>
      <c r="R21" s="366"/>
      <c r="S21" s="366"/>
      <c r="T21" s="366"/>
      <c r="U21" s="366"/>
      <c r="V21" s="366"/>
      <c r="W21" s="366"/>
    </row>
    <row r="22" spans="2:23" ht="15" customHeight="1" x14ac:dyDescent="0.25">
      <c r="B22" s="361" t="s">
        <v>434</v>
      </c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 t="s">
        <v>432</v>
      </c>
      <c r="N22" s="361"/>
      <c r="O22" s="361"/>
      <c r="P22" s="361"/>
      <c r="Q22" s="361"/>
      <c r="R22" s="361"/>
      <c r="S22" s="361"/>
      <c r="T22" s="361"/>
      <c r="U22" s="361"/>
      <c r="V22" s="361"/>
      <c r="W22" s="361"/>
    </row>
    <row r="23" spans="2:23" ht="15" customHeight="1" x14ac:dyDescent="0.25">
      <c r="B23" s="366" t="s">
        <v>371</v>
      </c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6" t="s">
        <v>433</v>
      </c>
      <c r="N23" s="366"/>
      <c r="O23" s="366"/>
      <c r="P23" s="366"/>
      <c r="Q23" s="366"/>
      <c r="R23" s="366"/>
      <c r="S23" s="366"/>
      <c r="T23" s="366"/>
      <c r="U23" s="366"/>
      <c r="V23" s="366"/>
      <c r="W23" s="366"/>
    </row>
    <row r="24" spans="2:23" ht="15" customHeight="1" x14ac:dyDescent="0.25">
      <c r="B24" s="361" t="s">
        <v>382</v>
      </c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 t="s">
        <v>307</v>
      </c>
      <c r="N24" s="361"/>
      <c r="O24" s="361"/>
      <c r="P24" s="361"/>
      <c r="Q24" s="361"/>
      <c r="R24" s="361"/>
      <c r="S24" s="361"/>
      <c r="T24" s="361"/>
      <c r="U24" s="361"/>
      <c r="V24" s="361"/>
      <c r="W24" s="361"/>
    </row>
    <row r="25" spans="2:23" ht="15" customHeight="1" x14ac:dyDescent="0.25">
      <c r="B25" s="366" t="s">
        <v>384</v>
      </c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 t="s">
        <v>349</v>
      </c>
      <c r="N25" s="366"/>
      <c r="O25" s="366"/>
      <c r="P25" s="366"/>
      <c r="Q25" s="366"/>
      <c r="R25" s="366"/>
      <c r="S25" s="366"/>
      <c r="T25" s="366"/>
      <c r="U25" s="366"/>
      <c r="V25" s="366"/>
      <c r="W25" s="366"/>
    </row>
    <row r="26" spans="2:23" ht="15" customHeight="1" x14ac:dyDescent="0.25">
      <c r="B26" s="361" t="s">
        <v>383</v>
      </c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 t="s">
        <v>398</v>
      </c>
      <c r="N26" s="361"/>
      <c r="O26" s="361"/>
      <c r="P26" s="361"/>
      <c r="Q26" s="361"/>
      <c r="R26" s="361"/>
      <c r="S26" s="361"/>
      <c r="T26" s="361"/>
      <c r="U26" s="361"/>
      <c r="V26" s="361"/>
      <c r="W26" s="361"/>
    </row>
    <row r="27" spans="2:23" ht="15" customHeight="1" x14ac:dyDescent="0.25"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 t="s">
        <v>388</v>
      </c>
      <c r="N27" s="366"/>
      <c r="O27" s="366"/>
      <c r="P27" s="366"/>
      <c r="Q27" s="366"/>
      <c r="R27" s="366"/>
      <c r="S27" s="366"/>
      <c r="T27" s="366"/>
      <c r="U27" s="366"/>
      <c r="V27" s="366"/>
      <c r="W27" s="366"/>
    </row>
    <row r="28" spans="2:23" ht="15" customHeight="1" x14ac:dyDescent="0.25">
      <c r="B28" s="361"/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 t="s">
        <v>363</v>
      </c>
      <c r="N28" s="361"/>
      <c r="O28" s="361"/>
      <c r="P28" s="361"/>
      <c r="Q28" s="361"/>
      <c r="R28" s="361"/>
      <c r="S28" s="361"/>
      <c r="T28" s="361"/>
      <c r="U28" s="361"/>
      <c r="V28" s="361"/>
      <c r="W28" s="361"/>
    </row>
    <row r="29" spans="2:23" ht="15" customHeight="1" x14ac:dyDescent="0.25"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 t="s">
        <v>389</v>
      </c>
      <c r="N29" s="366"/>
      <c r="O29" s="366"/>
      <c r="P29" s="366"/>
      <c r="Q29" s="366"/>
      <c r="R29" s="366"/>
      <c r="S29" s="366"/>
      <c r="T29" s="366"/>
      <c r="U29" s="366"/>
      <c r="V29" s="366"/>
      <c r="W29" s="366"/>
    </row>
    <row r="30" spans="2:23" ht="15" customHeight="1" x14ac:dyDescent="0.25">
      <c r="B30" s="361"/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 t="s">
        <v>390</v>
      </c>
      <c r="N30" s="361"/>
      <c r="O30" s="361"/>
      <c r="P30" s="361"/>
      <c r="Q30" s="361"/>
      <c r="R30" s="361"/>
      <c r="S30" s="361"/>
      <c r="T30" s="361"/>
      <c r="U30" s="361"/>
      <c r="V30" s="361"/>
      <c r="W30" s="361"/>
    </row>
    <row r="31" spans="2:23" ht="15" customHeight="1" x14ac:dyDescent="0.25">
      <c r="B31" s="366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 t="s">
        <v>391</v>
      </c>
      <c r="N31" s="366"/>
      <c r="O31" s="366"/>
      <c r="P31" s="366"/>
      <c r="Q31" s="366"/>
      <c r="R31" s="366"/>
      <c r="S31" s="366"/>
      <c r="T31" s="366"/>
      <c r="U31" s="366"/>
      <c r="V31" s="366"/>
      <c r="W31" s="366"/>
    </row>
    <row r="32" spans="2:23" ht="15" customHeight="1" x14ac:dyDescent="0.25"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</row>
    <row r="33" spans="2:23" ht="15" customHeight="1" thickBot="1" x14ac:dyDescent="0.3"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 t="s">
        <v>13</v>
      </c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spans="2:23" x14ac:dyDescent="0.25"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</row>
    <row r="35" spans="2:23" x14ac:dyDescent="0.25">
      <c r="H35" s="363" t="s">
        <v>2</v>
      </c>
      <c r="I35" s="6" t="s">
        <v>3</v>
      </c>
      <c r="J35" s="6" t="s">
        <v>4</v>
      </c>
      <c r="K35" s="6"/>
      <c r="L35" s="6"/>
      <c r="M35" s="6" t="s">
        <v>7</v>
      </c>
      <c r="N35" s="15" t="s">
        <v>9</v>
      </c>
      <c r="O35" s="15"/>
      <c r="P35" s="15"/>
      <c r="Q35" s="15"/>
      <c r="R35" s="15"/>
    </row>
    <row r="36" spans="2:23" x14ac:dyDescent="0.25">
      <c r="H36" s="363"/>
      <c r="K36" s="13"/>
      <c r="L36" s="6"/>
      <c r="M36" s="6" t="s">
        <v>8</v>
      </c>
      <c r="N36" s="15" t="s">
        <v>10</v>
      </c>
      <c r="O36" s="15"/>
      <c r="P36" s="15"/>
      <c r="Q36" s="15"/>
      <c r="R36" s="15"/>
    </row>
    <row r="37" spans="2:23" x14ac:dyDescent="0.25">
      <c r="H37" s="363"/>
      <c r="I37" s="14" t="s">
        <v>5</v>
      </c>
      <c r="J37" s="13" t="s">
        <v>6</v>
      </c>
      <c r="K37" s="13"/>
      <c r="M37" s="6" t="s">
        <v>11</v>
      </c>
      <c r="N37" s="15" t="s">
        <v>12</v>
      </c>
      <c r="O37" s="15"/>
      <c r="P37" s="15"/>
      <c r="Q37" s="15"/>
      <c r="R37" s="15"/>
    </row>
    <row r="39" spans="2:23" x14ac:dyDescent="0.25">
      <c r="F39" s="5"/>
    </row>
  </sheetData>
  <mergeCells count="52">
    <mergeCell ref="B31:L31"/>
    <mergeCell ref="M31:W31"/>
    <mergeCell ref="B28:L28"/>
    <mergeCell ref="M28:W28"/>
    <mergeCell ref="B29:L29"/>
    <mergeCell ref="M29:W29"/>
    <mergeCell ref="B30:L30"/>
    <mergeCell ref="M30:W30"/>
    <mergeCell ref="M22:W22"/>
    <mergeCell ref="M23:W23"/>
    <mergeCell ref="B16:L16"/>
    <mergeCell ref="M11:W11"/>
    <mergeCell ref="M16:W16"/>
    <mergeCell ref="B19:L19"/>
    <mergeCell ref="B20:L20"/>
    <mergeCell ref="M19:W19"/>
    <mergeCell ref="M20:W20"/>
    <mergeCell ref="B7:W7"/>
    <mergeCell ref="B10:W10"/>
    <mergeCell ref="B8:W8"/>
    <mergeCell ref="M15:W15"/>
    <mergeCell ref="B11:L11"/>
    <mergeCell ref="B12:L12"/>
    <mergeCell ref="B13:L13"/>
    <mergeCell ref="B14:L14"/>
    <mergeCell ref="B15:L15"/>
    <mergeCell ref="M12:W12"/>
    <mergeCell ref="M13:W13"/>
    <mergeCell ref="M14:W14"/>
    <mergeCell ref="M27:W27"/>
    <mergeCell ref="M17:W17"/>
    <mergeCell ref="B18:L18"/>
    <mergeCell ref="B17:L17"/>
    <mergeCell ref="B26:L26"/>
    <mergeCell ref="B27:L27"/>
    <mergeCell ref="B25:L25"/>
    <mergeCell ref="M18:W18"/>
    <mergeCell ref="M24:W24"/>
    <mergeCell ref="M25:W25"/>
    <mergeCell ref="M26:W26"/>
    <mergeCell ref="B24:L24"/>
    <mergeCell ref="B21:L21"/>
    <mergeCell ref="B22:L22"/>
    <mergeCell ref="B23:L23"/>
    <mergeCell ref="M21:W21"/>
    <mergeCell ref="M32:W32"/>
    <mergeCell ref="B32:L32"/>
    <mergeCell ref="M33:W33"/>
    <mergeCell ref="B33:L33"/>
    <mergeCell ref="H35:H37"/>
    <mergeCell ref="B34:L34"/>
    <mergeCell ref="M34:W34"/>
  </mergeCells>
  <hyperlinks>
    <hyperlink ref="M16:W16" location="'Tabela 6'!A1" display="'Tabela 6'!A1"/>
    <hyperlink ref="M15:W15" location="'Tabela 5'!A1" display="'Tabela 5'!A1"/>
    <hyperlink ref="M14:W14" location="'Tabela 4'!A1" display="'Tabela 4'!A1"/>
    <hyperlink ref="M13:W13" location="'Tabela 3'!A1" display="'Tabela 3'!A1"/>
    <hyperlink ref="M12:W12" location="'Tabela 2'!A1" display="'Tabela 2'!A1"/>
    <hyperlink ref="M11:W11" location="'Tabela 1'!A1" display="'Tabela 1'!A1"/>
    <hyperlink ref="B18:L18" location="'Gráfico 8'!A1" display="'Gráfico 8'!A1"/>
    <hyperlink ref="B17:L17" location="'Gráfico 7'!A1" display="'Gráfico 7'!A1"/>
    <hyperlink ref="B16:L16" location="'Gráfico 6'!A1" display="Gráfico 6. Alíquotas combinadas das contribuições dos servidores ativos da união ao RPPS por nível de remuneração"/>
    <hyperlink ref="B15:L15" location="'Gráfico 5'!A1" display="Gráfico 5. Alíquotas efetivas das contribuições ao RGPS"/>
    <hyperlink ref="N37" r:id="rId1"/>
    <hyperlink ref="B12:L12" location="'Gráfico 2'!A1" display="'Gráfico 2'!A1"/>
    <hyperlink ref="B13:L13" location="'Gráfico 3'!A1" display="Gráfico 3. Despesas previdenciárias (em % PIB)"/>
    <hyperlink ref="B14:L14" location="'Gráfico 4'!A1" display="Gráfico 4. Alíquotas efetivas das contribuições ao RPPS"/>
    <hyperlink ref="B11:L11" location="'Gráfico 1'!A1" display="'Gráfico 1'!A1"/>
    <hyperlink ref="N35" r:id="rId2"/>
    <hyperlink ref="N36" r:id="rId3"/>
    <hyperlink ref="B22:L22" location="'Gráfico 12'!A1" display="'Gráfico 12'!A1"/>
    <hyperlink ref="B21:L21" location="'Gráfico 11'!A1" display="'Gráfico 11'!A1"/>
    <hyperlink ref="B20:L20" location="'Gráficos 9 e 10'!A1" display="'Gráficos 9 e 10'!A1"/>
    <hyperlink ref="B19:L19" location="'Gráficos 9 e 10'!A1" display="'Gráficos 9 e 10'!A1"/>
    <hyperlink ref="B25:L25" location="'Gráfico 15'!A1" display="'Gráfico 15'!A1"/>
    <hyperlink ref="B24:L24" location="'Gráfico 14'!A1" display="'Gráfico 14'!A1"/>
    <hyperlink ref="B23:L23" location="'Gráfico 13'!A1" display="Gráfico 13: Despesas primárias selecionadas acumuladas em 12 meses (a preços de mar/19)"/>
    <hyperlink ref="M22:W22" location="'Tabela 12'!A1" display="'Tabela 12'!A1"/>
    <hyperlink ref="M21:W21" location="'Tabela 11'!A1" display="'Tabela 11'!A1"/>
    <hyperlink ref="M20:W20" location="'Tabela 10'!A1" display="Tabela 10. Despesas totais primárias (var.% real 1º trimestre x 1ª trimestre) – 2010 a 2019"/>
    <hyperlink ref="M19:W19" location="'Tabela 9'!A1" display="Tabela 9. Despesas acumuladas em 12 meses (R$ bilhões, a preços de mar/19)"/>
    <hyperlink ref="M25:W25" location="'Tabela 15'!A1" display="'Tabela 15'!A1"/>
    <hyperlink ref="M24:W24" location="'Tabela 14'!A1" display="'Tabela 14'!A1"/>
    <hyperlink ref="M23:W23" location="'Tabela 13'!A1" display="'Tabela 13'!A1"/>
    <hyperlink ref="M33:W33" location="'Projeções da IFI'!A1" display="Projeções da IFI"/>
    <hyperlink ref="M27:W27" location="'Tabela 17'!A1" display="'Tabela 17'!A1"/>
    <hyperlink ref="M26:W26" location="'Tabela 16'!A1" display="'Tabela 16'!A1"/>
    <hyperlink ref="M17:W17" location="'Tabela 7'!A1" display="'Tabela 7'!A1"/>
    <hyperlink ref="M18:W18" location="'Tabela 8'!A1" display="'Tabela 8'!A1"/>
    <hyperlink ref="B26:L26" location="'Gráfico 16'!A1" display="'Gráfico 16'!A1"/>
    <hyperlink ref="M29:W29" location="'Tabela 19'!A1" display="'Tabela 19'!A1"/>
    <hyperlink ref="M28:W28" location="'Tabela 18'!A1" display="'Tabela 18'!A1"/>
    <hyperlink ref="M31:W31" location="'Tabela 21'!A1" display="'Tabela 21'!A1"/>
    <hyperlink ref="M30:W30" location="'Tabela 20'!A1" display="'Tabela 20'!A1"/>
    <hyperlink ref="B8:W8" r:id="rId4" display="Clique aqui para acessar o RAF nº 31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rgb="FF005D89"/>
  </sheetPr>
  <dimension ref="A1:Q205"/>
  <sheetViews>
    <sheetView zoomScale="70" zoomScaleNormal="70" workbookViewId="0">
      <pane xSplit="1" ySplit="4" topLeftCell="B5" activePane="bottomRight" state="frozen"/>
      <selection activeCell="M24" sqref="M24:W24"/>
      <selection pane="topRight" activeCell="M24" sqref="M24:W24"/>
      <selection pane="bottomLeft" activeCell="M24" sqref="M24:W24"/>
      <selection pane="bottomRight" sqref="A1:C1"/>
    </sheetView>
  </sheetViews>
  <sheetFormatPr defaultRowHeight="15" x14ac:dyDescent="0.25"/>
  <cols>
    <col min="1" max="1" width="10.28515625" style="1" customWidth="1"/>
    <col min="2" max="2" width="10.85546875" style="40" customWidth="1"/>
    <col min="3" max="3" width="11.28515625" style="40" customWidth="1"/>
    <col min="4" max="4" width="10.85546875" style="40" customWidth="1"/>
    <col min="5" max="5" width="10.28515625" style="40" customWidth="1"/>
    <col min="6" max="6" width="10.85546875" style="40" customWidth="1"/>
    <col min="7" max="7" width="9" style="40" customWidth="1"/>
    <col min="8" max="8" width="8.140625" style="40" customWidth="1"/>
    <col min="9" max="9" width="12.140625" style="40" customWidth="1"/>
    <col min="10" max="10" width="11" style="40" customWidth="1"/>
    <col min="11" max="11" width="12.85546875" style="40" customWidth="1"/>
    <col min="12" max="12" width="13.42578125" style="40" customWidth="1"/>
    <col min="13" max="13" width="12.28515625" style="40" customWidth="1"/>
    <col min="14" max="14" width="13.28515625" style="40" customWidth="1"/>
    <col min="15" max="15" width="11.140625" style="40" customWidth="1"/>
    <col min="16" max="16" width="12.28515625" style="40" customWidth="1"/>
    <col min="17" max="17" width="11.28515625" style="40" customWidth="1"/>
    <col min="18" max="16384" width="9.140625" style="1"/>
  </cols>
  <sheetData>
    <row r="1" spans="1:17" ht="15.75" customHeight="1" x14ac:dyDescent="0.25">
      <c r="A1" s="373" t="s">
        <v>0</v>
      </c>
      <c r="B1" s="373"/>
      <c r="C1" s="373"/>
    </row>
    <row r="2" spans="1:17" ht="15.75" x14ac:dyDescent="0.25">
      <c r="B2" s="200"/>
    </row>
    <row r="3" spans="1:17" ht="25.5" customHeight="1" thickBot="1" x14ac:dyDescent="0.3">
      <c r="B3" s="380" t="s">
        <v>222</v>
      </c>
      <c r="C3" s="380"/>
      <c r="D3" s="380"/>
      <c r="O3" s="380" t="s">
        <v>223</v>
      </c>
      <c r="P3" s="380"/>
      <c r="Q3" s="380"/>
    </row>
    <row r="4" spans="1:17" ht="52.5" customHeight="1" x14ac:dyDescent="0.25">
      <c r="A4" s="330" t="s">
        <v>421</v>
      </c>
      <c r="B4" s="35" t="s">
        <v>58</v>
      </c>
      <c r="C4" s="35" t="s">
        <v>59</v>
      </c>
      <c r="D4" s="35" t="s">
        <v>60</v>
      </c>
      <c r="E4" s="35" t="s">
        <v>61</v>
      </c>
      <c r="F4" s="35" t="s">
        <v>62</v>
      </c>
      <c r="G4" s="35" t="s">
        <v>63</v>
      </c>
      <c r="H4" s="35" t="s">
        <v>64</v>
      </c>
      <c r="I4" s="35" t="s">
        <v>65</v>
      </c>
      <c r="J4" s="35" t="s">
        <v>66</v>
      </c>
      <c r="K4" s="35" t="s">
        <v>67</v>
      </c>
      <c r="L4" s="35" t="s">
        <v>68</v>
      </c>
      <c r="M4" s="35" t="s">
        <v>69</v>
      </c>
      <c r="N4" s="35" t="s">
        <v>70</v>
      </c>
      <c r="O4" s="35" t="s">
        <v>71</v>
      </c>
      <c r="P4" s="35" t="s">
        <v>72</v>
      </c>
      <c r="Q4" s="35" t="s">
        <v>73</v>
      </c>
    </row>
    <row r="5" spans="1:17" x14ac:dyDescent="0.25">
      <c r="A5" s="177">
        <v>37561</v>
      </c>
      <c r="B5" s="197">
        <v>-3.7967489487288696E-2</v>
      </c>
      <c r="C5" s="197">
        <v>-7.1047831831762387E-2</v>
      </c>
      <c r="D5" s="197">
        <v>3.3080342344473677E-2</v>
      </c>
      <c r="E5" s="197">
        <v>2.2415118617156213E-2</v>
      </c>
      <c r="F5" s="197">
        <v>3.2454796713842847E-2</v>
      </c>
      <c r="G5" s="197">
        <v>-4.8607406788614443E-4</v>
      </c>
      <c r="H5" s="197">
        <v>-1.1340259608992058E-2</v>
      </c>
      <c r="I5" s="197">
        <v>1.7866555801915672E-3</v>
      </c>
      <c r="J5" s="197">
        <v>1.0665223727317468E-2</v>
      </c>
      <c r="K5" s="197">
        <v>6.6969094705048183E-3</v>
      </c>
      <c r="L5" s="197">
        <v>1.6679179219109047E-3</v>
      </c>
      <c r="M5" s="197">
        <v>2.2959517960997257E-3</v>
      </c>
      <c r="N5" s="197">
        <v>4.4445388020205222E-6</v>
      </c>
      <c r="O5" s="194">
        <f>F5+G5+H5</f>
        <v>2.0628463036964646E-2</v>
      </c>
      <c r="P5" s="194">
        <f>K5+L5</f>
        <v>8.3648273924157232E-3</v>
      </c>
      <c r="Q5" s="194">
        <f>I5+M5+N5</f>
        <v>4.0870519150933132E-3</v>
      </c>
    </row>
    <row r="6" spans="1:17" x14ac:dyDescent="0.25">
      <c r="A6" s="178">
        <v>37591</v>
      </c>
      <c r="B6" s="198">
        <v>-4.4160153514237764E-2</v>
      </c>
      <c r="C6" s="198">
        <v>-7.6081770832337511E-2</v>
      </c>
      <c r="D6" s="198">
        <v>3.1921617318099733E-2</v>
      </c>
      <c r="E6" s="198">
        <v>2.2416176371456143E-2</v>
      </c>
      <c r="F6" s="198">
        <v>3.3378880635206415E-2</v>
      </c>
      <c r="G6" s="198">
        <v>-5.2221506752376167E-4</v>
      </c>
      <c r="H6" s="198">
        <v>-1.1417002128979075E-2</v>
      </c>
      <c r="I6" s="198">
        <v>9.7651293275256596E-4</v>
      </c>
      <c r="J6" s="198">
        <v>9.5054409466435869E-3</v>
      </c>
      <c r="K6" s="198">
        <v>5.7494453035229123E-3</v>
      </c>
      <c r="L6" s="198">
        <v>1.3926952699877878E-3</v>
      </c>
      <c r="M6" s="198">
        <v>2.3536813631693516E-3</v>
      </c>
      <c r="N6" s="198">
        <v>9.6190099635355853E-6</v>
      </c>
      <c r="O6" s="195">
        <f t="shared" ref="O6:O69" si="0">F6+G6+H6</f>
        <v>2.1439663438703578E-2</v>
      </c>
      <c r="P6" s="195">
        <f t="shared" ref="P6:P69" si="1">K6+L6</f>
        <v>7.1421405735106998E-3</v>
      </c>
      <c r="Q6" s="195">
        <f t="shared" ref="Q6:Q69" si="2">I6+M6+N6</f>
        <v>3.3398133058854529E-3</v>
      </c>
    </row>
    <row r="7" spans="1:17" x14ac:dyDescent="0.25">
      <c r="A7" s="177">
        <v>37622</v>
      </c>
      <c r="B7" s="197">
        <v>-4.9268464106484083E-2</v>
      </c>
      <c r="C7" s="197">
        <v>-8.1699830212457747E-2</v>
      </c>
      <c r="D7" s="197">
        <v>3.2431366105973664E-2</v>
      </c>
      <c r="E7" s="197">
        <v>2.1819766820238905E-2</v>
      </c>
      <c r="F7" s="197">
        <v>3.3322773813760691E-2</v>
      </c>
      <c r="G7" s="197">
        <v>-5.2717090974755559E-4</v>
      </c>
      <c r="H7" s="197">
        <v>-1.1780758793133275E-2</v>
      </c>
      <c r="I7" s="197">
        <v>8.049227093590368E-4</v>
      </c>
      <c r="J7" s="197">
        <v>1.0611599285734758E-2</v>
      </c>
      <c r="K7" s="197">
        <v>6.3932757559293256E-3</v>
      </c>
      <c r="L7" s="197">
        <v>1.6361926136011643E-3</v>
      </c>
      <c r="M7" s="197">
        <v>2.4769090672882303E-3</v>
      </c>
      <c r="N7" s="197">
        <v>1.0522184891603676E-4</v>
      </c>
      <c r="O7" s="194">
        <f t="shared" si="0"/>
        <v>2.1014844110879859E-2</v>
      </c>
      <c r="P7" s="194">
        <f t="shared" si="1"/>
        <v>8.0294683695304892E-3</v>
      </c>
      <c r="Q7" s="194">
        <f t="shared" si="2"/>
        <v>3.387053625563304E-3</v>
      </c>
    </row>
    <row r="8" spans="1:17" x14ac:dyDescent="0.25">
      <c r="A8" s="178">
        <v>37653</v>
      </c>
      <c r="B8" s="198">
        <v>-5.1152205495543474E-2</v>
      </c>
      <c r="C8" s="198">
        <v>-8.4671532349983647E-2</v>
      </c>
      <c r="D8" s="198">
        <v>3.3519326854440167E-2</v>
      </c>
      <c r="E8" s="198">
        <v>2.3787638161937505E-2</v>
      </c>
      <c r="F8" s="198">
        <v>3.4461854377737335E-2</v>
      </c>
      <c r="G8" s="198">
        <v>-4.6969423161692718E-4</v>
      </c>
      <c r="H8" s="198">
        <v>-1.1635285917366685E-2</v>
      </c>
      <c r="I8" s="198">
        <v>1.4307639331837818E-3</v>
      </c>
      <c r="J8" s="198">
        <v>9.7316886925026633E-3</v>
      </c>
      <c r="K8" s="198">
        <v>6.5065676805133657E-3</v>
      </c>
      <c r="L8" s="198">
        <v>1.2783161694189691E-3</v>
      </c>
      <c r="M8" s="198">
        <v>1.8841471772267897E-3</v>
      </c>
      <c r="N8" s="198">
        <v>6.265766534354074E-5</v>
      </c>
      <c r="O8" s="195">
        <f t="shared" si="0"/>
        <v>2.2356874228753723E-2</v>
      </c>
      <c r="P8" s="195">
        <f t="shared" si="1"/>
        <v>7.7848838499323348E-3</v>
      </c>
      <c r="Q8" s="195">
        <f t="shared" si="2"/>
        <v>3.3775687757541125E-3</v>
      </c>
    </row>
    <row r="9" spans="1:17" x14ac:dyDescent="0.25">
      <c r="A9" s="177">
        <v>37681</v>
      </c>
      <c r="B9" s="197">
        <v>-5.3834353162577987E-2</v>
      </c>
      <c r="C9" s="197">
        <v>-8.7170596413381526E-2</v>
      </c>
      <c r="D9" s="197">
        <v>3.3336243250803546E-2</v>
      </c>
      <c r="E9" s="197">
        <v>2.3684138955117198E-2</v>
      </c>
      <c r="F9" s="197">
        <v>3.4979162110212257E-2</v>
      </c>
      <c r="G9" s="197">
        <v>-4.3494058204220358E-4</v>
      </c>
      <c r="H9" s="197">
        <v>-1.1743017715342377E-2</v>
      </c>
      <c r="I9" s="197">
        <v>8.8293514228952278E-4</v>
      </c>
      <c r="J9" s="197">
        <v>9.6521042956863468E-3</v>
      </c>
      <c r="K9" s="197">
        <v>6.418748801462355E-3</v>
      </c>
      <c r="L9" s="197">
        <v>1.3652402089620866E-3</v>
      </c>
      <c r="M9" s="197">
        <v>1.7989349591333351E-3</v>
      </c>
      <c r="N9" s="197">
        <v>6.9180326128569949E-5</v>
      </c>
      <c r="O9" s="194">
        <f t="shared" si="0"/>
        <v>2.2801203812827679E-2</v>
      </c>
      <c r="P9" s="194">
        <f t="shared" si="1"/>
        <v>7.7839890104244415E-3</v>
      </c>
      <c r="Q9" s="194">
        <f t="shared" si="2"/>
        <v>2.7510504275514275E-3</v>
      </c>
    </row>
    <row r="10" spans="1:17" x14ac:dyDescent="0.25">
      <c r="A10" s="178">
        <v>37712</v>
      </c>
      <c r="B10" s="198">
        <v>-4.9715793799258279E-2</v>
      </c>
      <c r="C10" s="198">
        <v>-8.5402596673164938E-2</v>
      </c>
      <c r="D10" s="198">
        <v>3.5686802873906638E-2</v>
      </c>
      <c r="E10" s="198">
        <v>2.6130659830706723E-2</v>
      </c>
      <c r="F10" s="198">
        <v>3.773933387249636E-2</v>
      </c>
      <c r="G10" s="198">
        <v>-4.0613409200435449E-4</v>
      </c>
      <c r="H10" s="198">
        <v>-1.1912674534952039E-2</v>
      </c>
      <c r="I10" s="198">
        <v>7.1013458516676277E-4</v>
      </c>
      <c r="J10" s="198">
        <v>9.556143043199912E-3</v>
      </c>
      <c r="K10" s="198">
        <v>6.4665010888596552E-3</v>
      </c>
      <c r="L10" s="198">
        <v>1.2039684126419583E-3</v>
      </c>
      <c r="M10" s="198">
        <v>1.7975219296320422E-3</v>
      </c>
      <c r="N10" s="198">
        <v>8.8151612066257137E-5</v>
      </c>
      <c r="O10" s="195">
        <f t="shared" si="0"/>
        <v>2.5420525245539963E-2</v>
      </c>
      <c r="P10" s="195">
        <f t="shared" si="1"/>
        <v>7.6704695015016137E-3</v>
      </c>
      <c r="Q10" s="195">
        <f t="shared" si="2"/>
        <v>2.5958081268650621E-3</v>
      </c>
    </row>
    <row r="11" spans="1:17" x14ac:dyDescent="0.25">
      <c r="A11" s="177">
        <v>37742</v>
      </c>
      <c r="B11" s="197">
        <v>-5.1485686219359075E-2</v>
      </c>
      <c r="C11" s="197">
        <v>-8.7592621479929841E-2</v>
      </c>
      <c r="D11" s="197">
        <v>3.6106935260570759E-2</v>
      </c>
      <c r="E11" s="197">
        <v>2.6196030663832429E-2</v>
      </c>
      <c r="F11" s="197">
        <v>3.8768974411363614E-2</v>
      </c>
      <c r="G11" s="197">
        <v>-3.9058941176352052E-4</v>
      </c>
      <c r="H11" s="197">
        <v>-1.225862530626411E-2</v>
      </c>
      <c r="I11" s="197">
        <v>7.627097049644189E-5</v>
      </c>
      <c r="J11" s="197">
        <v>9.9109045967383288E-3</v>
      </c>
      <c r="K11" s="197">
        <v>6.6398049754505997E-3</v>
      </c>
      <c r="L11" s="197">
        <v>1.245539945219098E-3</v>
      </c>
      <c r="M11" s="197">
        <v>1.9246305398886152E-3</v>
      </c>
      <c r="N11" s="197">
        <v>1.0092913618001664E-4</v>
      </c>
      <c r="O11" s="194">
        <f t="shared" si="0"/>
        <v>2.6119759693335982E-2</v>
      </c>
      <c r="P11" s="194">
        <f t="shared" si="1"/>
        <v>7.8853449206696975E-3</v>
      </c>
      <c r="Q11" s="194">
        <f t="shared" si="2"/>
        <v>2.1018306465650735E-3</v>
      </c>
    </row>
    <row r="12" spans="1:17" x14ac:dyDescent="0.25">
      <c r="A12" s="178">
        <v>37773</v>
      </c>
      <c r="B12" s="198">
        <v>-5.389499783371296E-2</v>
      </c>
      <c r="C12" s="198">
        <v>-8.8105886652805637E-2</v>
      </c>
      <c r="D12" s="198">
        <v>3.421088881909267E-2</v>
      </c>
      <c r="E12" s="198">
        <v>2.4389523190044452E-2</v>
      </c>
      <c r="F12" s="198">
        <v>3.8098804185513431E-2</v>
      </c>
      <c r="G12" s="198">
        <v>-3.4117004532882892E-4</v>
      </c>
      <c r="H12" s="198">
        <v>-1.2426772294854565E-2</v>
      </c>
      <c r="I12" s="198">
        <v>-9.4133865528558654E-4</v>
      </c>
      <c r="J12" s="198">
        <v>9.8213656290482183E-3</v>
      </c>
      <c r="K12" s="198">
        <v>6.862294897589466E-3</v>
      </c>
      <c r="L12" s="198">
        <v>1.0803432994737512E-3</v>
      </c>
      <c r="M12" s="198">
        <v>1.7768799843135166E-3</v>
      </c>
      <c r="N12" s="198">
        <v>1.0184744767148523E-4</v>
      </c>
      <c r="O12" s="195">
        <f t="shared" si="0"/>
        <v>2.5330861845330038E-2</v>
      </c>
      <c r="P12" s="195">
        <f t="shared" si="1"/>
        <v>7.9426381970632166E-3</v>
      </c>
      <c r="Q12" s="195">
        <f t="shared" si="2"/>
        <v>9.3738877669941533E-4</v>
      </c>
    </row>
    <row r="13" spans="1:17" x14ac:dyDescent="0.25">
      <c r="A13" s="177">
        <v>37803</v>
      </c>
      <c r="B13" s="197">
        <v>-5.9062270048672219E-2</v>
      </c>
      <c r="C13" s="197">
        <v>-9.3258270687193945E-2</v>
      </c>
      <c r="D13" s="197">
        <v>3.4196000638521747E-2</v>
      </c>
      <c r="E13" s="197">
        <v>2.4483847216814628E-2</v>
      </c>
      <c r="F13" s="197">
        <v>3.9110187265056738E-2</v>
      </c>
      <c r="G13" s="197">
        <v>-3.18295504722049E-4</v>
      </c>
      <c r="H13" s="197">
        <v>-1.2994992067301703E-2</v>
      </c>
      <c r="I13" s="197">
        <v>-1.3130524762183661E-3</v>
      </c>
      <c r="J13" s="197">
        <v>9.7121534217071183E-3</v>
      </c>
      <c r="K13" s="197">
        <v>6.6404774301229907E-3</v>
      </c>
      <c r="L13" s="197">
        <v>7.9062446901554664E-4</v>
      </c>
      <c r="M13" s="197">
        <v>2.1833442461883972E-3</v>
      </c>
      <c r="N13" s="197">
        <v>9.7707276380182512E-5</v>
      </c>
      <c r="O13" s="194">
        <f t="shared" si="0"/>
        <v>2.5796899693032983E-2</v>
      </c>
      <c r="P13" s="194">
        <f t="shared" si="1"/>
        <v>7.4311018991385369E-3</v>
      </c>
      <c r="Q13" s="194">
        <f t="shared" si="2"/>
        <v>9.6799904635021358E-4</v>
      </c>
    </row>
    <row r="14" spans="1:17" x14ac:dyDescent="0.25">
      <c r="A14" s="178">
        <v>37834</v>
      </c>
      <c r="B14" s="198">
        <v>-5.9101124144342251E-2</v>
      </c>
      <c r="C14" s="198">
        <v>-9.4613118371850338E-2</v>
      </c>
      <c r="D14" s="198">
        <v>3.5511994227508087E-2</v>
      </c>
      <c r="E14" s="198">
        <v>2.5790857107695544E-2</v>
      </c>
      <c r="F14" s="198">
        <v>4.0141928517173221E-2</v>
      </c>
      <c r="G14" s="198">
        <v>-2.7939998043742396E-4</v>
      </c>
      <c r="H14" s="198">
        <v>-1.3609723092926634E-2</v>
      </c>
      <c r="I14" s="198">
        <v>-4.6194833611361557E-4</v>
      </c>
      <c r="J14" s="198">
        <v>9.7211371198125483E-3</v>
      </c>
      <c r="K14" s="198">
        <v>6.7051757890745686E-3</v>
      </c>
      <c r="L14" s="198">
        <v>8.0815019189074352E-4</v>
      </c>
      <c r="M14" s="198">
        <v>2.0931729251611351E-3</v>
      </c>
      <c r="N14" s="198">
        <v>1.1463821368609968E-4</v>
      </c>
      <c r="O14" s="195">
        <f t="shared" si="0"/>
        <v>2.625280544380916E-2</v>
      </c>
      <c r="P14" s="195">
        <f t="shared" si="1"/>
        <v>7.513325980965312E-3</v>
      </c>
      <c r="Q14" s="195">
        <f t="shared" si="2"/>
        <v>1.7458628027336193E-3</v>
      </c>
    </row>
    <row r="15" spans="1:17" x14ac:dyDescent="0.25">
      <c r="A15" s="177">
        <v>37865</v>
      </c>
      <c r="B15" s="197">
        <v>-5.9721697465612254E-2</v>
      </c>
      <c r="C15" s="197">
        <v>-9.3250965853175216E-2</v>
      </c>
      <c r="D15" s="197">
        <v>3.3529268387562941E-2</v>
      </c>
      <c r="E15" s="197">
        <v>2.3720383920052227E-2</v>
      </c>
      <c r="F15" s="197">
        <v>3.8909643530089223E-2</v>
      </c>
      <c r="G15" s="197">
        <v>-2.581463773222674E-4</v>
      </c>
      <c r="H15" s="197">
        <v>-1.3956059049500546E-2</v>
      </c>
      <c r="I15" s="197">
        <v>-9.7505418321418486E-4</v>
      </c>
      <c r="J15" s="197">
        <v>9.8088844675107197E-3</v>
      </c>
      <c r="K15" s="197">
        <v>6.6218108574195959E-3</v>
      </c>
      <c r="L15" s="197">
        <v>9.6294606224371789E-4</v>
      </c>
      <c r="M15" s="197">
        <v>2.0854579193682866E-3</v>
      </c>
      <c r="N15" s="197">
        <v>1.3866962847911864E-4</v>
      </c>
      <c r="O15" s="194">
        <f t="shared" si="0"/>
        <v>2.4695438103266413E-2</v>
      </c>
      <c r="P15" s="194">
        <f t="shared" si="1"/>
        <v>7.584756919663314E-3</v>
      </c>
      <c r="Q15" s="194">
        <f t="shared" si="2"/>
        <v>1.2490733646332204E-3</v>
      </c>
    </row>
    <row r="16" spans="1:17" x14ac:dyDescent="0.25">
      <c r="A16" s="178">
        <v>37895</v>
      </c>
      <c r="B16" s="198">
        <v>-5.5660976408100298E-2</v>
      </c>
      <c r="C16" s="198">
        <v>-8.910364686097387E-2</v>
      </c>
      <c r="D16" s="198">
        <v>3.3442670452873538E-2</v>
      </c>
      <c r="E16" s="198">
        <v>2.3688803810898714E-2</v>
      </c>
      <c r="F16" s="198">
        <v>3.9128200009959278E-2</v>
      </c>
      <c r="G16" s="198">
        <v>-2.280273916948873E-4</v>
      </c>
      <c r="H16" s="198">
        <v>-1.4288792057698181E-2</v>
      </c>
      <c r="I16" s="198">
        <v>-9.2257674966749327E-4</v>
      </c>
      <c r="J16" s="198">
        <v>9.7538666419748205E-3</v>
      </c>
      <c r="K16" s="198">
        <v>6.3651679307927559E-3</v>
      </c>
      <c r="L16" s="198">
        <v>9.788337181914188E-4</v>
      </c>
      <c r="M16" s="198">
        <v>2.2976315357729508E-3</v>
      </c>
      <c r="N16" s="198">
        <v>1.1223345721769542E-4</v>
      </c>
      <c r="O16" s="195">
        <f t="shared" si="0"/>
        <v>2.4611380560566207E-2</v>
      </c>
      <c r="P16" s="195">
        <f t="shared" si="1"/>
        <v>7.3440016489841747E-3</v>
      </c>
      <c r="Q16" s="195">
        <f t="shared" si="2"/>
        <v>1.4872882433231529E-3</v>
      </c>
    </row>
    <row r="17" spans="1:17" x14ac:dyDescent="0.25">
      <c r="A17" s="177">
        <v>37926</v>
      </c>
      <c r="B17" s="197">
        <v>-5.6589037903474054E-2</v>
      </c>
      <c r="C17" s="197">
        <v>-9.0198727597943937E-2</v>
      </c>
      <c r="D17" s="197">
        <v>3.3609689694469889E-2</v>
      </c>
      <c r="E17" s="197">
        <v>2.3613911492464622E-2</v>
      </c>
      <c r="F17" s="197">
        <v>3.9776249761636066E-2</v>
      </c>
      <c r="G17" s="197">
        <v>-2.1309223885400511E-4</v>
      </c>
      <c r="H17" s="197">
        <v>-1.4841314026221315E-2</v>
      </c>
      <c r="I17" s="197">
        <v>-1.1079320040961243E-3</v>
      </c>
      <c r="J17" s="197">
        <v>9.9957782020052687E-3</v>
      </c>
      <c r="K17" s="197">
        <v>6.4090465627154158E-3</v>
      </c>
      <c r="L17" s="197">
        <v>1.1692157612522578E-3</v>
      </c>
      <c r="M17" s="197">
        <v>2.2996511348305853E-3</v>
      </c>
      <c r="N17" s="197">
        <v>1.1786474320701006E-4</v>
      </c>
      <c r="O17" s="194">
        <f t="shared" si="0"/>
        <v>2.4721843496560748E-2</v>
      </c>
      <c r="P17" s="194">
        <f t="shared" si="1"/>
        <v>7.5782623239676735E-3</v>
      </c>
      <c r="Q17" s="194">
        <f t="shared" si="2"/>
        <v>1.3095838739414711E-3</v>
      </c>
    </row>
    <row r="18" spans="1:17" x14ac:dyDescent="0.25">
      <c r="A18" s="178">
        <v>37956</v>
      </c>
      <c r="B18" s="198">
        <v>-5.1808055119444515E-2</v>
      </c>
      <c r="C18" s="198">
        <v>-8.4167056379243654E-2</v>
      </c>
      <c r="D18" s="198">
        <v>3.2359001259799125E-2</v>
      </c>
      <c r="E18" s="198">
        <v>2.1979199794112125E-2</v>
      </c>
      <c r="F18" s="198">
        <v>3.8035573530655009E-2</v>
      </c>
      <c r="G18" s="198">
        <v>-1.133265170637477E-4</v>
      </c>
      <c r="H18" s="198">
        <v>-1.5369858942932862E-2</v>
      </c>
      <c r="I18" s="198">
        <v>-5.7318827654628118E-4</v>
      </c>
      <c r="J18" s="198">
        <v>1.0379801465687006E-2</v>
      </c>
      <c r="K18" s="198">
        <v>6.9359089501957565E-3</v>
      </c>
      <c r="L18" s="198">
        <v>1.109422356788978E-3</v>
      </c>
      <c r="M18" s="198">
        <v>2.2080042181559039E-3</v>
      </c>
      <c r="N18" s="198">
        <v>1.264659405463696E-4</v>
      </c>
      <c r="O18" s="195">
        <f t="shared" si="0"/>
        <v>2.2552388070658395E-2</v>
      </c>
      <c r="P18" s="195">
        <f t="shared" si="1"/>
        <v>8.0453313069847338E-3</v>
      </c>
      <c r="Q18" s="195">
        <f t="shared" si="2"/>
        <v>1.7612818821559923E-3</v>
      </c>
    </row>
    <row r="19" spans="1:17" x14ac:dyDescent="0.25">
      <c r="A19" s="177">
        <v>37987</v>
      </c>
      <c r="B19" s="197">
        <v>-4.6030288005385597E-2</v>
      </c>
      <c r="C19" s="197">
        <v>-7.9495163100034794E-2</v>
      </c>
      <c r="D19" s="197">
        <v>3.3464875094649134E-2</v>
      </c>
      <c r="E19" s="197">
        <v>2.3482255688187431E-2</v>
      </c>
      <c r="F19" s="197">
        <v>3.8628599592087268E-2</v>
      </c>
      <c r="G19" s="197">
        <v>-9.2478537986274322E-5</v>
      </c>
      <c r="H19" s="197">
        <v>-1.5944394501632157E-2</v>
      </c>
      <c r="I19" s="197">
        <v>8.9052913571859959E-4</v>
      </c>
      <c r="J19" s="197">
        <v>9.9826194064617044E-3</v>
      </c>
      <c r="K19" s="197">
        <v>6.6132125974726142E-3</v>
      </c>
      <c r="L19" s="197">
        <v>1.0173542307443668E-3</v>
      </c>
      <c r="M19" s="197">
        <v>2.3000177434675025E-3</v>
      </c>
      <c r="N19" s="197">
        <v>5.2034834777221093E-5</v>
      </c>
      <c r="O19" s="194">
        <f t="shared" si="0"/>
        <v>2.2591726552468838E-2</v>
      </c>
      <c r="P19" s="194">
        <f t="shared" si="1"/>
        <v>7.6305668282169812E-3</v>
      </c>
      <c r="Q19" s="194">
        <f t="shared" si="2"/>
        <v>3.2425817139633234E-3</v>
      </c>
    </row>
    <row r="20" spans="1:17" x14ac:dyDescent="0.25">
      <c r="A20" s="178">
        <v>38018</v>
      </c>
      <c r="B20" s="198">
        <v>-4.3219694082600138E-2</v>
      </c>
      <c r="C20" s="198">
        <v>-7.6481092567356357E-2</v>
      </c>
      <c r="D20" s="198">
        <v>3.3261398484756191E-2</v>
      </c>
      <c r="E20" s="198">
        <v>2.2882268978072943E-2</v>
      </c>
      <c r="F20" s="198">
        <v>3.9052448944991311E-2</v>
      </c>
      <c r="G20" s="198">
        <v>-1.2588324085030926E-4</v>
      </c>
      <c r="H20" s="198">
        <v>-1.6351098242400459E-2</v>
      </c>
      <c r="I20" s="198">
        <v>3.0680151633239654E-4</v>
      </c>
      <c r="J20" s="198">
        <v>1.0379129506683247E-2</v>
      </c>
      <c r="K20" s="198">
        <v>6.5343370402854758E-3</v>
      </c>
      <c r="L20" s="198">
        <v>1.0324683192139343E-3</v>
      </c>
      <c r="M20" s="198">
        <v>2.7290060049740277E-3</v>
      </c>
      <c r="N20" s="198">
        <v>8.3318142209808983E-5</v>
      </c>
      <c r="O20" s="195">
        <f t="shared" si="0"/>
        <v>2.257546746174054E-2</v>
      </c>
      <c r="P20" s="195">
        <f t="shared" si="1"/>
        <v>7.5668053594994105E-3</v>
      </c>
      <c r="Q20" s="195">
        <f t="shared" si="2"/>
        <v>3.1191256635162328E-3</v>
      </c>
    </row>
    <row r="21" spans="1:17" x14ac:dyDescent="0.25">
      <c r="A21" s="177">
        <v>38047</v>
      </c>
      <c r="B21" s="197">
        <v>-4.0023327891361517E-2</v>
      </c>
      <c r="C21" s="197">
        <v>-7.4278581174987632E-2</v>
      </c>
      <c r="D21" s="197">
        <v>3.4255253283626087E-2</v>
      </c>
      <c r="E21" s="197">
        <v>2.386545010506334E-2</v>
      </c>
      <c r="F21" s="197">
        <v>4.0024459298996007E-2</v>
      </c>
      <c r="G21" s="197">
        <v>-1.1461414171414474E-4</v>
      </c>
      <c r="H21" s="197">
        <v>-1.6151792975105408E-2</v>
      </c>
      <c r="I21" s="197">
        <v>1.0739792288688376E-4</v>
      </c>
      <c r="J21" s="197">
        <v>1.0389803178562749E-2</v>
      </c>
      <c r="K21" s="197">
        <v>6.7793406471691395E-3</v>
      </c>
      <c r="L21" s="197">
        <v>9.7217715310964385E-4</v>
      </c>
      <c r="M21" s="197">
        <v>2.5797444685464761E-3</v>
      </c>
      <c r="N21" s="197">
        <v>5.8540909737489773E-5</v>
      </c>
      <c r="O21" s="194">
        <f t="shared" si="0"/>
        <v>2.3758052182176453E-2</v>
      </c>
      <c r="P21" s="194">
        <f t="shared" si="1"/>
        <v>7.7515178002787836E-3</v>
      </c>
      <c r="Q21" s="194">
        <f t="shared" si="2"/>
        <v>2.7456833011708496E-3</v>
      </c>
    </row>
    <row r="22" spans="1:17" x14ac:dyDescent="0.25">
      <c r="A22" s="178">
        <v>38078</v>
      </c>
      <c r="B22" s="198">
        <v>-4.2960941467033019E-2</v>
      </c>
      <c r="C22" s="198">
        <v>-7.5843482602584514E-2</v>
      </c>
      <c r="D22" s="198">
        <v>3.288254113555146E-2</v>
      </c>
      <c r="E22" s="198">
        <v>2.2514349369798747E-2</v>
      </c>
      <c r="F22" s="198">
        <v>3.8422292277354393E-2</v>
      </c>
      <c r="G22" s="198">
        <v>-1.0490593731993296E-4</v>
      </c>
      <c r="H22" s="198">
        <v>-1.6310287623182554E-2</v>
      </c>
      <c r="I22" s="198">
        <v>5.0725065294683906E-4</v>
      </c>
      <c r="J22" s="198">
        <v>1.0368191765752715E-2</v>
      </c>
      <c r="K22" s="198">
        <v>6.9767591503041067E-3</v>
      </c>
      <c r="L22" s="198">
        <v>1.0860557049608265E-3</v>
      </c>
      <c r="M22" s="198">
        <v>2.2708578473888178E-3</v>
      </c>
      <c r="N22" s="198">
        <v>3.4519063098962232E-5</v>
      </c>
      <c r="O22" s="195">
        <f t="shared" si="0"/>
        <v>2.2007098716851907E-2</v>
      </c>
      <c r="P22" s="195">
        <f t="shared" si="1"/>
        <v>8.0628148552649333E-3</v>
      </c>
      <c r="Q22" s="195">
        <f t="shared" si="2"/>
        <v>2.8126275634346191E-3</v>
      </c>
    </row>
    <row r="23" spans="1:17" x14ac:dyDescent="0.25">
      <c r="A23" s="177">
        <v>38108</v>
      </c>
      <c r="B23" s="197">
        <v>-4.0153258459777727E-2</v>
      </c>
      <c r="C23" s="197">
        <v>-7.3499307367672045E-2</v>
      </c>
      <c r="D23" s="197">
        <v>3.3346048907894305E-2</v>
      </c>
      <c r="E23" s="197">
        <v>2.3238664814032233E-2</v>
      </c>
      <c r="F23" s="197">
        <v>3.8921708091840389E-2</v>
      </c>
      <c r="G23" s="197">
        <v>-1.0389964597548918E-4</v>
      </c>
      <c r="H23" s="197">
        <v>-1.6315021653547961E-2</v>
      </c>
      <c r="I23" s="197">
        <v>7.3587802171529539E-4</v>
      </c>
      <c r="J23" s="197">
        <v>1.0107384093862068E-2</v>
      </c>
      <c r="K23" s="197">
        <v>6.8925160257882626E-3</v>
      </c>
      <c r="L23" s="197">
        <v>1.1212491962717789E-3</v>
      </c>
      <c r="M23" s="197">
        <v>2.0496585166231373E-3</v>
      </c>
      <c r="N23" s="197">
        <v>4.3960355178889005E-5</v>
      </c>
      <c r="O23" s="194">
        <f t="shared" si="0"/>
        <v>2.2502786792316942E-2</v>
      </c>
      <c r="P23" s="194">
        <f t="shared" si="1"/>
        <v>8.0137652220600413E-3</v>
      </c>
      <c r="Q23" s="194">
        <f t="shared" si="2"/>
        <v>2.8294968935173217E-3</v>
      </c>
    </row>
    <row r="24" spans="1:17" x14ac:dyDescent="0.25">
      <c r="A24" s="178">
        <v>38139</v>
      </c>
      <c r="B24" s="198">
        <v>-3.6962628715319551E-2</v>
      </c>
      <c r="C24" s="198">
        <v>-7.2903667867624006E-2</v>
      </c>
      <c r="D24" s="198">
        <v>3.5941039152304434E-2</v>
      </c>
      <c r="E24" s="198">
        <v>2.5772084577026743E-2</v>
      </c>
      <c r="F24" s="198">
        <v>4.0871259309832875E-2</v>
      </c>
      <c r="G24" s="198">
        <v>-1.1845873109895436E-4</v>
      </c>
      <c r="H24" s="198">
        <v>-1.6152290829910231E-2</v>
      </c>
      <c r="I24" s="198">
        <v>1.171574828203052E-3</v>
      </c>
      <c r="J24" s="198">
        <v>1.0168954575277693E-2</v>
      </c>
      <c r="K24" s="198">
        <v>7.1546745927155162E-3</v>
      </c>
      <c r="L24" s="198">
        <v>1.0371293225281365E-3</v>
      </c>
      <c r="M24" s="198">
        <v>1.9348001870934182E-3</v>
      </c>
      <c r="N24" s="198">
        <v>4.2350472940624169E-5</v>
      </c>
      <c r="O24" s="195">
        <f t="shared" si="0"/>
        <v>2.460050974882369E-2</v>
      </c>
      <c r="P24" s="195">
        <f t="shared" si="1"/>
        <v>8.1918039152436527E-3</v>
      </c>
      <c r="Q24" s="195">
        <f t="shared" si="2"/>
        <v>3.1487254882370946E-3</v>
      </c>
    </row>
    <row r="25" spans="1:17" x14ac:dyDescent="0.25">
      <c r="A25" s="177">
        <v>38169</v>
      </c>
      <c r="B25" s="197">
        <v>-3.3319982653324746E-2</v>
      </c>
      <c r="C25" s="197">
        <v>-6.9340034997196778E-2</v>
      </c>
      <c r="D25" s="197">
        <v>3.6020052343872039E-2</v>
      </c>
      <c r="E25" s="197">
        <v>2.5587389804070028E-2</v>
      </c>
      <c r="F25" s="197">
        <v>4.0662080088317634E-2</v>
      </c>
      <c r="G25" s="197">
        <v>-1.1065926619141923E-4</v>
      </c>
      <c r="H25" s="197">
        <v>-1.5899082406393289E-2</v>
      </c>
      <c r="I25" s="197">
        <v>9.3505138833710629E-4</v>
      </c>
      <c r="J25" s="197">
        <v>1.0432662539802011E-2</v>
      </c>
      <c r="K25" s="197">
        <v>7.7347229171585551E-3</v>
      </c>
      <c r="L25" s="197">
        <v>1.1051182400496878E-3</v>
      </c>
      <c r="M25" s="197">
        <v>1.5630733904528934E-3</v>
      </c>
      <c r="N25" s="197">
        <v>2.9747992140874754E-5</v>
      </c>
      <c r="O25" s="194">
        <f t="shared" si="0"/>
        <v>2.4652338415732923E-2</v>
      </c>
      <c r="P25" s="194">
        <f t="shared" si="1"/>
        <v>8.8398411572082423E-3</v>
      </c>
      <c r="Q25" s="194">
        <f t="shared" si="2"/>
        <v>2.5278727709308743E-3</v>
      </c>
    </row>
    <row r="26" spans="1:17" x14ac:dyDescent="0.25">
      <c r="A26" s="178">
        <v>38200</v>
      </c>
      <c r="B26" s="198">
        <v>-3.1023988739509199E-2</v>
      </c>
      <c r="C26" s="198">
        <v>-6.7807365693335356E-2</v>
      </c>
      <c r="D26" s="198">
        <v>3.6783376953826122E-2</v>
      </c>
      <c r="E26" s="198">
        <v>2.6084258407898693E-2</v>
      </c>
      <c r="F26" s="198">
        <v>4.0779448674175531E-2</v>
      </c>
      <c r="G26" s="198">
        <v>-1.1457171412715445E-4</v>
      </c>
      <c r="H26" s="198">
        <v>-1.5711713781812013E-2</v>
      </c>
      <c r="I26" s="198">
        <v>1.1310952296623394E-3</v>
      </c>
      <c r="J26" s="198">
        <v>1.0699118545927432E-2</v>
      </c>
      <c r="K26" s="198">
        <v>8.0347853120622276E-3</v>
      </c>
      <c r="L26" s="198">
        <v>9.748303672172825E-4</v>
      </c>
      <c r="M26" s="198">
        <v>1.6516190705091582E-3</v>
      </c>
      <c r="N26" s="198">
        <v>3.7883796138762788E-5</v>
      </c>
      <c r="O26" s="195">
        <f t="shared" si="0"/>
        <v>2.4953163178236364E-2</v>
      </c>
      <c r="P26" s="195">
        <f t="shared" si="1"/>
        <v>9.0096156792795097E-3</v>
      </c>
      <c r="Q26" s="195">
        <f t="shared" si="2"/>
        <v>2.8205980963102602E-3</v>
      </c>
    </row>
    <row r="27" spans="1:17" x14ac:dyDescent="0.25">
      <c r="A27" s="177">
        <v>38231</v>
      </c>
      <c r="B27" s="197">
        <v>-3.053237408067204E-2</v>
      </c>
      <c r="C27" s="197">
        <v>-6.7020153601504054E-2</v>
      </c>
      <c r="D27" s="197">
        <v>3.6487779520832028E-2</v>
      </c>
      <c r="E27" s="197">
        <v>2.5467053265323381E-2</v>
      </c>
      <c r="F27" s="197">
        <v>4.0594899513162572E-2</v>
      </c>
      <c r="G27" s="197">
        <v>-8.8139442711976065E-5</v>
      </c>
      <c r="H27" s="197">
        <v>-1.5754870692243718E-2</v>
      </c>
      <c r="I27" s="197">
        <v>7.151638871165072E-4</v>
      </c>
      <c r="J27" s="197">
        <v>1.1020726255508642E-2</v>
      </c>
      <c r="K27" s="197">
        <v>8.2278763045520176E-3</v>
      </c>
      <c r="L27" s="197">
        <v>1.028417309294416E-3</v>
      </c>
      <c r="M27" s="197">
        <v>1.7303299473903971E-3</v>
      </c>
      <c r="N27" s="197">
        <v>3.4102694271810235E-5</v>
      </c>
      <c r="O27" s="194">
        <f t="shared" si="0"/>
        <v>2.4751889378206875E-2</v>
      </c>
      <c r="P27" s="194">
        <f t="shared" si="1"/>
        <v>9.2562936138464343E-3</v>
      </c>
      <c r="Q27" s="194">
        <f t="shared" si="2"/>
        <v>2.479596528778715E-3</v>
      </c>
    </row>
    <row r="28" spans="1:17" x14ac:dyDescent="0.25">
      <c r="A28" s="178">
        <v>38261</v>
      </c>
      <c r="B28" s="198">
        <v>-3.103909803857749E-2</v>
      </c>
      <c r="C28" s="198">
        <v>-6.7316449128283565E-2</v>
      </c>
      <c r="D28" s="198">
        <v>3.6277351089706089E-2</v>
      </c>
      <c r="E28" s="198">
        <v>2.5554300828418159E-2</v>
      </c>
      <c r="F28" s="198">
        <v>4.0978440322109566E-2</v>
      </c>
      <c r="G28" s="198">
        <v>-9.0935149170084755E-5</v>
      </c>
      <c r="H28" s="198">
        <v>-1.5916539917961547E-2</v>
      </c>
      <c r="I28" s="198">
        <v>5.8333557344022048E-4</v>
      </c>
      <c r="J28" s="198">
        <v>1.0723050261287937E-2</v>
      </c>
      <c r="K28" s="198">
        <v>8.252881559818865E-3</v>
      </c>
      <c r="L28" s="198">
        <v>9.7739973339830357E-4</v>
      </c>
      <c r="M28" s="198">
        <v>1.4503587738049994E-3</v>
      </c>
      <c r="N28" s="198">
        <v>4.241019426576669E-5</v>
      </c>
      <c r="O28" s="195">
        <f t="shared" si="0"/>
        <v>2.4970965254977932E-2</v>
      </c>
      <c r="P28" s="195">
        <f t="shared" si="1"/>
        <v>9.2302812932171692E-3</v>
      </c>
      <c r="Q28" s="195">
        <f t="shared" si="2"/>
        <v>2.0761045415109867E-3</v>
      </c>
    </row>
    <row r="29" spans="1:17" x14ac:dyDescent="0.25">
      <c r="A29" s="177">
        <v>38292</v>
      </c>
      <c r="B29" s="197">
        <v>-3.0037463460436131E-2</v>
      </c>
      <c r="C29" s="197">
        <v>-6.5142958278229815E-2</v>
      </c>
      <c r="D29" s="197">
        <v>3.5105494817793695E-2</v>
      </c>
      <c r="E29" s="197">
        <v>2.47912034598258E-2</v>
      </c>
      <c r="F29" s="197">
        <v>4.0243250649943656E-2</v>
      </c>
      <c r="G29" s="197">
        <v>-8.9392180807397822E-5</v>
      </c>
      <c r="H29" s="197">
        <v>-1.5331428403709539E-2</v>
      </c>
      <c r="I29" s="197">
        <v>-3.1226605600915961E-5</v>
      </c>
      <c r="J29" s="197">
        <v>1.0314291357967895E-2</v>
      </c>
      <c r="K29" s="197">
        <v>8.1792944150854904E-3</v>
      </c>
      <c r="L29" s="197">
        <v>7.5176944234737575E-4</v>
      </c>
      <c r="M29" s="197">
        <v>1.3472650473275506E-3</v>
      </c>
      <c r="N29" s="197">
        <v>3.5962453207478347E-5</v>
      </c>
      <c r="O29" s="194">
        <f t="shared" si="0"/>
        <v>2.4822430065426719E-2</v>
      </c>
      <c r="P29" s="194">
        <f t="shared" si="1"/>
        <v>8.9310638574328655E-3</v>
      </c>
      <c r="Q29" s="194">
        <f t="shared" si="2"/>
        <v>1.352000894934113E-3</v>
      </c>
    </row>
    <row r="30" spans="1:17" x14ac:dyDescent="0.25">
      <c r="A30" s="178">
        <v>38322</v>
      </c>
      <c r="B30" s="198">
        <v>-2.8760489172793703E-2</v>
      </c>
      <c r="C30" s="198">
        <v>-6.5648954307781393E-2</v>
      </c>
      <c r="D30" s="198">
        <v>3.6888465134987718E-2</v>
      </c>
      <c r="E30" s="198">
        <v>2.6780198038100479E-2</v>
      </c>
      <c r="F30" s="198">
        <v>4.326749609285805E-2</v>
      </c>
      <c r="G30" s="198">
        <v>-1.7184947280210542E-4</v>
      </c>
      <c r="H30" s="198">
        <v>-1.6337812320845514E-2</v>
      </c>
      <c r="I30" s="198">
        <v>2.2363738890040586E-5</v>
      </c>
      <c r="J30" s="198">
        <v>1.010826709688724E-2</v>
      </c>
      <c r="K30" s="198">
        <v>8.2033370093698502E-3</v>
      </c>
      <c r="L30" s="198">
        <v>7.2614368717946649E-4</v>
      </c>
      <c r="M30" s="198">
        <v>1.1469645029162322E-3</v>
      </c>
      <c r="N30" s="198">
        <v>3.1821897421689592E-5</v>
      </c>
      <c r="O30" s="195">
        <f t="shared" si="0"/>
        <v>2.6757834299210432E-2</v>
      </c>
      <c r="P30" s="195">
        <f t="shared" si="1"/>
        <v>8.9294806965493165E-3</v>
      </c>
      <c r="Q30" s="195">
        <f t="shared" si="2"/>
        <v>1.2011501392279623E-3</v>
      </c>
    </row>
    <row r="31" spans="1:17" x14ac:dyDescent="0.25">
      <c r="A31" s="177">
        <v>38353</v>
      </c>
      <c r="B31" s="197">
        <v>-2.7774896645985002E-2</v>
      </c>
      <c r="C31" s="197">
        <v>-6.5602504377577447E-2</v>
      </c>
      <c r="D31" s="197">
        <v>3.7827607731592459E-2</v>
      </c>
      <c r="E31" s="197">
        <v>2.6792083577609659E-2</v>
      </c>
      <c r="F31" s="197">
        <v>4.3249538919590422E-2</v>
      </c>
      <c r="G31" s="197">
        <v>-1.7703287770027903E-4</v>
      </c>
      <c r="H31" s="197">
        <v>-1.5899556832979524E-2</v>
      </c>
      <c r="I31" s="197">
        <v>-3.8086563130096949E-4</v>
      </c>
      <c r="J31" s="197">
        <v>1.1035524153982807E-2</v>
      </c>
      <c r="K31" s="197">
        <v>8.42288844532889E-3</v>
      </c>
      <c r="L31" s="197">
        <v>1.1807673619744948E-3</v>
      </c>
      <c r="M31" s="197">
        <v>1.3939616646479649E-3</v>
      </c>
      <c r="N31" s="197">
        <v>3.7906682031457989E-5</v>
      </c>
      <c r="O31" s="194">
        <f t="shared" si="0"/>
        <v>2.7172949208910616E-2</v>
      </c>
      <c r="P31" s="194">
        <f t="shared" si="1"/>
        <v>9.6036558073033847E-3</v>
      </c>
      <c r="Q31" s="194">
        <f t="shared" si="2"/>
        <v>1.0510027153784536E-3</v>
      </c>
    </row>
    <row r="32" spans="1:17" x14ac:dyDescent="0.25">
      <c r="A32" s="178">
        <v>38384</v>
      </c>
      <c r="B32" s="198">
        <v>-2.9330826444370229E-2</v>
      </c>
      <c r="C32" s="198">
        <v>-6.5766381800489895E-2</v>
      </c>
      <c r="D32" s="198">
        <v>3.6435555356119698E-2</v>
      </c>
      <c r="E32" s="198">
        <v>2.5238669439153556E-2</v>
      </c>
      <c r="F32" s="198">
        <v>4.237913857445004E-2</v>
      </c>
      <c r="G32" s="198">
        <v>-1.3811995623494146E-4</v>
      </c>
      <c r="H32" s="198">
        <v>-1.6670335764707486E-2</v>
      </c>
      <c r="I32" s="198">
        <v>-3.3201341435404449E-4</v>
      </c>
      <c r="J32" s="198">
        <v>1.1196885916966142E-2</v>
      </c>
      <c r="K32" s="198">
        <v>8.3759830403613636E-3</v>
      </c>
      <c r="L32" s="198">
        <v>1.5241610964213529E-3</v>
      </c>
      <c r="M32" s="198">
        <v>1.2839522064500017E-3</v>
      </c>
      <c r="N32" s="198">
        <v>1.2789573733424036E-5</v>
      </c>
      <c r="O32" s="195">
        <f t="shared" si="0"/>
        <v>2.5570682853507609E-2</v>
      </c>
      <c r="P32" s="195">
        <f t="shared" si="1"/>
        <v>9.9001441367827167E-3</v>
      </c>
      <c r="Q32" s="195">
        <f t="shared" si="2"/>
        <v>9.6472836582938131E-4</v>
      </c>
    </row>
    <row r="33" spans="1:17" x14ac:dyDescent="0.25">
      <c r="A33" s="177">
        <v>38412</v>
      </c>
      <c r="B33" s="197">
        <v>-2.9777456722417845E-2</v>
      </c>
      <c r="C33" s="197">
        <v>-6.7039636614375939E-2</v>
      </c>
      <c r="D33" s="197">
        <v>3.7262179891958104E-2</v>
      </c>
      <c r="E33" s="197">
        <v>2.6165881279051718E-2</v>
      </c>
      <c r="F33" s="197">
        <v>4.3048906373096732E-2</v>
      </c>
      <c r="G33" s="197">
        <v>-1.4961178802328604E-4</v>
      </c>
      <c r="H33" s="197">
        <v>-1.6941146469514244E-2</v>
      </c>
      <c r="I33" s="197">
        <v>2.0773316349253211E-4</v>
      </c>
      <c r="J33" s="197">
        <v>1.1096298612906379E-2</v>
      </c>
      <c r="K33" s="197">
        <v>8.4745328703831699E-3</v>
      </c>
      <c r="L33" s="197">
        <v>1.5384527887750776E-3</v>
      </c>
      <c r="M33" s="197">
        <v>1.0541474334802251E-3</v>
      </c>
      <c r="N33" s="197">
        <v>2.916552026790749E-5</v>
      </c>
      <c r="O33" s="194">
        <f t="shared" si="0"/>
        <v>2.5958148115559201E-2</v>
      </c>
      <c r="P33" s="194">
        <f t="shared" si="1"/>
        <v>1.0012985659158247E-2</v>
      </c>
      <c r="Q33" s="194">
        <f t="shared" si="2"/>
        <v>1.2910461172406648E-3</v>
      </c>
    </row>
    <row r="34" spans="1:17" x14ac:dyDescent="0.25">
      <c r="A34" s="178">
        <v>38443</v>
      </c>
      <c r="B34" s="198">
        <v>-2.7392435941808079E-2</v>
      </c>
      <c r="C34" s="198">
        <v>-6.8145705409987253E-2</v>
      </c>
      <c r="D34" s="198">
        <v>4.0753269468179212E-2</v>
      </c>
      <c r="E34" s="198">
        <v>2.9463870653499334E-2</v>
      </c>
      <c r="F34" s="198">
        <v>4.590263077438874E-2</v>
      </c>
      <c r="G34" s="198">
        <v>-1.482715664022793E-4</v>
      </c>
      <c r="H34" s="198">
        <v>-1.6735708466443792E-2</v>
      </c>
      <c r="I34" s="198">
        <v>4.452199119566691E-4</v>
      </c>
      <c r="J34" s="198">
        <v>1.1289398814679878E-2</v>
      </c>
      <c r="K34" s="198">
        <v>8.377305258506558E-3</v>
      </c>
      <c r="L34" s="198">
        <v>1.5181228668942988E-3</v>
      </c>
      <c r="M34" s="198">
        <v>1.3551651262444172E-3</v>
      </c>
      <c r="N34" s="198">
        <v>3.8805563034605415E-5</v>
      </c>
      <c r="O34" s="195">
        <f t="shared" si="0"/>
        <v>2.9018650741542671E-2</v>
      </c>
      <c r="P34" s="195">
        <f t="shared" si="1"/>
        <v>9.8954281254008576E-3</v>
      </c>
      <c r="Q34" s="195">
        <f t="shared" si="2"/>
        <v>1.8391906012356915E-3</v>
      </c>
    </row>
    <row r="35" spans="1:17" x14ac:dyDescent="0.25">
      <c r="A35" s="177">
        <v>38473</v>
      </c>
      <c r="B35" s="197">
        <v>-2.8862457212563978E-2</v>
      </c>
      <c r="C35" s="197">
        <v>-6.8931660529301789E-2</v>
      </c>
      <c r="D35" s="197">
        <v>4.0069203316737835E-2</v>
      </c>
      <c r="E35" s="197">
        <v>2.8204308845932068E-2</v>
      </c>
      <c r="F35" s="197">
        <v>4.4379571715302518E-2</v>
      </c>
      <c r="G35" s="197">
        <v>-1.4244409347926757E-4</v>
      </c>
      <c r="H35" s="197">
        <v>-1.668636149506467E-2</v>
      </c>
      <c r="I35" s="197">
        <v>6.5354271917348944E-4</v>
      </c>
      <c r="J35" s="197">
        <v>1.1864894470805768E-2</v>
      </c>
      <c r="K35" s="197">
        <v>8.6700887877459252E-3</v>
      </c>
      <c r="L35" s="197">
        <v>1.5625673670549528E-3</v>
      </c>
      <c r="M35" s="197">
        <v>1.5985683884642686E-3</v>
      </c>
      <c r="N35" s="197">
        <v>3.3669927540621978E-5</v>
      </c>
      <c r="O35" s="194">
        <f t="shared" si="0"/>
        <v>2.7550766126758584E-2</v>
      </c>
      <c r="P35" s="194">
        <f t="shared" si="1"/>
        <v>1.0232656154800878E-2</v>
      </c>
      <c r="Q35" s="194">
        <f t="shared" si="2"/>
        <v>2.2857810351783804E-3</v>
      </c>
    </row>
    <row r="36" spans="1:17" x14ac:dyDescent="0.25">
      <c r="A36" s="178">
        <v>38504</v>
      </c>
      <c r="B36" s="198">
        <v>-3.1033634752289093E-2</v>
      </c>
      <c r="C36" s="198">
        <v>-7.097747357898726E-2</v>
      </c>
      <c r="D36" s="198">
        <v>3.9943838826698184E-2</v>
      </c>
      <c r="E36" s="198">
        <v>2.844324141003857E-2</v>
      </c>
      <c r="F36" s="198">
        <v>4.4890968971389424E-2</v>
      </c>
      <c r="G36" s="198">
        <v>-1.0939021444546262E-4</v>
      </c>
      <c r="H36" s="198">
        <v>-1.7096390391853775E-2</v>
      </c>
      <c r="I36" s="198">
        <v>7.5805304494838449E-4</v>
      </c>
      <c r="J36" s="198">
        <v>1.1500597416659613E-2</v>
      </c>
      <c r="K36" s="198">
        <v>8.551694457767451E-3</v>
      </c>
      <c r="L36" s="198">
        <v>1.6126895836847753E-3</v>
      </c>
      <c r="M36" s="198">
        <v>1.3001655570420586E-3</v>
      </c>
      <c r="N36" s="198">
        <v>3.6047818165328654E-5</v>
      </c>
      <c r="O36" s="195">
        <f t="shared" si="0"/>
        <v>2.7685188365090187E-2</v>
      </c>
      <c r="P36" s="195">
        <f t="shared" si="1"/>
        <v>1.0164384041452226E-2</v>
      </c>
      <c r="Q36" s="195">
        <f t="shared" si="2"/>
        <v>2.0942664201557717E-3</v>
      </c>
    </row>
    <row r="37" spans="1:17" x14ac:dyDescent="0.25">
      <c r="A37" s="177">
        <v>38534</v>
      </c>
      <c r="B37" s="197">
        <v>-3.1339322753411489E-2</v>
      </c>
      <c r="C37" s="197">
        <v>-7.1525059687930201E-2</v>
      </c>
      <c r="D37" s="197">
        <v>4.018573693451874E-2</v>
      </c>
      <c r="E37" s="197">
        <v>2.8670283967468287E-2</v>
      </c>
      <c r="F37" s="197">
        <v>4.5693763473643338E-2</v>
      </c>
      <c r="G37" s="197">
        <v>-1.0664827294854532E-4</v>
      </c>
      <c r="H37" s="197">
        <v>-1.7317071460758494E-2</v>
      </c>
      <c r="I37" s="197">
        <v>4.0024022753198599E-4</v>
      </c>
      <c r="J37" s="197">
        <v>1.1515452967050444E-2</v>
      </c>
      <c r="K37" s="197">
        <v>8.3948290606364034E-3</v>
      </c>
      <c r="L37" s="197">
        <v>1.6224703197754834E-3</v>
      </c>
      <c r="M37" s="197">
        <v>1.4526585254583024E-3</v>
      </c>
      <c r="N37" s="197">
        <v>4.5495061180256571E-5</v>
      </c>
      <c r="O37" s="194">
        <f t="shared" si="0"/>
        <v>2.8270043739936298E-2</v>
      </c>
      <c r="P37" s="194">
        <f t="shared" si="1"/>
        <v>1.0017299380411886E-2</v>
      </c>
      <c r="Q37" s="194">
        <f t="shared" si="2"/>
        <v>1.898393814170545E-3</v>
      </c>
    </row>
    <row r="38" spans="1:17" x14ac:dyDescent="0.25">
      <c r="A38" s="178">
        <v>38565</v>
      </c>
      <c r="B38" s="198">
        <v>-3.1417533485840476E-2</v>
      </c>
      <c r="C38" s="198">
        <v>-7.1646843533734073E-2</v>
      </c>
      <c r="D38" s="198">
        <v>4.0229310047893596E-2</v>
      </c>
      <c r="E38" s="198">
        <v>2.852643879863527E-2</v>
      </c>
      <c r="F38" s="198">
        <v>4.5761193283740065E-2</v>
      </c>
      <c r="G38" s="198">
        <v>-1.9491160933968267E-4</v>
      </c>
      <c r="H38" s="198">
        <v>-1.7185846462088351E-2</v>
      </c>
      <c r="I38" s="198">
        <v>1.460035863232361E-4</v>
      </c>
      <c r="J38" s="198">
        <v>1.1702871249258331E-2</v>
      </c>
      <c r="K38" s="198">
        <v>8.6517081847552017E-3</v>
      </c>
      <c r="L38" s="198">
        <v>1.638673704158107E-3</v>
      </c>
      <c r="M38" s="198">
        <v>1.3716177544870836E-3</v>
      </c>
      <c r="N38" s="198">
        <v>4.0871605857940743E-5</v>
      </c>
      <c r="O38" s="195">
        <f t="shared" si="0"/>
        <v>2.8380435212312032E-2</v>
      </c>
      <c r="P38" s="195">
        <f t="shared" si="1"/>
        <v>1.0290381888913309E-2</v>
      </c>
      <c r="Q38" s="195">
        <f t="shared" si="2"/>
        <v>1.5584929466682604E-3</v>
      </c>
    </row>
    <row r="39" spans="1:17" x14ac:dyDescent="0.25">
      <c r="A39" s="177">
        <v>38596</v>
      </c>
      <c r="B39" s="197">
        <v>-3.3069695308203334E-2</v>
      </c>
      <c r="C39" s="197">
        <v>-7.2439410782610097E-2</v>
      </c>
      <c r="D39" s="197">
        <v>3.9369715474406777E-2</v>
      </c>
      <c r="E39" s="197">
        <v>2.7874104794629352E-2</v>
      </c>
      <c r="F39" s="197">
        <v>4.487723542354824E-2</v>
      </c>
      <c r="G39" s="197">
        <v>-1.9334341310514258E-4</v>
      </c>
      <c r="H39" s="197">
        <v>-1.7084454830789599E-2</v>
      </c>
      <c r="I39" s="197">
        <v>2.7466761497584773E-4</v>
      </c>
      <c r="J39" s="197">
        <v>1.1495610679777425E-2</v>
      </c>
      <c r="K39" s="197">
        <v>8.5399018610261505E-3</v>
      </c>
      <c r="L39" s="197">
        <v>1.5727157773569838E-3</v>
      </c>
      <c r="M39" s="197">
        <v>1.3581583913687917E-3</v>
      </c>
      <c r="N39" s="197">
        <v>2.4834650025499332E-5</v>
      </c>
      <c r="O39" s="194">
        <f t="shared" si="0"/>
        <v>2.7599437179653494E-2</v>
      </c>
      <c r="P39" s="194">
        <f t="shared" si="1"/>
        <v>1.0112617638383134E-2</v>
      </c>
      <c r="Q39" s="194">
        <f t="shared" si="2"/>
        <v>1.6576606563701388E-3</v>
      </c>
    </row>
    <row r="40" spans="1:17" x14ac:dyDescent="0.25">
      <c r="A40" s="178">
        <v>38626</v>
      </c>
      <c r="B40" s="198">
        <v>-3.315583204181502E-2</v>
      </c>
      <c r="C40" s="198">
        <v>-7.2856181876748374E-2</v>
      </c>
      <c r="D40" s="198">
        <v>3.9700349834933361E-2</v>
      </c>
      <c r="E40" s="198">
        <v>2.785127462774848E-2</v>
      </c>
      <c r="F40" s="198">
        <v>4.5138748326382656E-2</v>
      </c>
      <c r="G40" s="198">
        <v>-1.9434741407573094E-4</v>
      </c>
      <c r="H40" s="198">
        <v>-1.7208001707384308E-2</v>
      </c>
      <c r="I40" s="198">
        <v>1.1487542282586625E-4</v>
      </c>
      <c r="J40" s="198">
        <v>1.1849075207184877E-2</v>
      </c>
      <c r="K40" s="198">
        <v>8.5448381018182664E-3</v>
      </c>
      <c r="L40" s="198">
        <v>1.6841827870405618E-3</v>
      </c>
      <c r="M40" s="198">
        <v>1.5843545207565495E-3</v>
      </c>
      <c r="N40" s="198">
        <v>3.5699797569501733E-5</v>
      </c>
      <c r="O40" s="195">
        <f t="shared" si="0"/>
        <v>2.7736399204922619E-2</v>
      </c>
      <c r="P40" s="195">
        <f t="shared" si="1"/>
        <v>1.0229020888858829E-2</v>
      </c>
      <c r="Q40" s="195">
        <f t="shared" si="2"/>
        <v>1.7349297411519175E-3</v>
      </c>
    </row>
    <row r="41" spans="1:17" x14ac:dyDescent="0.25">
      <c r="A41" s="177">
        <v>38657</v>
      </c>
      <c r="B41" s="197">
        <v>-3.4471042322105655E-2</v>
      </c>
      <c r="C41" s="197">
        <v>-7.3577698385347889E-2</v>
      </c>
      <c r="D41" s="197">
        <v>3.9106656063242221E-2</v>
      </c>
      <c r="E41" s="197">
        <v>2.7113678037972072E-2</v>
      </c>
      <c r="F41" s="197">
        <v>4.4029196491944589E-2</v>
      </c>
      <c r="G41" s="197">
        <v>-1.8586566143318319E-4</v>
      </c>
      <c r="H41" s="197">
        <v>-1.7328268686444256E-2</v>
      </c>
      <c r="I41" s="197">
        <v>5.9861589390492159E-4</v>
      </c>
      <c r="J41" s="197">
        <v>1.1992978025270147E-2</v>
      </c>
      <c r="K41" s="197">
        <v>8.6360159907251464E-3</v>
      </c>
      <c r="L41" s="197">
        <v>1.742757431416383E-3</v>
      </c>
      <c r="M41" s="197">
        <v>1.5767452296898334E-3</v>
      </c>
      <c r="N41" s="197">
        <v>3.7459373438784217E-5</v>
      </c>
      <c r="O41" s="194">
        <f t="shared" si="0"/>
        <v>2.6515062144067146E-2</v>
      </c>
      <c r="P41" s="194">
        <f t="shared" si="1"/>
        <v>1.0378773422141529E-2</v>
      </c>
      <c r="Q41" s="194">
        <f t="shared" si="2"/>
        <v>2.2128204970335392E-3</v>
      </c>
    </row>
    <row r="42" spans="1:17" x14ac:dyDescent="0.25">
      <c r="A42" s="178">
        <v>38687</v>
      </c>
      <c r="B42" s="198">
        <v>-3.5385879801715259E-2</v>
      </c>
      <c r="C42" s="198">
        <v>-7.2834741914737197E-2</v>
      </c>
      <c r="D42" s="198">
        <v>3.7448862113021925E-2</v>
      </c>
      <c r="E42" s="198">
        <v>2.6122330014679004E-2</v>
      </c>
      <c r="F42" s="198">
        <v>4.3135524365171513E-2</v>
      </c>
      <c r="G42" s="198">
        <v>-1.4375604983000374E-4</v>
      </c>
      <c r="H42" s="198">
        <v>-1.7311420006962414E-2</v>
      </c>
      <c r="I42" s="198">
        <v>4.4198170629991497E-4</v>
      </c>
      <c r="J42" s="198">
        <v>1.1326532098342919E-2</v>
      </c>
      <c r="K42" s="198">
        <v>7.9215566128673486E-3</v>
      </c>
      <c r="L42" s="198">
        <v>1.9021615862238044E-3</v>
      </c>
      <c r="M42" s="198">
        <v>1.4556971549586845E-3</v>
      </c>
      <c r="N42" s="198">
        <v>4.7116744293081046E-5</v>
      </c>
      <c r="O42" s="195">
        <f t="shared" si="0"/>
        <v>2.5680348308379095E-2</v>
      </c>
      <c r="P42" s="195">
        <f t="shared" si="1"/>
        <v>9.8237181990911537E-3</v>
      </c>
      <c r="Q42" s="195">
        <f t="shared" si="2"/>
        <v>1.9447956055516804E-3</v>
      </c>
    </row>
    <row r="43" spans="1:17" x14ac:dyDescent="0.25">
      <c r="A43" s="177">
        <v>38718</v>
      </c>
      <c r="B43" s="197">
        <v>-4.0538549403399869E-2</v>
      </c>
      <c r="C43" s="197">
        <v>-7.4709470583549056E-2</v>
      </c>
      <c r="D43" s="197">
        <v>3.4170921180149159E-2</v>
      </c>
      <c r="E43" s="197">
        <v>2.3400955642333826E-2</v>
      </c>
      <c r="F43" s="197">
        <v>4.1423359414120273E-2</v>
      </c>
      <c r="G43" s="197">
        <v>-1.4182454084482089E-4</v>
      </c>
      <c r="H43" s="197">
        <v>-1.8229129825076688E-2</v>
      </c>
      <c r="I43" s="197">
        <v>3.4855059413505543E-4</v>
      </c>
      <c r="J43" s="197">
        <v>1.0769965537815333E-2</v>
      </c>
      <c r="K43" s="197">
        <v>7.8473429100326727E-3</v>
      </c>
      <c r="L43" s="197">
        <v>1.5938234073356809E-3</v>
      </c>
      <c r="M43" s="197">
        <v>1.285979041361776E-3</v>
      </c>
      <c r="N43" s="197">
        <v>4.282017908520468E-5</v>
      </c>
      <c r="O43" s="194">
        <f t="shared" si="0"/>
        <v>2.3052405048198766E-2</v>
      </c>
      <c r="P43" s="194">
        <f t="shared" si="1"/>
        <v>9.4411663173683529E-3</v>
      </c>
      <c r="Q43" s="194">
        <f t="shared" si="2"/>
        <v>1.677349814582036E-3</v>
      </c>
    </row>
    <row r="44" spans="1:17" x14ac:dyDescent="0.25">
      <c r="A44" s="178">
        <v>38749</v>
      </c>
      <c r="B44" s="198">
        <v>-4.1137956152241618E-2</v>
      </c>
      <c r="C44" s="198">
        <v>-7.4873881343936008E-2</v>
      </c>
      <c r="D44" s="198">
        <v>3.3735925191694369E-2</v>
      </c>
      <c r="E44" s="198">
        <v>2.3621740449157217E-2</v>
      </c>
      <c r="F44" s="198">
        <v>4.1001247829091515E-2</v>
      </c>
      <c r="G44" s="198">
        <v>-1.4835526309324001E-4</v>
      </c>
      <c r="H44" s="198">
        <v>-1.7468346609116666E-2</v>
      </c>
      <c r="I44" s="198">
        <v>2.3719449227560109E-4</v>
      </c>
      <c r="J44" s="198">
        <v>1.0114184742537146E-2</v>
      </c>
      <c r="K44" s="198">
        <v>7.5431237516051788E-3</v>
      </c>
      <c r="L44" s="198">
        <v>1.2553693232142977E-3</v>
      </c>
      <c r="M44" s="198">
        <v>1.2766234042370548E-3</v>
      </c>
      <c r="N44" s="198">
        <v>3.9068263480613906E-5</v>
      </c>
      <c r="O44" s="195">
        <f t="shared" si="0"/>
        <v>2.3384545956881612E-2</v>
      </c>
      <c r="P44" s="195">
        <f t="shared" si="1"/>
        <v>8.7984930748194762E-3</v>
      </c>
      <c r="Q44" s="195">
        <f t="shared" si="2"/>
        <v>1.5528861599932698E-3</v>
      </c>
    </row>
    <row r="45" spans="1:17" x14ac:dyDescent="0.25">
      <c r="A45" s="177">
        <v>38777</v>
      </c>
      <c r="B45" s="197">
        <v>-4.11214761957533E-2</v>
      </c>
      <c r="C45" s="197">
        <v>-7.4028727788654991E-2</v>
      </c>
      <c r="D45" s="197">
        <v>3.2907251592901671E-2</v>
      </c>
      <c r="E45" s="197">
        <v>2.2551452948269272E-2</v>
      </c>
      <c r="F45" s="197">
        <v>4.0126900207130542E-2</v>
      </c>
      <c r="G45" s="197">
        <v>-1.3595230897476052E-4</v>
      </c>
      <c r="H45" s="197">
        <v>-1.7476265231571076E-2</v>
      </c>
      <c r="I45" s="197">
        <v>3.6770281684559469E-5</v>
      </c>
      <c r="J45" s="197">
        <v>1.0355798644632401E-2</v>
      </c>
      <c r="K45" s="197">
        <v>7.6488751951876112E-3</v>
      </c>
      <c r="L45" s="197">
        <v>1.2417430017978176E-3</v>
      </c>
      <c r="M45" s="197">
        <v>1.4379483665237648E-3</v>
      </c>
      <c r="N45" s="197">
        <v>2.7232081123208417E-5</v>
      </c>
      <c r="O45" s="194">
        <f t="shared" si="0"/>
        <v>2.2514682666584709E-2</v>
      </c>
      <c r="P45" s="194">
        <f t="shared" si="1"/>
        <v>8.8906181969854291E-3</v>
      </c>
      <c r="Q45" s="194">
        <f t="shared" si="2"/>
        <v>1.5019507293315328E-3</v>
      </c>
    </row>
    <row r="46" spans="1:17" x14ac:dyDescent="0.25">
      <c r="A46" s="178">
        <v>38808</v>
      </c>
      <c r="B46" s="198">
        <v>-4.0269418181744766E-2</v>
      </c>
      <c r="C46" s="198">
        <v>-7.3409917973353597E-2</v>
      </c>
      <c r="D46" s="198">
        <v>3.3140499791608782E-2</v>
      </c>
      <c r="E46" s="198">
        <v>2.2778867694113778E-2</v>
      </c>
      <c r="F46" s="198">
        <v>4.1155398858428498E-2</v>
      </c>
      <c r="G46" s="198">
        <v>-1.4054808880119702E-4</v>
      </c>
      <c r="H46" s="198">
        <v>-1.7681900013987478E-2</v>
      </c>
      <c r="I46" s="198">
        <v>-5.5408306152604254E-4</v>
      </c>
      <c r="J46" s="198">
        <v>1.0361632097495006E-2</v>
      </c>
      <c r="K46" s="198">
        <v>7.6961298259043253E-3</v>
      </c>
      <c r="L46" s="198">
        <v>1.2716400257484963E-3</v>
      </c>
      <c r="M46" s="198">
        <v>1.3697370541949096E-3</v>
      </c>
      <c r="N46" s="198">
        <v>2.4125191647273196E-5</v>
      </c>
      <c r="O46" s="195">
        <f t="shared" si="0"/>
        <v>2.333295075563982E-2</v>
      </c>
      <c r="P46" s="195">
        <f t="shared" si="1"/>
        <v>8.9677698516528216E-3</v>
      </c>
      <c r="Q46" s="195">
        <f t="shared" si="2"/>
        <v>8.3977918431614028E-4</v>
      </c>
    </row>
    <row r="47" spans="1:17" x14ac:dyDescent="0.25">
      <c r="A47" s="177">
        <v>38838</v>
      </c>
      <c r="B47" s="197">
        <v>-3.7156221479731667E-2</v>
      </c>
      <c r="C47" s="197">
        <v>-7.0132988171726945E-2</v>
      </c>
      <c r="D47" s="197">
        <v>3.2976766691995223E-2</v>
      </c>
      <c r="E47" s="197">
        <v>2.300414494678785E-2</v>
      </c>
      <c r="F47" s="197">
        <v>4.1628660287060013E-2</v>
      </c>
      <c r="G47" s="197">
        <v>-1.3694927507909493E-4</v>
      </c>
      <c r="H47" s="197">
        <v>-1.7951735616802241E-2</v>
      </c>
      <c r="I47" s="197">
        <v>-5.3583044839082311E-4</v>
      </c>
      <c r="J47" s="197">
        <v>9.9726217452073707E-3</v>
      </c>
      <c r="K47" s="197">
        <v>7.375107738554194E-3</v>
      </c>
      <c r="L47" s="197">
        <v>1.2356275268069631E-3</v>
      </c>
      <c r="M47" s="197">
        <v>1.3386702481435631E-3</v>
      </c>
      <c r="N47" s="197">
        <v>2.3216231702649596E-5</v>
      </c>
      <c r="O47" s="194">
        <f t="shared" si="0"/>
        <v>2.3539975395178676E-2</v>
      </c>
      <c r="P47" s="194">
        <f t="shared" si="1"/>
        <v>8.610735265361158E-3</v>
      </c>
      <c r="Q47" s="194">
        <f t="shared" si="2"/>
        <v>8.2605603145538965E-4</v>
      </c>
    </row>
    <row r="48" spans="1:17" x14ac:dyDescent="0.25">
      <c r="A48" s="178">
        <v>38869</v>
      </c>
      <c r="B48" s="198">
        <v>-3.7238344414385956E-2</v>
      </c>
      <c r="C48" s="198">
        <v>-7.045723526581868E-2</v>
      </c>
      <c r="D48" s="198">
        <v>3.3218890851432668E-2</v>
      </c>
      <c r="E48" s="198">
        <v>2.3153245262898241E-2</v>
      </c>
      <c r="F48" s="198">
        <v>4.1708822803510473E-2</v>
      </c>
      <c r="G48" s="198">
        <v>-1.8523830979738155E-4</v>
      </c>
      <c r="H48" s="198">
        <v>-1.7812402169331595E-2</v>
      </c>
      <c r="I48" s="198">
        <v>-5.5793706148324937E-4</v>
      </c>
      <c r="J48" s="198">
        <v>1.0065645588534424E-2</v>
      </c>
      <c r="K48" s="198">
        <v>7.1697836563197025E-3</v>
      </c>
      <c r="L48" s="198">
        <v>1.2719715260351143E-3</v>
      </c>
      <c r="M48" s="198">
        <v>1.5962801427796824E-3</v>
      </c>
      <c r="N48" s="198">
        <v>2.761026339992637E-5</v>
      </c>
      <c r="O48" s="195">
        <f t="shared" si="0"/>
        <v>2.3711182324381498E-2</v>
      </c>
      <c r="P48" s="195">
        <f t="shared" si="1"/>
        <v>8.4417551823548174E-3</v>
      </c>
      <c r="Q48" s="195">
        <f t="shared" si="2"/>
        <v>1.0659533446963595E-3</v>
      </c>
    </row>
    <row r="49" spans="1:17" x14ac:dyDescent="0.25">
      <c r="A49" s="177">
        <v>38899</v>
      </c>
      <c r="B49" s="197">
        <v>-3.8004058155720971E-2</v>
      </c>
      <c r="C49" s="197">
        <v>-7.0370215327855618E-2</v>
      </c>
      <c r="D49" s="197">
        <v>3.2366157172134591E-2</v>
      </c>
      <c r="E49" s="197">
        <v>2.2216526222007899E-2</v>
      </c>
      <c r="F49" s="197">
        <v>4.0564060068189696E-2</v>
      </c>
      <c r="G49" s="197">
        <v>-1.7958444681449238E-4</v>
      </c>
      <c r="H49" s="197">
        <v>-1.7787639487259619E-2</v>
      </c>
      <c r="I49" s="197">
        <v>-3.8030991210768534E-4</v>
      </c>
      <c r="J49" s="197">
        <v>1.0149630950126691E-2</v>
      </c>
      <c r="K49" s="197">
        <v>7.1241615366137842E-3</v>
      </c>
      <c r="L49" s="197">
        <v>1.4338773236953065E-3</v>
      </c>
      <c r="M49" s="197">
        <v>1.5734371844652458E-3</v>
      </c>
      <c r="N49" s="197">
        <v>1.8154905352354798E-5</v>
      </c>
      <c r="O49" s="194">
        <f t="shared" si="0"/>
        <v>2.2596836134115585E-2</v>
      </c>
      <c r="P49" s="194">
        <f t="shared" si="1"/>
        <v>8.55803886030909E-3</v>
      </c>
      <c r="Q49" s="194">
        <f t="shared" si="2"/>
        <v>1.2112821777099153E-3</v>
      </c>
    </row>
    <row r="50" spans="1:17" x14ac:dyDescent="0.25">
      <c r="A50" s="178">
        <v>38930</v>
      </c>
      <c r="B50" s="198">
        <v>-3.711343231438758E-2</v>
      </c>
      <c r="C50" s="198">
        <v>-7.0637144669190563E-2</v>
      </c>
      <c r="D50" s="198">
        <v>3.352371235480292E-2</v>
      </c>
      <c r="E50" s="198">
        <v>2.3138954795406487E-2</v>
      </c>
      <c r="F50" s="198">
        <v>4.1470993883891659E-2</v>
      </c>
      <c r="G50" s="198">
        <v>-9.402124314195469E-5</v>
      </c>
      <c r="H50" s="198">
        <v>-1.782674483687624E-2</v>
      </c>
      <c r="I50" s="198">
        <v>-4.1127300846697959E-4</v>
      </c>
      <c r="J50" s="198">
        <v>1.0384757559396439E-2</v>
      </c>
      <c r="K50" s="198">
        <v>6.4469103971477523E-3</v>
      </c>
      <c r="L50" s="198">
        <v>1.3550780763751267E-3</v>
      </c>
      <c r="M50" s="198">
        <v>2.5595480947934925E-3</v>
      </c>
      <c r="N50" s="198">
        <v>2.3220991080067408E-5</v>
      </c>
      <c r="O50" s="195">
        <f t="shared" si="0"/>
        <v>2.3550227803873461E-2</v>
      </c>
      <c r="P50" s="195">
        <f t="shared" si="1"/>
        <v>7.801988473522879E-3</v>
      </c>
      <c r="Q50" s="195">
        <f t="shared" si="2"/>
        <v>2.1714960774065805E-3</v>
      </c>
    </row>
    <row r="51" spans="1:17" x14ac:dyDescent="0.25">
      <c r="A51" s="177">
        <v>38961</v>
      </c>
      <c r="B51" s="197">
        <v>-3.653696204308577E-2</v>
      </c>
      <c r="C51" s="197">
        <v>-6.876385568105163E-2</v>
      </c>
      <c r="D51" s="197">
        <v>3.2226893637965812E-2</v>
      </c>
      <c r="E51" s="197">
        <v>2.1864383684095698E-2</v>
      </c>
      <c r="F51" s="197">
        <v>4.2416013935269954E-2</v>
      </c>
      <c r="G51" s="197">
        <v>-1.0569833664020611E-4</v>
      </c>
      <c r="H51" s="197">
        <v>-2.01830305071443E-2</v>
      </c>
      <c r="I51" s="197">
        <v>-2.6290140738974911E-4</v>
      </c>
      <c r="J51" s="197">
        <v>1.0362509953870115E-2</v>
      </c>
      <c r="K51" s="197">
        <v>6.4486321258886078E-3</v>
      </c>
      <c r="L51" s="197">
        <v>1.3980215994667021E-3</v>
      </c>
      <c r="M51" s="197">
        <v>2.4814054322947025E-3</v>
      </c>
      <c r="N51" s="197">
        <v>3.4450796220102109E-5</v>
      </c>
      <c r="O51" s="194">
        <f t="shared" si="0"/>
        <v>2.2127285091485451E-2</v>
      </c>
      <c r="P51" s="194">
        <f t="shared" si="1"/>
        <v>7.8466537253553091E-3</v>
      </c>
      <c r="Q51" s="194">
        <f t="shared" si="2"/>
        <v>2.2529548211250557E-3</v>
      </c>
    </row>
    <row r="52" spans="1:17" x14ac:dyDescent="0.25">
      <c r="A52" s="178">
        <v>38991</v>
      </c>
      <c r="B52" s="198">
        <v>-3.5145945888566225E-2</v>
      </c>
      <c r="C52" s="198">
        <v>-6.8003295819843712E-2</v>
      </c>
      <c r="D52" s="198">
        <v>3.2857349931277431E-2</v>
      </c>
      <c r="E52" s="198">
        <v>2.212757570385249E-2</v>
      </c>
      <c r="F52" s="198">
        <v>4.2529080362509769E-2</v>
      </c>
      <c r="G52" s="198">
        <v>-9.634061406333744E-5</v>
      </c>
      <c r="H52" s="198">
        <v>-1.9928777601119677E-2</v>
      </c>
      <c r="I52" s="198">
        <v>-3.7638644347426511E-4</v>
      </c>
      <c r="J52" s="198">
        <v>1.0729774227424939E-2</v>
      </c>
      <c r="K52" s="198">
        <v>6.8536157725009638E-3</v>
      </c>
      <c r="L52" s="198">
        <v>1.4979803373617029E-3</v>
      </c>
      <c r="M52" s="198">
        <v>2.3475344980095751E-3</v>
      </c>
      <c r="N52" s="198">
        <v>3.0643619552699079E-5</v>
      </c>
      <c r="O52" s="195">
        <f t="shared" si="0"/>
        <v>2.2503962147326757E-2</v>
      </c>
      <c r="P52" s="195">
        <f t="shared" si="1"/>
        <v>8.3515961098626669E-3</v>
      </c>
      <c r="Q52" s="195">
        <f t="shared" si="2"/>
        <v>2.0017916740880091E-3</v>
      </c>
    </row>
    <row r="53" spans="1:17" x14ac:dyDescent="0.25">
      <c r="A53" s="177">
        <v>39022</v>
      </c>
      <c r="B53" s="197">
        <v>-3.4200917782820632E-2</v>
      </c>
      <c r="C53" s="197">
        <v>-6.7043876468194721E-2</v>
      </c>
      <c r="D53" s="197">
        <v>3.2842958685374048E-2</v>
      </c>
      <c r="E53" s="197">
        <v>2.192890110103617E-2</v>
      </c>
      <c r="F53" s="197">
        <v>4.1831910088797317E-2</v>
      </c>
      <c r="G53" s="197">
        <v>-7.8168878691986957E-5</v>
      </c>
      <c r="H53" s="197">
        <v>-1.9661692731280368E-2</v>
      </c>
      <c r="I53" s="197">
        <v>-1.6314737778879158E-4</v>
      </c>
      <c r="J53" s="197">
        <v>1.0914057584337878E-2</v>
      </c>
      <c r="K53" s="197">
        <v>7.0870203621724408E-3</v>
      </c>
      <c r="L53" s="197">
        <v>1.4406645625460318E-3</v>
      </c>
      <c r="M53" s="197">
        <v>2.3474212969658063E-3</v>
      </c>
      <c r="N53" s="197">
        <v>3.8951362653599771E-5</v>
      </c>
      <c r="O53" s="194">
        <f t="shared" si="0"/>
        <v>2.2092048478824965E-2</v>
      </c>
      <c r="P53" s="194">
        <f t="shared" si="1"/>
        <v>8.5276849247184726E-3</v>
      </c>
      <c r="Q53" s="194">
        <f t="shared" si="2"/>
        <v>2.2232252818306141E-3</v>
      </c>
    </row>
    <row r="54" spans="1:17" x14ac:dyDescent="0.25">
      <c r="A54" s="178">
        <v>39052</v>
      </c>
      <c r="B54" s="198">
        <v>-3.5696839781423212E-2</v>
      </c>
      <c r="C54" s="198">
        <v>-6.720420533855069E-2</v>
      </c>
      <c r="D54" s="198">
        <v>3.1507365557127458E-2</v>
      </c>
      <c r="E54" s="198">
        <v>2.1028268691837302E-2</v>
      </c>
      <c r="F54" s="198">
        <v>3.8842335872807013E-2</v>
      </c>
      <c r="G54" s="198">
        <v>-7.1375225319482216E-5</v>
      </c>
      <c r="H54" s="198">
        <v>-1.7458390787635798E-2</v>
      </c>
      <c r="I54" s="198">
        <v>-2.8430116801442717E-4</v>
      </c>
      <c r="J54" s="198">
        <v>1.0479096865290154E-2</v>
      </c>
      <c r="K54" s="198">
        <v>6.7940435652773575E-3</v>
      </c>
      <c r="L54" s="198">
        <v>1.3884123892410516E-3</v>
      </c>
      <c r="M54" s="198">
        <v>2.2738120902555032E-3</v>
      </c>
      <c r="N54" s="198">
        <v>2.2828820516243324E-5</v>
      </c>
      <c r="O54" s="195">
        <f t="shared" si="0"/>
        <v>2.1312569859851731E-2</v>
      </c>
      <c r="P54" s="195">
        <f t="shared" si="1"/>
        <v>8.1824559545184087E-3</v>
      </c>
      <c r="Q54" s="195">
        <f t="shared" si="2"/>
        <v>2.0123397427573193E-3</v>
      </c>
    </row>
    <row r="55" spans="1:17" x14ac:dyDescent="0.25">
      <c r="A55" s="177">
        <v>39083</v>
      </c>
      <c r="B55" s="197">
        <v>-3.0071056463589412E-2</v>
      </c>
      <c r="C55" s="197">
        <v>-6.4968899253927084E-2</v>
      </c>
      <c r="D55" s="197">
        <v>3.4897842790337662E-2</v>
      </c>
      <c r="E55" s="197">
        <v>2.432485969680109E-2</v>
      </c>
      <c r="F55" s="197">
        <v>4.1469073061864606E-2</v>
      </c>
      <c r="G55" s="197">
        <v>-8.8057312001559422E-5</v>
      </c>
      <c r="H55" s="197">
        <v>-1.6803619663907754E-2</v>
      </c>
      <c r="I55" s="197">
        <v>-2.5253638915420168E-4</v>
      </c>
      <c r="J55" s="197">
        <v>1.0572983093536568E-2</v>
      </c>
      <c r="K55" s="197">
        <v>7.1590407221205146E-3</v>
      </c>
      <c r="L55" s="197">
        <v>1.4186274169013914E-3</v>
      </c>
      <c r="M55" s="197">
        <v>1.9687371439628702E-3</v>
      </c>
      <c r="N55" s="197">
        <v>2.6577810551791616E-5</v>
      </c>
      <c r="O55" s="194">
        <f t="shared" si="0"/>
        <v>2.4577396085955293E-2</v>
      </c>
      <c r="P55" s="194">
        <f t="shared" si="1"/>
        <v>8.5776681390219052E-3</v>
      </c>
      <c r="Q55" s="194">
        <f t="shared" si="2"/>
        <v>1.74277856536046E-3</v>
      </c>
    </row>
    <row r="56" spans="1:17" x14ac:dyDescent="0.25">
      <c r="A56" s="178">
        <v>39114</v>
      </c>
      <c r="B56" s="198">
        <v>-2.8483717561911502E-2</v>
      </c>
      <c r="C56" s="198">
        <v>-6.3466773289425557E-2</v>
      </c>
      <c r="D56" s="198">
        <v>3.498305572751402E-2</v>
      </c>
      <c r="E56" s="198">
        <v>2.366719188806575E-2</v>
      </c>
      <c r="F56" s="198">
        <v>4.0972872186494216E-2</v>
      </c>
      <c r="G56" s="198">
        <v>-1.0376828419761328E-4</v>
      </c>
      <c r="H56" s="198">
        <v>-1.6782384311255939E-2</v>
      </c>
      <c r="I56" s="198">
        <v>-4.19527702974912E-4</v>
      </c>
      <c r="J56" s="198">
        <v>1.1315863839448268E-2</v>
      </c>
      <c r="K56" s="198">
        <v>7.6156378989335818E-3</v>
      </c>
      <c r="L56" s="198">
        <v>1.4592204860231195E-3</v>
      </c>
      <c r="M56" s="198">
        <v>2.2023122389509147E-3</v>
      </c>
      <c r="N56" s="198">
        <v>3.8693215540653587E-5</v>
      </c>
      <c r="O56" s="195">
        <f t="shared" si="0"/>
        <v>2.4086719591040664E-2</v>
      </c>
      <c r="P56" s="195">
        <f t="shared" si="1"/>
        <v>9.0748583849567018E-3</v>
      </c>
      <c r="Q56" s="195">
        <f t="shared" si="2"/>
        <v>1.8214777515166561E-3</v>
      </c>
    </row>
    <row r="57" spans="1:17" x14ac:dyDescent="0.25">
      <c r="A57" s="177">
        <v>39142</v>
      </c>
      <c r="B57" s="197">
        <v>-2.9032619595993028E-2</v>
      </c>
      <c r="C57" s="197">
        <v>-6.3158849406208473E-2</v>
      </c>
      <c r="D57" s="197">
        <v>3.412622981021541E-2</v>
      </c>
      <c r="E57" s="197">
        <v>2.2376200727299379E-2</v>
      </c>
      <c r="F57" s="197">
        <v>4.0688321403649308E-2</v>
      </c>
      <c r="G57" s="197">
        <v>-1.1710425743582188E-4</v>
      </c>
      <c r="H57" s="197">
        <v>-1.7433748521520336E-2</v>
      </c>
      <c r="I57" s="197">
        <v>-7.6126789739376654E-4</v>
      </c>
      <c r="J57" s="197">
        <v>1.1750029082916025E-2</v>
      </c>
      <c r="K57" s="197">
        <v>7.7873129803776994E-3</v>
      </c>
      <c r="L57" s="197">
        <v>1.6192891422729502E-3</v>
      </c>
      <c r="M57" s="197">
        <v>2.2958584551566329E-3</v>
      </c>
      <c r="N57" s="197">
        <v>4.7568505108743131E-5</v>
      </c>
      <c r="O57" s="194">
        <f t="shared" si="0"/>
        <v>2.3137468624693149E-2</v>
      </c>
      <c r="P57" s="194">
        <f t="shared" si="1"/>
        <v>9.4066021226506501E-3</v>
      </c>
      <c r="Q57" s="194">
        <f t="shared" si="2"/>
        <v>1.5821590628716095E-3</v>
      </c>
    </row>
    <row r="58" spans="1:17" x14ac:dyDescent="0.25">
      <c r="A58" s="178">
        <v>39173</v>
      </c>
      <c r="B58" s="198">
        <v>-2.8276631719441968E-2</v>
      </c>
      <c r="C58" s="198">
        <v>-6.238177223406443E-2</v>
      </c>
      <c r="D58" s="198">
        <v>3.4105140514622448E-2</v>
      </c>
      <c r="E58" s="198">
        <v>2.1901274541677739E-2</v>
      </c>
      <c r="F58" s="198">
        <v>3.9776572999158988E-2</v>
      </c>
      <c r="G58" s="198">
        <v>-1.4269781197956443E-4</v>
      </c>
      <c r="H58" s="198">
        <v>-1.7326537068091244E-2</v>
      </c>
      <c r="I58" s="198">
        <v>-4.0606357741044435E-4</v>
      </c>
      <c r="J58" s="198">
        <v>1.2203865972944707E-2</v>
      </c>
      <c r="K58" s="198">
        <v>8.3628804897891793E-3</v>
      </c>
      <c r="L58" s="198">
        <v>1.6312167437035547E-3</v>
      </c>
      <c r="M58" s="198">
        <v>2.157310684198702E-3</v>
      </c>
      <c r="N58" s="198">
        <v>5.245805525327108E-5</v>
      </c>
      <c r="O58" s="195">
        <f t="shared" si="0"/>
        <v>2.230733811908818E-2</v>
      </c>
      <c r="P58" s="195">
        <f t="shared" si="1"/>
        <v>9.9940972334927342E-3</v>
      </c>
      <c r="Q58" s="195">
        <f t="shared" si="2"/>
        <v>1.8037051620415287E-3</v>
      </c>
    </row>
    <row r="59" spans="1:17" x14ac:dyDescent="0.25">
      <c r="A59" s="177">
        <v>39203</v>
      </c>
      <c r="B59" s="197">
        <v>-3.0793934970013662E-2</v>
      </c>
      <c r="C59" s="197">
        <v>-6.529759088122862E-2</v>
      </c>
      <c r="D59" s="197">
        <v>3.4503655911214924E-2</v>
      </c>
      <c r="E59" s="197">
        <v>2.2282005250418277E-2</v>
      </c>
      <c r="F59" s="197">
        <v>4.0218402671656869E-2</v>
      </c>
      <c r="G59" s="197">
        <v>-1.5176476434956195E-4</v>
      </c>
      <c r="H59" s="197">
        <v>-1.7146487004719563E-2</v>
      </c>
      <c r="I59" s="197">
        <v>-6.3814565216947024E-4</v>
      </c>
      <c r="J59" s="197">
        <v>1.2221650660796645E-2</v>
      </c>
      <c r="K59" s="197">
        <v>8.6970558246615686E-3</v>
      </c>
      <c r="L59" s="197">
        <v>1.4672362619958718E-3</v>
      </c>
      <c r="M59" s="197">
        <v>2.0174875378334836E-3</v>
      </c>
      <c r="N59" s="197">
        <v>3.9871036305721699E-5</v>
      </c>
      <c r="O59" s="194">
        <f t="shared" si="0"/>
        <v>2.2920150902587744E-2</v>
      </c>
      <c r="P59" s="194">
        <f t="shared" si="1"/>
        <v>1.016429208665744E-2</v>
      </c>
      <c r="Q59" s="194">
        <f t="shared" si="2"/>
        <v>1.4192129219697351E-3</v>
      </c>
    </row>
    <row r="60" spans="1:17" x14ac:dyDescent="0.25">
      <c r="A60" s="178">
        <v>39234</v>
      </c>
      <c r="B60" s="198">
        <v>-2.8165401814426928E-2</v>
      </c>
      <c r="C60" s="198">
        <v>-6.2109840153189967E-2</v>
      </c>
      <c r="D60" s="198">
        <v>3.3944438338763032E-2</v>
      </c>
      <c r="E60" s="198">
        <v>2.1643987603745026E-2</v>
      </c>
      <c r="F60" s="198">
        <v>3.9293643285262865E-2</v>
      </c>
      <c r="G60" s="198">
        <v>-1.4823297521270571E-4</v>
      </c>
      <c r="H60" s="198">
        <v>-1.7036453563123451E-2</v>
      </c>
      <c r="I60" s="198">
        <v>-4.6496914318168247E-4</v>
      </c>
      <c r="J60" s="198">
        <v>1.2300450735018004E-2</v>
      </c>
      <c r="K60" s="198">
        <v>9.3284331943185445E-3</v>
      </c>
      <c r="L60" s="198">
        <v>1.4399842000378117E-3</v>
      </c>
      <c r="M60" s="198">
        <v>1.505472978839428E-3</v>
      </c>
      <c r="N60" s="198">
        <v>2.6560361822220442E-5</v>
      </c>
      <c r="O60" s="195">
        <f t="shared" si="0"/>
        <v>2.2108956746926707E-2</v>
      </c>
      <c r="P60" s="195">
        <f t="shared" si="1"/>
        <v>1.0768417394356355E-2</v>
      </c>
      <c r="Q60" s="195">
        <f t="shared" si="2"/>
        <v>1.0670641974799661E-3</v>
      </c>
    </row>
    <row r="61" spans="1:17" x14ac:dyDescent="0.25">
      <c r="A61" s="177">
        <v>39264</v>
      </c>
      <c r="B61" s="197">
        <v>-2.7757181225531512E-2</v>
      </c>
      <c r="C61" s="197">
        <v>-6.172231416738596E-2</v>
      </c>
      <c r="D61" s="197">
        <v>3.3965132941854458E-2</v>
      </c>
      <c r="E61" s="197">
        <v>2.1688496083447643E-2</v>
      </c>
      <c r="F61" s="197">
        <v>3.934854280681907E-2</v>
      </c>
      <c r="G61" s="197">
        <v>-1.7437642558319381E-4</v>
      </c>
      <c r="H61" s="197">
        <v>-1.6774170625159401E-2</v>
      </c>
      <c r="I61" s="197">
        <v>-7.1149967262883131E-4</v>
      </c>
      <c r="J61" s="197">
        <v>1.2276636858406818E-2</v>
      </c>
      <c r="K61" s="197">
        <v>9.4100628358752669E-3</v>
      </c>
      <c r="L61" s="197">
        <v>1.4572597035655195E-3</v>
      </c>
      <c r="M61" s="197">
        <v>1.3710572477862266E-3</v>
      </c>
      <c r="N61" s="197">
        <v>3.8257071179804153E-5</v>
      </c>
      <c r="O61" s="194">
        <f t="shared" si="0"/>
        <v>2.2399995756076478E-2</v>
      </c>
      <c r="P61" s="194">
        <f t="shared" si="1"/>
        <v>1.0867322539440786E-2</v>
      </c>
      <c r="Q61" s="194">
        <f t="shared" si="2"/>
        <v>6.9781464633719942E-4</v>
      </c>
    </row>
    <row r="62" spans="1:17" x14ac:dyDescent="0.25">
      <c r="A62" s="178">
        <v>39295</v>
      </c>
      <c r="B62" s="198">
        <v>-2.7046315426448149E-2</v>
      </c>
      <c r="C62" s="198">
        <v>-5.9408504173503518E-2</v>
      </c>
      <c r="D62" s="198">
        <v>3.2362188747055383E-2</v>
      </c>
      <c r="E62" s="198">
        <v>2.02980407786118E-2</v>
      </c>
      <c r="F62" s="198">
        <v>3.7355109808880377E-2</v>
      </c>
      <c r="G62" s="198">
        <v>-1.9179186020999836E-4</v>
      </c>
      <c r="H62" s="198">
        <v>-1.6417622620318144E-2</v>
      </c>
      <c r="I62" s="198">
        <v>-4.4765454974042746E-4</v>
      </c>
      <c r="J62" s="198">
        <v>1.2064147968443573E-2</v>
      </c>
      <c r="K62" s="198">
        <v>9.9332410121887593E-3</v>
      </c>
      <c r="L62" s="198">
        <v>1.426964112466556E-3</v>
      </c>
      <c r="M62" s="198">
        <v>6.7469481710480904E-4</v>
      </c>
      <c r="N62" s="198">
        <v>2.9248026683448316E-5</v>
      </c>
      <c r="O62" s="195">
        <f t="shared" si="0"/>
        <v>2.0745695328352236E-2</v>
      </c>
      <c r="P62" s="195">
        <f t="shared" si="1"/>
        <v>1.1360205124655316E-2</v>
      </c>
      <c r="Q62" s="195">
        <f t="shared" si="2"/>
        <v>2.5628829404782989E-4</v>
      </c>
    </row>
    <row r="63" spans="1:17" x14ac:dyDescent="0.25">
      <c r="A63" s="177">
        <v>39326</v>
      </c>
      <c r="B63" s="197">
        <v>-2.8460364288774027E-2</v>
      </c>
      <c r="C63" s="197">
        <v>-6.0587685201830652E-2</v>
      </c>
      <c r="D63" s="197">
        <v>3.2127320913056631E-2</v>
      </c>
      <c r="E63" s="197">
        <v>2.0356142935761549E-2</v>
      </c>
      <c r="F63" s="197">
        <v>3.7569996794568565E-2</v>
      </c>
      <c r="G63" s="197">
        <v>-2.0940803651241488E-4</v>
      </c>
      <c r="H63" s="197">
        <v>-1.6504740039247744E-2</v>
      </c>
      <c r="I63" s="197">
        <v>-4.9970578304685785E-4</v>
      </c>
      <c r="J63" s="197">
        <v>1.1771177977295086E-2</v>
      </c>
      <c r="K63" s="197">
        <v>9.6752305005635246E-3</v>
      </c>
      <c r="L63" s="197">
        <v>1.3624812706874263E-3</v>
      </c>
      <c r="M63" s="197">
        <v>7.1060189020470221E-4</v>
      </c>
      <c r="N63" s="197">
        <v>2.2864315839433061E-5</v>
      </c>
      <c r="O63" s="194">
        <f t="shared" si="0"/>
        <v>2.0855848718808408E-2</v>
      </c>
      <c r="P63" s="194">
        <f t="shared" si="1"/>
        <v>1.1037711771250951E-2</v>
      </c>
      <c r="Q63" s="194">
        <f t="shared" si="2"/>
        <v>2.3376042299727741E-4</v>
      </c>
    </row>
    <row r="64" spans="1:17" x14ac:dyDescent="0.25">
      <c r="A64" s="178">
        <v>39356</v>
      </c>
      <c r="B64" s="198">
        <v>-2.8585492200489719E-2</v>
      </c>
      <c r="C64" s="198">
        <v>-6.0984052913414272E-2</v>
      </c>
      <c r="D64" s="198">
        <v>3.2398560712924566E-2</v>
      </c>
      <c r="E64" s="198">
        <v>2.1161967480016138E-2</v>
      </c>
      <c r="F64" s="198">
        <v>3.7914372696533069E-2</v>
      </c>
      <c r="G64" s="198">
        <v>-2.2934990955725344E-4</v>
      </c>
      <c r="H64" s="198">
        <v>-1.6203815238231518E-2</v>
      </c>
      <c r="I64" s="198">
        <v>-3.1924006872815808E-4</v>
      </c>
      <c r="J64" s="198">
        <v>1.1236593232908427E-2</v>
      </c>
      <c r="K64" s="198">
        <v>9.4675518993649309E-3</v>
      </c>
      <c r="L64" s="198">
        <v>1.4346277436299369E-3</v>
      </c>
      <c r="M64" s="198">
        <v>3.0896342655698682E-4</v>
      </c>
      <c r="N64" s="198">
        <v>2.5450163356572276E-5</v>
      </c>
      <c r="O64" s="195">
        <f t="shared" si="0"/>
        <v>2.1481207548744299E-2</v>
      </c>
      <c r="P64" s="195">
        <f t="shared" si="1"/>
        <v>1.0902179642994867E-2</v>
      </c>
      <c r="Q64" s="195">
        <f t="shared" si="2"/>
        <v>1.5173521185401022E-5</v>
      </c>
    </row>
    <row r="65" spans="1:17" x14ac:dyDescent="0.25">
      <c r="A65" s="177">
        <v>39387</v>
      </c>
      <c r="B65" s="197">
        <v>-2.7038893059267367E-2</v>
      </c>
      <c r="C65" s="197">
        <v>-6.047187739662957E-2</v>
      </c>
      <c r="D65" s="197">
        <v>3.3432984337362207E-2</v>
      </c>
      <c r="E65" s="197">
        <v>2.2652962150173806E-2</v>
      </c>
      <c r="F65" s="197">
        <v>3.9301607662065113E-2</v>
      </c>
      <c r="G65" s="197">
        <v>-2.4713672012630533E-4</v>
      </c>
      <c r="H65" s="197">
        <v>-1.5949647567073729E-2</v>
      </c>
      <c r="I65" s="197">
        <v>-4.5186122469127905E-4</v>
      </c>
      <c r="J65" s="197">
        <v>1.0780022187188406E-2</v>
      </c>
      <c r="K65" s="197">
        <v>9.241992445587769E-3</v>
      </c>
      <c r="L65" s="197">
        <v>1.3630140985037211E-3</v>
      </c>
      <c r="M65" s="197">
        <v>1.4692192912097205E-4</v>
      </c>
      <c r="N65" s="197">
        <v>2.8093713975941564E-5</v>
      </c>
      <c r="O65" s="194">
        <f t="shared" si="0"/>
        <v>2.3104823374865077E-2</v>
      </c>
      <c r="P65" s="194">
        <f t="shared" si="1"/>
        <v>1.0605006544091491E-2</v>
      </c>
      <c r="Q65" s="194">
        <f t="shared" si="2"/>
        <v>-2.7684558159436545E-4</v>
      </c>
    </row>
    <row r="66" spans="1:17" x14ac:dyDescent="0.25">
      <c r="A66" s="178">
        <v>39417</v>
      </c>
      <c r="B66" s="198">
        <v>-2.7372533582138921E-2</v>
      </c>
      <c r="C66" s="198">
        <v>-5.9751013981372225E-2</v>
      </c>
      <c r="D66" s="198">
        <v>3.2378480399233307E-2</v>
      </c>
      <c r="E66" s="198">
        <v>2.1254876085131606E-2</v>
      </c>
      <c r="F66" s="198">
        <v>3.8586369372631005E-2</v>
      </c>
      <c r="G66" s="198">
        <v>-2.3699552059539832E-4</v>
      </c>
      <c r="H66" s="198">
        <v>-1.6499016617495747E-2</v>
      </c>
      <c r="I66" s="198">
        <v>-5.9548114940825218E-4</v>
      </c>
      <c r="J66" s="198">
        <v>1.11236043141017E-2</v>
      </c>
      <c r="K66" s="198">
        <v>9.5572195404863645E-3</v>
      </c>
      <c r="L66" s="198">
        <v>1.4468042117928314E-3</v>
      </c>
      <c r="M66" s="198">
        <v>9.4706893113630914E-5</v>
      </c>
      <c r="N66" s="198">
        <v>2.4873668708871673E-5</v>
      </c>
      <c r="O66" s="195">
        <f t="shared" si="0"/>
        <v>2.1850357234539861E-2</v>
      </c>
      <c r="P66" s="195">
        <f t="shared" si="1"/>
        <v>1.1004023752279195E-2</v>
      </c>
      <c r="Q66" s="195">
        <f t="shared" si="2"/>
        <v>-4.7590058758574955E-4</v>
      </c>
    </row>
    <row r="67" spans="1:17" x14ac:dyDescent="0.25">
      <c r="A67" s="177">
        <v>39448</v>
      </c>
      <c r="B67" s="197">
        <v>-2.4989631282780211E-2</v>
      </c>
      <c r="C67" s="197">
        <v>-5.8894238930405664E-2</v>
      </c>
      <c r="D67" s="197">
        <v>3.3904607647625463E-2</v>
      </c>
      <c r="E67" s="197">
        <v>2.3025160790675479E-2</v>
      </c>
      <c r="F67" s="197">
        <v>4.0512260271603838E-2</v>
      </c>
      <c r="G67" s="197">
        <v>-2.3621625681080488E-4</v>
      </c>
      <c r="H67" s="197">
        <v>-1.684930220538464E-2</v>
      </c>
      <c r="I67" s="197">
        <v>-4.0158101873290995E-4</v>
      </c>
      <c r="J67" s="197">
        <v>1.0879446856949981E-2</v>
      </c>
      <c r="K67" s="197">
        <v>9.4415958051361111E-3</v>
      </c>
      <c r="L67" s="197">
        <v>1.3463555268702293E-3</v>
      </c>
      <c r="M67" s="197">
        <v>6.7593047616262253E-5</v>
      </c>
      <c r="N67" s="197">
        <v>2.3902477327379868E-5</v>
      </c>
      <c r="O67" s="194">
        <f t="shared" si="0"/>
        <v>2.3426741809408392E-2</v>
      </c>
      <c r="P67" s="194">
        <f t="shared" si="1"/>
        <v>1.078795133200634E-2</v>
      </c>
      <c r="Q67" s="194">
        <f t="shared" si="2"/>
        <v>-3.1008549378926781E-4</v>
      </c>
    </row>
    <row r="68" spans="1:17" x14ac:dyDescent="0.25">
      <c r="A68" s="178">
        <v>39479</v>
      </c>
      <c r="B68" s="198">
        <v>-2.5545647683017945E-2</v>
      </c>
      <c r="C68" s="198">
        <v>-5.9882810107443202E-2</v>
      </c>
      <c r="D68" s="198">
        <v>3.4337162424425249E-2</v>
      </c>
      <c r="E68" s="198">
        <v>2.3336612962940147E-2</v>
      </c>
      <c r="F68" s="198">
        <v>4.0303831178774473E-2</v>
      </c>
      <c r="G68" s="198">
        <v>-2.2495043650416034E-4</v>
      </c>
      <c r="H68" s="198">
        <v>-1.6390649083827157E-2</v>
      </c>
      <c r="I68" s="198">
        <v>-3.5161869550300387E-4</v>
      </c>
      <c r="J68" s="198">
        <v>1.1000549461485105E-2</v>
      </c>
      <c r="K68" s="198">
        <v>9.6968294399302751E-3</v>
      </c>
      <c r="L68" s="198">
        <v>1.3495913613820844E-3</v>
      </c>
      <c r="M68" s="198">
        <v>-5.7685601710725639E-5</v>
      </c>
      <c r="N68" s="198">
        <v>1.1814261883470924E-5</v>
      </c>
      <c r="O68" s="195">
        <f t="shared" si="0"/>
        <v>2.3688231658443155E-2</v>
      </c>
      <c r="P68" s="195">
        <f t="shared" si="1"/>
        <v>1.104642080131236E-2</v>
      </c>
      <c r="Q68" s="195">
        <f t="shared" si="2"/>
        <v>-3.9749003533025859E-4</v>
      </c>
    </row>
    <row r="69" spans="1:17" x14ac:dyDescent="0.25">
      <c r="A69" s="177">
        <v>39508</v>
      </c>
      <c r="B69" s="197">
        <v>-2.2133762721104969E-2</v>
      </c>
      <c r="C69" s="197">
        <v>-5.8452052254813321E-2</v>
      </c>
      <c r="D69" s="197">
        <v>3.6318289533708345E-2</v>
      </c>
      <c r="E69" s="197">
        <v>2.5747586494973631E-2</v>
      </c>
      <c r="F69" s="197">
        <v>4.1760947451345676E-2</v>
      </c>
      <c r="G69" s="197">
        <v>-2.2281840341049875E-4</v>
      </c>
      <c r="H69" s="197">
        <v>-1.551318725315691E-2</v>
      </c>
      <c r="I69" s="197">
        <v>-2.7735529980463491E-4</v>
      </c>
      <c r="J69" s="197">
        <v>1.0570703038734714E-2</v>
      </c>
      <c r="K69" s="197">
        <v>9.5657584182336393E-3</v>
      </c>
      <c r="L69" s="197">
        <v>1.2555956928481465E-3</v>
      </c>
      <c r="M69" s="197">
        <v>-2.672136964389938E-4</v>
      </c>
      <c r="N69" s="197">
        <v>1.6562624091921817E-5</v>
      </c>
      <c r="O69" s="194">
        <f t="shared" si="0"/>
        <v>2.6024941794778267E-2</v>
      </c>
      <c r="P69" s="194">
        <f t="shared" si="1"/>
        <v>1.0821354111081786E-2</v>
      </c>
      <c r="Q69" s="194">
        <f t="shared" si="2"/>
        <v>-5.2800637215170683E-4</v>
      </c>
    </row>
    <row r="70" spans="1:17" x14ac:dyDescent="0.25">
      <c r="A70" s="178">
        <v>39539</v>
      </c>
      <c r="B70" s="198">
        <v>-2.2499810715319226E-2</v>
      </c>
      <c r="C70" s="198">
        <v>-5.8606738373842282E-2</v>
      </c>
      <c r="D70" s="198">
        <v>3.6106927658523046E-2</v>
      </c>
      <c r="E70" s="198">
        <v>2.6141047982262296E-2</v>
      </c>
      <c r="F70" s="198">
        <v>4.1906441397681397E-2</v>
      </c>
      <c r="G70" s="198">
        <v>-2.0402420066144351E-4</v>
      </c>
      <c r="H70" s="198">
        <v>-1.5301633453960649E-2</v>
      </c>
      <c r="I70" s="198">
        <v>-2.5973576079700296E-4</v>
      </c>
      <c r="J70" s="198">
        <v>9.9658796762607509E-3</v>
      </c>
      <c r="K70" s="198">
        <v>9.0260410255378967E-3</v>
      </c>
      <c r="L70" s="198">
        <v>1.1895028472240778E-3</v>
      </c>
      <c r="M70" s="198">
        <v>-2.7445632506653284E-4</v>
      </c>
      <c r="N70" s="198">
        <v>2.4792128565308951E-5</v>
      </c>
      <c r="O70" s="195">
        <f t="shared" ref="O70:O133" si="3">F70+G70+H70</f>
        <v>2.6400783743059306E-2</v>
      </c>
      <c r="P70" s="195">
        <f t="shared" ref="P70:P133" si="4">K70+L70</f>
        <v>1.0215543872761974E-2</v>
      </c>
      <c r="Q70" s="195">
        <f t="shared" ref="Q70:Q133" si="5">I70+M70+N70</f>
        <v>-5.0939995729822691E-4</v>
      </c>
    </row>
    <row r="71" spans="1:17" x14ac:dyDescent="0.25">
      <c r="A71" s="177">
        <v>39569</v>
      </c>
      <c r="B71" s="197">
        <v>-2.1842377837476938E-2</v>
      </c>
      <c r="C71" s="197">
        <v>-5.7806947403747228E-2</v>
      </c>
      <c r="D71" s="197">
        <v>3.5964569566270296E-2</v>
      </c>
      <c r="E71" s="197">
        <v>2.5775773476840246E-2</v>
      </c>
      <c r="F71" s="197">
        <v>4.1125903239548033E-2</v>
      </c>
      <c r="G71" s="197">
        <v>-1.9514052951893652E-4</v>
      </c>
      <c r="H71" s="197">
        <v>-1.4941561862991859E-2</v>
      </c>
      <c r="I71" s="197">
        <v>-2.134273701969912E-4</v>
      </c>
      <c r="J71" s="197">
        <v>1.0188796089430048E-2</v>
      </c>
      <c r="K71" s="197">
        <v>9.1353961392864839E-3</v>
      </c>
      <c r="L71" s="197">
        <v>1.2776173938952751E-3</v>
      </c>
      <c r="M71" s="197">
        <v>-2.6597417066300861E-4</v>
      </c>
      <c r="N71" s="197">
        <v>4.1756726911298317E-5</v>
      </c>
      <c r="O71" s="194">
        <f t="shared" si="3"/>
        <v>2.5989200847037236E-2</v>
      </c>
      <c r="P71" s="194">
        <f t="shared" si="4"/>
        <v>1.041301353318176E-2</v>
      </c>
      <c r="Q71" s="194">
        <f t="shared" si="5"/>
        <v>-4.3764481394870152E-4</v>
      </c>
    </row>
    <row r="72" spans="1:17" x14ac:dyDescent="0.25">
      <c r="A72" s="178">
        <v>39600</v>
      </c>
      <c r="B72" s="198">
        <v>-2.305086028537847E-2</v>
      </c>
      <c r="C72" s="198">
        <v>-5.9252597592367409E-2</v>
      </c>
      <c r="D72" s="198">
        <v>3.6201737306988953E-2</v>
      </c>
      <c r="E72" s="198">
        <v>2.5864043231785937E-2</v>
      </c>
      <c r="F72" s="198">
        <v>4.0956421445218966E-2</v>
      </c>
      <c r="G72" s="198">
        <v>-1.7607801121634971E-4</v>
      </c>
      <c r="H72" s="198">
        <v>-1.4571523187135204E-2</v>
      </c>
      <c r="I72" s="198">
        <v>-3.447770150814806E-4</v>
      </c>
      <c r="J72" s="198">
        <v>1.0337694075203024E-2</v>
      </c>
      <c r="K72" s="198">
        <v>8.8650318699069561E-3</v>
      </c>
      <c r="L72" s="198">
        <v>1.3347112114613009E-3</v>
      </c>
      <c r="M72" s="198">
        <v>8.9188944114275366E-5</v>
      </c>
      <c r="N72" s="198">
        <v>4.8762049720491137E-5</v>
      </c>
      <c r="O72" s="195">
        <f t="shared" si="3"/>
        <v>2.6208820246867409E-2</v>
      </c>
      <c r="P72" s="195">
        <f t="shared" si="4"/>
        <v>1.0199743081368257E-2</v>
      </c>
      <c r="Q72" s="195">
        <f t="shared" si="5"/>
        <v>-2.0682602124671412E-4</v>
      </c>
    </row>
    <row r="73" spans="1:17" x14ac:dyDescent="0.25">
      <c r="A73" s="177">
        <v>39630</v>
      </c>
      <c r="B73" s="197">
        <v>-2.2791776537307615E-2</v>
      </c>
      <c r="C73" s="197">
        <v>-5.9976477711626223E-2</v>
      </c>
      <c r="D73" s="197">
        <v>3.7184701174318609E-2</v>
      </c>
      <c r="E73" s="197">
        <v>2.6728635254656942E-2</v>
      </c>
      <c r="F73" s="197">
        <v>4.09392738502216E-2</v>
      </c>
      <c r="G73" s="197">
        <v>-1.6532036050236987E-4</v>
      </c>
      <c r="H73" s="197">
        <v>-1.4000657985380683E-2</v>
      </c>
      <c r="I73" s="197">
        <v>-4.4660249681605472E-5</v>
      </c>
      <c r="J73" s="197">
        <v>1.0456065919661665E-2</v>
      </c>
      <c r="K73" s="197">
        <v>9.110682964377774E-3</v>
      </c>
      <c r="L73" s="197">
        <v>1.1473156494551304E-3</v>
      </c>
      <c r="M73" s="197">
        <v>1.6282873767528499E-4</v>
      </c>
      <c r="N73" s="197">
        <v>3.5238568153477353E-5</v>
      </c>
      <c r="O73" s="194">
        <f t="shared" si="3"/>
        <v>2.6773295504338549E-2</v>
      </c>
      <c r="P73" s="194">
        <f t="shared" si="4"/>
        <v>1.0257998613832904E-2</v>
      </c>
      <c r="Q73" s="194">
        <f t="shared" si="5"/>
        <v>1.5340705614715687E-4</v>
      </c>
    </row>
    <row r="74" spans="1:17" x14ac:dyDescent="0.25">
      <c r="A74" s="178">
        <v>39661</v>
      </c>
      <c r="B74" s="198">
        <v>-2.2194530695200144E-2</v>
      </c>
      <c r="C74" s="198">
        <v>-5.9840520277632515E-2</v>
      </c>
      <c r="D74" s="198">
        <v>3.7645989582432378E-2</v>
      </c>
      <c r="E74" s="198">
        <v>2.7460322901177895E-2</v>
      </c>
      <c r="F74" s="198">
        <v>4.223109942060476E-2</v>
      </c>
      <c r="G74" s="198">
        <v>-1.5231703122764266E-4</v>
      </c>
      <c r="H74" s="198">
        <v>-1.433470729262548E-2</v>
      </c>
      <c r="I74" s="198">
        <v>-2.8375219557374271E-4</v>
      </c>
      <c r="J74" s="198">
        <v>1.0185666681254481E-2</v>
      </c>
      <c r="K74" s="198">
        <v>8.923307894301423E-3</v>
      </c>
      <c r="L74" s="198">
        <v>1.2389211051975746E-3</v>
      </c>
      <c r="M74" s="198">
        <v>-4.0861809196293826E-6</v>
      </c>
      <c r="N74" s="198">
        <v>2.7523862675111593E-5</v>
      </c>
      <c r="O74" s="195">
        <f t="shared" si="3"/>
        <v>2.7744075096751634E-2</v>
      </c>
      <c r="P74" s="195">
        <f t="shared" si="4"/>
        <v>1.0162228999498998E-2</v>
      </c>
      <c r="Q74" s="195">
        <f t="shared" si="5"/>
        <v>-2.603145138182605E-4</v>
      </c>
    </row>
    <row r="75" spans="1:17" x14ac:dyDescent="0.25">
      <c r="A75" s="177">
        <v>39692</v>
      </c>
      <c r="B75" s="197">
        <v>-1.7369068559818311E-2</v>
      </c>
      <c r="C75" s="197">
        <v>-5.5873194073364579E-2</v>
      </c>
      <c r="D75" s="197">
        <v>3.8504125513546275E-2</v>
      </c>
      <c r="E75" s="197">
        <v>2.8459336509630995E-2</v>
      </c>
      <c r="F75" s="197">
        <v>4.2524231180392273E-2</v>
      </c>
      <c r="G75" s="197">
        <v>-1.667234868929185E-4</v>
      </c>
      <c r="H75" s="197">
        <v>-1.3557653306144614E-2</v>
      </c>
      <c r="I75" s="197">
        <v>-3.4051787772374317E-4</v>
      </c>
      <c r="J75" s="197">
        <v>1.0044789003915278E-2</v>
      </c>
      <c r="K75" s="197">
        <v>8.8123235259448748E-3</v>
      </c>
      <c r="L75" s="197">
        <v>1.2743116087551823E-3</v>
      </c>
      <c r="M75" s="197">
        <v>-5.9191731016262175E-5</v>
      </c>
      <c r="N75" s="197">
        <v>1.7345600231482665E-5</v>
      </c>
      <c r="O75" s="194">
        <f t="shared" si="3"/>
        <v>2.8799854387354745E-2</v>
      </c>
      <c r="P75" s="194">
        <f t="shared" si="4"/>
        <v>1.0086635134700057E-2</v>
      </c>
      <c r="Q75" s="194">
        <f t="shared" si="5"/>
        <v>-3.8236400850852266E-4</v>
      </c>
    </row>
    <row r="76" spans="1:17" x14ac:dyDescent="0.25">
      <c r="A76" s="178">
        <v>39722</v>
      </c>
      <c r="B76" s="198">
        <v>-1.3156744269706401E-2</v>
      </c>
      <c r="C76" s="198">
        <v>-5.2971687324644051E-2</v>
      </c>
      <c r="D76" s="198">
        <v>3.981494305493765E-2</v>
      </c>
      <c r="E76" s="198">
        <v>2.9623124250608025E-2</v>
      </c>
      <c r="F76" s="198">
        <v>4.3151632879216854E-2</v>
      </c>
      <c r="G76" s="198">
        <v>-1.3104311837747803E-4</v>
      </c>
      <c r="H76" s="198">
        <v>-1.3129980650059776E-2</v>
      </c>
      <c r="I76" s="198">
        <v>-2.6748486017157905E-4</v>
      </c>
      <c r="J76" s="198">
        <v>1.0191818804329631E-2</v>
      </c>
      <c r="K76" s="198">
        <v>8.8929638753052712E-3</v>
      </c>
      <c r="L76" s="198">
        <v>9.9966332345800845E-4</v>
      </c>
      <c r="M76" s="198">
        <v>2.7370690188857681E-4</v>
      </c>
      <c r="N76" s="198">
        <v>2.5484703677774363E-5</v>
      </c>
      <c r="O76" s="195">
        <f t="shared" si="3"/>
        <v>2.9890609110779599E-2</v>
      </c>
      <c r="P76" s="195">
        <f t="shared" si="4"/>
        <v>9.8926271987632795E-3</v>
      </c>
      <c r="Q76" s="195">
        <f t="shared" si="5"/>
        <v>3.1706745394772122E-5</v>
      </c>
    </row>
    <row r="77" spans="1:17" x14ac:dyDescent="0.25">
      <c r="A77" s="177">
        <v>39753</v>
      </c>
      <c r="B77" s="197">
        <v>-1.519137546034278E-2</v>
      </c>
      <c r="C77" s="197">
        <v>-5.2071018055750429E-2</v>
      </c>
      <c r="D77" s="197">
        <v>3.6879642595407672E-2</v>
      </c>
      <c r="E77" s="197">
        <v>2.6645656996493541E-2</v>
      </c>
      <c r="F77" s="197">
        <v>4.0685267882386099E-2</v>
      </c>
      <c r="G77" s="197">
        <v>-1.3869208701370261E-4</v>
      </c>
      <c r="H77" s="197">
        <v>-1.3546617201272614E-2</v>
      </c>
      <c r="I77" s="197">
        <v>-3.5430159760624862E-4</v>
      </c>
      <c r="J77" s="197">
        <v>1.0233985598914135E-2</v>
      </c>
      <c r="K77" s="197">
        <v>8.8128214221327543E-3</v>
      </c>
      <c r="L77" s="197">
        <v>1.0891493946562632E-3</v>
      </c>
      <c r="M77" s="197">
        <v>3.0730232128819106E-4</v>
      </c>
      <c r="N77" s="197">
        <v>2.4712460836925542E-5</v>
      </c>
      <c r="O77" s="194">
        <f t="shared" si="3"/>
        <v>2.6999958594099781E-2</v>
      </c>
      <c r="P77" s="194">
        <f t="shared" si="4"/>
        <v>9.9019708167890179E-3</v>
      </c>
      <c r="Q77" s="194">
        <f t="shared" si="5"/>
        <v>-2.228681548113202E-5</v>
      </c>
    </row>
    <row r="78" spans="1:17" x14ac:dyDescent="0.25">
      <c r="A78" s="178">
        <v>39783</v>
      </c>
      <c r="B78" s="198">
        <v>-1.9913540322927345E-2</v>
      </c>
      <c r="C78" s="198">
        <v>-5.3222287923064403E-2</v>
      </c>
      <c r="D78" s="198">
        <v>3.3308747600137079E-2</v>
      </c>
      <c r="E78" s="198">
        <v>2.2795645547948155E-2</v>
      </c>
      <c r="F78" s="198">
        <v>3.4724598419181997E-2</v>
      </c>
      <c r="G78" s="198">
        <v>-1.5177582077824712E-4</v>
      </c>
      <c r="H78" s="198">
        <v>-1.1642778347514027E-2</v>
      </c>
      <c r="I78" s="198">
        <v>-1.3439870294157058E-4</v>
      </c>
      <c r="J78" s="198">
        <v>1.0513102052188923E-2</v>
      </c>
      <c r="K78" s="198">
        <v>8.3384150111969549E-3</v>
      </c>
      <c r="L78" s="198">
        <v>1.4933196725574569E-3</v>
      </c>
      <c r="M78" s="198">
        <v>6.5776644005133365E-4</v>
      </c>
      <c r="N78" s="198">
        <v>2.3600928383178338E-5</v>
      </c>
      <c r="O78" s="195">
        <f t="shared" si="3"/>
        <v>2.2930044250889726E-2</v>
      </c>
      <c r="P78" s="195">
        <f t="shared" si="4"/>
        <v>9.8317346837544124E-3</v>
      </c>
      <c r="Q78" s="195">
        <f t="shared" si="5"/>
        <v>5.4696866549294135E-4</v>
      </c>
    </row>
    <row r="79" spans="1:17" x14ac:dyDescent="0.25">
      <c r="A79" s="177">
        <v>39814</v>
      </c>
      <c r="B79" s="197">
        <v>-2.462640948056383E-2</v>
      </c>
      <c r="C79" s="197">
        <v>-5.3537065865073161E-2</v>
      </c>
      <c r="D79" s="197">
        <v>2.8910656384509344E-2</v>
      </c>
      <c r="E79" s="197">
        <v>1.8711820601959445E-2</v>
      </c>
      <c r="F79" s="197">
        <v>3.1156840548617365E-2</v>
      </c>
      <c r="G79" s="197">
        <v>-1.3863236943213701E-4</v>
      </c>
      <c r="H79" s="197">
        <v>-1.1995414441570384E-2</v>
      </c>
      <c r="I79" s="197">
        <v>-3.1097313565539922E-4</v>
      </c>
      <c r="J79" s="197">
        <v>1.0198835782549896E-2</v>
      </c>
      <c r="K79" s="197">
        <v>8.2145549587553154E-3</v>
      </c>
      <c r="L79" s="197">
        <v>1.2113790144240347E-3</v>
      </c>
      <c r="M79" s="197">
        <v>7.5083816045602421E-4</v>
      </c>
      <c r="N79" s="197">
        <v>2.2063648914522633E-5</v>
      </c>
      <c r="O79" s="194">
        <f t="shared" si="3"/>
        <v>1.9022793737614844E-2</v>
      </c>
      <c r="P79" s="194">
        <f t="shared" si="4"/>
        <v>9.4259339731793505E-3</v>
      </c>
      <c r="Q79" s="194">
        <f t="shared" si="5"/>
        <v>4.6192867371514765E-4</v>
      </c>
    </row>
    <row r="80" spans="1:17" x14ac:dyDescent="0.25">
      <c r="A80" s="178">
        <v>39845</v>
      </c>
      <c r="B80" s="198">
        <v>-2.4302167964817788E-2</v>
      </c>
      <c r="C80" s="198">
        <v>-5.1697764857043034E-2</v>
      </c>
      <c r="D80" s="198">
        <v>2.7395596892225246E-2</v>
      </c>
      <c r="E80" s="198">
        <v>1.7614009491080863E-2</v>
      </c>
      <c r="F80" s="198">
        <v>3.0199400616621564E-2</v>
      </c>
      <c r="G80" s="198">
        <v>-1.3102316391848496E-4</v>
      </c>
      <c r="H80" s="198">
        <v>-1.2130681811997068E-2</v>
      </c>
      <c r="I80" s="198">
        <v>-3.2368614962514995E-4</v>
      </c>
      <c r="J80" s="198">
        <v>9.7815874011443829E-3</v>
      </c>
      <c r="K80" s="198">
        <v>8.0403679078449967E-3</v>
      </c>
      <c r="L80" s="198">
        <v>1.1993085679919782E-3</v>
      </c>
      <c r="M80" s="198">
        <v>5.2076756508204463E-4</v>
      </c>
      <c r="N80" s="198">
        <v>2.114336022536337E-5</v>
      </c>
      <c r="O80" s="195">
        <f t="shared" si="3"/>
        <v>1.7937695640706013E-2</v>
      </c>
      <c r="P80" s="195">
        <f t="shared" si="4"/>
        <v>9.2396764758369745E-3</v>
      </c>
      <c r="Q80" s="195">
        <f t="shared" si="5"/>
        <v>2.1822477568225805E-4</v>
      </c>
    </row>
    <row r="81" spans="1:17" x14ac:dyDescent="0.25">
      <c r="A81" s="177">
        <v>39873</v>
      </c>
      <c r="B81" s="197">
        <v>-2.6774319393787958E-2</v>
      </c>
      <c r="C81" s="197">
        <v>-5.2396381972997272E-2</v>
      </c>
      <c r="D81" s="197">
        <v>2.5622062579209307E-2</v>
      </c>
      <c r="E81" s="197">
        <v>1.5896886461196743E-2</v>
      </c>
      <c r="F81" s="197">
        <v>2.853402130296994E-2</v>
      </c>
      <c r="G81" s="197">
        <v>-1.5616932363809864E-4</v>
      </c>
      <c r="H81" s="197">
        <v>-1.2210436474028787E-2</v>
      </c>
      <c r="I81" s="197">
        <v>-2.7052904410631543E-4</v>
      </c>
      <c r="J81" s="197">
        <v>9.7251761180125636E-3</v>
      </c>
      <c r="K81" s="197">
        <v>7.8197116051490941E-3</v>
      </c>
      <c r="L81" s="197">
        <v>1.1830894727977259E-3</v>
      </c>
      <c r="M81" s="197">
        <v>6.8710349764669598E-4</v>
      </c>
      <c r="N81" s="197">
        <v>3.5271542419047878E-5</v>
      </c>
      <c r="O81" s="194">
        <f t="shared" si="3"/>
        <v>1.6167415505303054E-2</v>
      </c>
      <c r="P81" s="194">
        <f t="shared" si="4"/>
        <v>9.0028010779468204E-3</v>
      </c>
      <c r="Q81" s="194">
        <f t="shared" si="5"/>
        <v>4.5184599595942841E-4</v>
      </c>
    </row>
    <row r="82" spans="1:17" x14ac:dyDescent="0.25">
      <c r="A82" s="178">
        <v>39904</v>
      </c>
      <c r="B82" s="198">
        <v>-2.8514159566754689E-2</v>
      </c>
      <c r="C82" s="198">
        <v>-5.1546827790982012E-2</v>
      </c>
      <c r="D82" s="198">
        <v>2.3032668224227327E-2</v>
      </c>
      <c r="E82" s="198">
        <v>1.3544519208516468E-2</v>
      </c>
      <c r="F82" s="198">
        <v>2.6647617731356547E-2</v>
      </c>
      <c r="G82" s="198">
        <v>-1.6327883812481905E-4</v>
      </c>
      <c r="H82" s="198">
        <v>-1.2267544312979996E-2</v>
      </c>
      <c r="I82" s="198">
        <v>-6.7227537173526351E-4</v>
      </c>
      <c r="J82" s="198">
        <v>9.4881490157108592E-3</v>
      </c>
      <c r="K82" s="198">
        <v>7.6111093024225258E-3</v>
      </c>
      <c r="L82" s="198">
        <v>1.1549753135176777E-3</v>
      </c>
      <c r="M82" s="198">
        <v>6.8150203589232401E-4</v>
      </c>
      <c r="N82" s="198">
        <v>4.0562363878331393E-5</v>
      </c>
      <c r="O82" s="195">
        <f t="shared" si="3"/>
        <v>1.4216794580251732E-2</v>
      </c>
      <c r="P82" s="195">
        <f t="shared" si="4"/>
        <v>8.7660846159402037E-3</v>
      </c>
      <c r="Q82" s="195">
        <f t="shared" si="5"/>
        <v>4.9789028035391886E-5</v>
      </c>
    </row>
    <row r="83" spans="1:17" x14ac:dyDescent="0.25">
      <c r="A83" s="177">
        <v>39934</v>
      </c>
      <c r="B83" s="197">
        <v>-2.9246003007015603E-2</v>
      </c>
      <c r="C83" s="197">
        <v>-5.0164283423597272E-2</v>
      </c>
      <c r="D83" s="197">
        <v>2.0918280416581683E-2</v>
      </c>
      <c r="E83" s="197">
        <v>1.1631414541584895E-2</v>
      </c>
      <c r="F83" s="197">
        <v>2.4893990759406709E-2</v>
      </c>
      <c r="G83" s="197">
        <v>-1.6400871427957114E-4</v>
      </c>
      <c r="H83" s="197">
        <v>-1.2211545164959313E-2</v>
      </c>
      <c r="I83" s="197">
        <v>-8.870223385829308E-4</v>
      </c>
      <c r="J83" s="197">
        <v>9.2868658749967886E-3</v>
      </c>
      <c r="K83" s="197">
        <v>7.4068515474341647E-3</v>
      </c>
      <c r="L83" s="197">
        <v>1.1681008002430594E-3</v>
      </c>
      <c r="M83" s="197">
        <v>6.7998300223700463E-4</v>
      </c>
      <c r="N83" s="197">
        <v>3.1930525082560353E-5</v>
      </c>
      <c r="O83" s="194">
        <f t="shared" si="3"/>
        <v>1.2518436880167827E-2</v>
      </c>
      <c r="P83" s="194">
        <f t="shared" si="4"/>
        <v>8.5749523476772241E-3</v>
      </c>
      <c r="Q83" s="194">
        <f t="shared" si="5"/>
        <v>-1.751088112633658E-4</v>
      </c>
    </row>
    <row r="84" spans="1:17" x14ac:dyDescent="0.25">
      <c r="A84" s="178">
        <v>39965</v>
      </c>
      <c r="B84" s="198">
        <v>-3.0218887906951698E-2</v>
      </c>
      <c r="C84" s="198">
        <v>-4.8871590886522202E-2</v>
      </c>
      <c r="D84" s="198">
        <v>1.8652702979570501E-2</v>
      </c>
      <c r="E84" s="198">
        <v>9.3709796494023737E-3</v>
      </c>
      <c r="F84" s="198">
        <v>2.2407616774086578E-2</v>
      </c>
      <c r="G84" s="198">
        <v>-1.6535970069532692E-4</v>
      </c>
      <c r="H84" s="198">
        <v>-1.2336121257727406E-2</v>
      </c>
      <c r="I84" s="198">
        <v>-5.3515616626146722E-4</v>
      </c>
      <c r="J84" s="198">
        <v>9.2817233301681276E-3</v>
      </c>
      <c r="K84" s="198">
        <v>7.160437148666909E-3</v>
      </c>
      <c r="L84" s="198">
        <v>1.2081419708011886E-3</v>
      </c>
      <c r="M84" s="198">
        <v>8.6407121384445766E-4</v>
      </c>
      <c r="N84" s="198">
        <v>4.907299685557116E-5</v>
      </c>
      <c r="O84" s="195">
        <f t="shared" si="3"/>
        <v>9.9061358156638437E-3</v>
      </c>
      <c r="P84" s="195">
        <f t="shared" si="4"/>
        <v>8.3685791194680979E-3</v>
      </c>
      <c r="Q84" s="195">
        <f t="shared" si="5"/>
        <v>3.7798804443856161E-4</v>
      </c>
    </row>
    <row r="85" spans="1:17" x14ac:dyDescent="0.25">
      <c r="A85" s="177">
        <v>39995</v>
      </c>
      <c r="B85" s="197">
        <v>-3.1894960479894471E-2</v>
      </c>
      <c r="C85" s="197">
        <v>-4.7888414006690985E-2</v>
      </c>
      <c r="D85" s="197">
        <v>1.5993453526796521E-2</v>
      </c>
      <c r="E85" s="197">
        <v>7.3889924563645083E-3</v>
      </c>
      <c r="F85" s="197">
        <v>2.0742337138178607E-2</v>
      </c>
      <c r="G85" s="197">
        <v>-1.6831469398959485E-4</v>
      </c>
      <c r="H85" s="197">
        <v>-1.2594504111064796E-2</v>
      </c>
      <c r="I85" s="197">
        <v>-5.9052587675970613E-4</v>
      </c>
      <c r="J85" s="197">
        <v>8.6044610704320134E-3</v>
      </c>
      <c r="K85" s="197">
        <v>6.6478800867367871E-3</v>
      </c>
      <c r="L85" s="197">
        <v>1.060038790572349E-3</v>
      </c>
      <c r="M85" s="197">
        <v>8.4906643399178781E-4</v>
      </c>
      <c r="N85" s="197">
        <v>4.7475759131089717E-5</v>
      </c>
      <c r="O85" s="194">
        <f t="shared" si="3"/>
        <v>7.9795183331242171E-3</v>
      </c>
      <c r="P85" s="194">
        <f t="shared" si="4"/>
        <v>7.7079188773091362E-3</v>
      </c>
      <c r="Q85" s="194">
        <f t="shared" si="5"/>
        <v>3.0601631636317138E-4</v>
      </c>
    </row>
    <row r="86" spans="1:17" x14ac:dyDescent="0.25">
      <c r="A86" s="178">
        <v>40026</v>
      </c>
      <c r="B86" s="198">
        <v>-3.3247248613690952E-2</v>
      </c>
      <c r="C86" s="198">
        <v>-4.7826141918470642E-2</v>
      </c>
      <c r="D86" s="198">
        <v>1.4578893304779707E-2</v>
      </c>
      <c r="E86" s="198">
        <v>6.394177411190605E-3</v>
      </c>
      <c r="F86" s="198">
        <v>1.9957448320160973E-2</v>
      </c>
      <c r="G86" s="198">
        <v>-1.7213291736159719E-4</v>
      </c>
      <c r="H86" s="198">
        <v>-1.2888018943259652E-2</v>
      </c>
      <c r="I86" s="198">
        <v>-5.0311904834912072E-4</v>
      </c>
      <c r="J86" s="198">
        <v>8.1847158935891024E-3</v>
      </c>
      <c r="K86" s="198">
        <v>6.1489511531046962E-3</v>
      </c>
      <c r="L86" s="198">
        <v>1.0979250131159415E-3</v>
      </c>
      <c r="M86" s="198">
        <v>8.5708363943347245E-4</v>
      </c>
      <c r="N86" s="198">
        <v>8.0756087934991398E-5</v>
      </c>
      <c r="O86" s="195">
        <f t="shared" si="3"/>
        <v>6.8972964595397229E-3</v>
      </c>
      <c r="P86" s="195">
        <f t="shared" si="4"/>
        <v>7.2468761662206373E-3</v>
      </c>
      <c r="Q86" s="195">
        <f t="shared" si="5"/>
        <v>4.3472067901934312E-4</v>
      </c>
    </row>
    <row r="87" spans="1:17" x14ac:dyDescent="0.25">
      <c r="A87" s="177">
        <v>40057</v>
      </c>
      <c r="B87" s="197">
        <v>-4.0141564261945949E-2</v>
      </c>
      <c r="C87" s="197">
        <v>-5.0835984102899273E-2</v>
      </c>
      <c r="D87" s="197">
        <v>1.0694419840953333E-2</v>
      </c>
      <c r="E87" s="197">
        <v>2.4213723048885547E-3</v>
      </c>
      <c r="F87" s="197">
        <v>1.6279805561580228E-2</v>
      </c>
      <c r="G87" s="197">
        <v>-1.4704615448598804E-4</v>
      </c>
      <c r="H87" s="197">
        <v>-1.3360641230253101E-2</v>
      </c>
      <c r="I87" s="197">
        <v>-3.5074587195258302E-4</v>
      </c>
      <c r="J87" s="197">
        <v>8.2730475360647798E-3</v>
      </c>
      <c r="K87" s="197">
        <v>6.2200283877815298E-3</v>
      </c>
      <c r="L87" s="197">
        <v>1.0274186660926958E-3</v>
      </c>
      <c r="M87" s="197">
        <v>9.3594978344171997E-4</v>
      </c>
      <c r="N87" s="197">
        <v>8.9650698748834507E-5</v>
      </c>
      <c r="O87" s="194">
        <f t="shared" si="3"/>
        <v>2.7721181768411395E-3</v>
      </c>
      <c r="P87" s="194">
        <f t="shared" si="4"/>
        <v>7.2474470538742251E-3</v>
      </c>
      <c r="Q87" s="194">
        <f t="shared" si="5"/>
        <v>6.748546102379715E-4</v>
      </c>
    </row>
    <row r="88" spans="1:17" x14ac:dyDescent="0.25">
      <c r="A88" s="178">
        <v>40087</v>
      </c>
      <c r="B88" s="198">
        <v>-4.2843392524119547E-2</v>
      </c>
      <c r="C88" s="198">
        <v>-5.2204884279440637E-2</v>
      </c>
      <c r="D88" s="198">
        <v>9.3614917553210934E-3</v>
      </c>
      <c r="E88" s="198">
        <v>1.3935162732460595E-3</v>
      </c>
      <c r="F88" s="198">
        <v>1.5521263727261158E-2</v>
      </c>
      <c r="G88" s="198">
        <v>-1.7886124720589285E-4</v>
      </c>
      <c r="H88" s="198">
        <v>-1.3538963048239663E-2</v>
      </c>
      <c r="I88" s="198">
        <v>-4.099231585695457E-4</v>
      </c>
      <c r="J88" s="198">
        <v>7.9679754820750331E-3</v>
      </c>
      <c r="K88" s="198">
        <v>5.730939782312843E-3</v>
      </c>
      <c r="L88" s="198">
        <v>1.2172214800682995E-3</v>
      </c>
      <c r="M88" s="198">
        <v>9.5059714838331634E-4</v>
      </c>
      <c r="N88" s="198">
        <v>6.9217071310573886E-5</v>
      </c>
      <c r="O88" s="195">
        <f t="shared" si="3"/>
        <v>1.8034394318156011E-3</v>
      </c>
      <c r="P88" s="195">
        <f t="shared" si="4"/>
        <v>6.9481612623811424E-3</v>
      </c>
      <c r="Q88" s="195">
        <f t="shared" si="5"/>
        <v>6.0989106112434451E-4</v>
      </c>
    </row>
    <row r="89" spans="1:17" x14ac:dyDescent="0.25">
      <c r="A89" s="177">
        <v>40118</v>
      </c>
      <c r="B89" s="197">
        <v>-3.9644653021214227E-2</v>
      </c>
      <c r="C89" s="197">
        <v>-5.2940276384303368E-2</v>
      </c>
      <c r="D89" s="197">
        <v>1.3295623363089148E-2</v>
      </c>
      <c r="E89" s="197">
        <v>5.6879664460831661E-3</v>
      </c>
      <c r="F89" s="197">
        <v>1.9294769798613078E-2</v>
      </c>
      <c r="G89" s="197">
        <v>-1.8869025921331602E-4</v>
      </c>
      <c r="H89" s="197">
        <v>-1.3059759303455041E-2</v>
      </c>
      <c r="I89" s="197">
        <v>-3.5835378986155323E-4</v>
      </c>
      <c r="J89" s="197">
        <v>7.6076569170059815E-3</v>
      </c>
      <c r="K89" s="197">
        <v>5.3171974256795897E-3</v>
      </c>
      <c r="L89" s="197">
        <v>1.1250548663854238E-3</v>
      </c>
      <c r="M89" s="197">
        <v>1.0963874560182747E-3</v>
      </c>
      <c r="N89" s="197">
        <v>6.9017168922692925E-5</v>
      </c>
      <c r="O89" s="194">
        <f t="shared" si="3"/>
        <v>6.0463202359447212E-3</v>
      </c>
      <c r="P89" s="194">
        <f t="shared" si="4"/>
        <v>6.4422522920650135E-3</v>
      </c>
      <c r="Q89" s="194">
        <f t="shared" si="5"/>
        <v>8.0705083507941438E-4</v>
      </c>
    </row>
    <row r="90" spans="1:17" x14ac:dyDescent="0.25">
      <c r="A90" s="178">
        <v>40148</v>
      </c>
      <c r="B90" s="198">
        <v>-3.1875434957081984E-2</v>
      </c>
      <c r="C90" s="198">
        <v>-5.1307802155106108E-2</v>
      </c>
      <c r="D90" s="198">
        <v>1.9432367198024134E-2</v>
      </c>
      <c r="E90" s="198">
        <v>1.2251225442823694E-2</v>
      </c>
      <c r="F90" s="198">
        <v>2.5784480634475825E-2</v>
      </c>
      <c r="G90" s="198">
        <v>-1.888933933339075E-4</v>
      </c>
      <c r="H90" s="198">
        <v>-1.2861500201394656E-2</v>
      </c>
      <c r="I90" s="198">
        <v>-4.8286159692357211E-4</v>
      </c>
      <c r="J90" s="198">
        <v>7.1811417552004372E-3</v>
      </c>
      <c r="K90" s="198">
        <v>5.3875266585186607E-3</v>
      </c>
      <c r="L90" s="198">
        <v>9.1370088460845597E-4</v>
      </c>
      <c r="M90" s="198">
        <v>7.9926222111758368E-4</v>
      </c>
      <c r="N90" s="198">
        <v>8.0651990955737455E-5</v>
      </c>
      <c r="O90" s="195">
        <f t="shared" si="3"/>
        <v>1.2734087039747263E-2</v>
      </c>
      <c r="P90" s="195">
        <f t="shared" si="4"/>
        <v>6.3012275431271166E-3</v>
      </c>
      <c r="Q90" s="195">
        <f t="shared" si="5"/>
        <v>3.9705261514974902E-4</v>
      </c>
    </row>
    <row r="91" spans="1:17" x14ac:dyDescent="0.25">
      <c r="A91" s="177">
        <v>40179</v>
      </c>
      <c r="B91" s="197">
        <v>-2.8602460574850098E-2</v>
      </c>
      <c r="C91" s="197">
        <v>-5.0440704412002699E-2</v>
      </c>
      <c r="D91" s="197">
        <v>2.1838243837152563E-2</v>
      </c>
      <c r="E91" s="197">
        <v>1.4650672101980466E-2</v>
      </c>
      <c r="F91" s="197">
        <v>2.7294010544231397E-2</v>
      </c>
      <c r="G91" s="197">
        <v>-1.820746201523958E-4</v>
      </c>
      <c r="H91" s="197">
        <v>-1.1932836096630619E-2</v>
      </c>
      <c r="I91" s="197">
        <v>-5.2842772546791246E-4</v>
      </c>
      <c r="J91" s="197">
        <v>7.1875717351720979E-3</v>
      </c>
      <c r="K91" s="197">
        <v>4.9993443285699258E-3</v>
      </c>
      <c r="L91" s="197">
        <v>1.3259428297901501E-3</v>
      </c>
      <c r="M91" s="197">
        <v>7.9627069495952522E-4</v>
      </c>
      <c r="N91" s="197">
        <v>6.6013881852498149E-5</v>
      </c>
      <c r="O91" s="194">
        <f t="shared" si="3"/>
        <v>1.5179099827448382E-2</v>
      </c>
      <c r="P91" s="194">
        <f t="shared" si="4"/>
        <v>6.3252871583600757E-3</v>
      </c>
      <c r="Q91" s="194">
        <f t="shared" si="5"/>
        <v>3.3385685134411093E-4</v>
      </c>
    </row>
    <row r="92" spans="1:17" x14ac:dyDescent="0.25">
      <c r="A92" s="178">
        <v>40210</v>
      </c>
      <c r="B92" s="198">
        <v>-2.9392316104402606E-2</v>
      </c>
      <c r="C92" s="198">
        <v>-5.0902414299349712E-2</v>
      </c>
      <c r="D92" s="198">
        <v>2.1510098194947071E-2</v>
      </c>
      <c r="E92" s="198">
        <v>1.4244409457902887E-2</v>
      </c>
      <c r="F92" s="198">
        <v>2.6839408421855768E-2</v>
      </c>
      <c r="G92" s="198">
        <v>-1.7905783031322897E-4</v>
      </c>
      <c r="H92" s="198">
        <v>-1.2136717963687678E-2</v>
      </c>
      <c r="I92" s="198">
        <v>-2.7922316995196818E-4</v>
      </c>
      <c r="J92" s="198">
        <v>7.2656887370441837E-3</v>
      </c>
      <c r="K92" s="198">
        <v>5.2093768953470213E-3</v>
      </c>
      <c r="L92" s="198">
        <v>1.027576094148746E-3</v>
      </c>
      <c r="M92" s="198">
        <v>9.6134485250545928E-4</v>
      </c>
      <c r="N92" s="198">
        <v>6.7390895042956841E-5</v>
      </c>
      <c r="O92" s="195">
        <f t="shared" si="3"/>
        <v>1.4523632627854862E-2</v>
      </c>
      <c r="P92" s="195">
        <f t="shared" si="4"/>
        <v>6.236952989495767E-3</v>
      </c>
      <c r="Q92" s="195">
        <f t="shared" si="5"/>
        <v>7.4951257759644791E-4</v>
      </c>
    </row>
    <row r="93" spans="1:17" x14ac:dyDescent="0.25">
      <c r="A93" s="177">
        <v>40238</v>
      </c>
      <c r="B93" s="197">
        <v>-3.1991827177143196E-2</v>
      </c>
      <c r="C93" s="197">
        <v>-5.0795933683778091E-2</v>
      </c>
      <c r="D93" s="197">
        <v>1.8804106506634884E-2</v>
      </c>
      <c r="E93" s="197">
        <v>1.1404726180650405E-2</v>
      </c>
      <c r="F93" s="197">
        <v>2.4685804850199364E-2</v>
      </c>
      <c r="G93" s="197">
        <v>-1.7714792958165593E-4</v>
      </c>
      <c r="H93" s="197">
        <v>-1.3001485304608462E-2</v>
      </c>
      <c r="I93" s="197">
        <v>-1.0244543535884092E-4</v>
      </c>
      <c r="J93" s="197">
        <v>7.3993803259844804E-3</v>
      </c>
      <c r="K93" s="197">
        <v>5.4068209615842832E-3</v>
      </c>
      <c r="L93" s="197">
        <v>1.0624573641051986E-3</v>
      </c>
      <c r="M93" s="197">
        <v>8.7791706652149944E-4</v>
      </c>
      <c r="N93" s="197">
        <v>5.2184933773497998E-5</v>
      </c>
      <c r="O93" s="194">
        <f t="shared" si="3"/>
        <v>1.1507171616009245E-2</v>
      </c>
      <c r="P93" s="194">
        <f t="shared" si="4"/>
        <v>6.4692783256894816E-3</v>
      </c>
      <c r="Q93" s="194">
        <f t="shared" si="5"/>
        <v>8.2765656493615652E-4</v>
      </c>
    </row>
    <row r="94" spans="1:17" x14ac:dyDescent="0.25">
      <c r="A94" s="178">
        <v>40269</v>
      </c>
      <c r="B94" s="198">
        <v>-2.9608029118028942E-2</v>
      </c>
      <c r="C94" s="198">
        <v>-5.055407117939071E-2</v>
      </c>
      <c r="D94" s="198">
        <v>2.0946042061361764E-2</v>
      </c>
      <c r="E94" s="198">
        <v>1.3163365724345667E-2</v>
      </c>
      <c r="F94" s="198">
        <v>2.5945614915517109E-2</v>
      </c>
      <c r="G94" s="198">
        <v>-1.7980768117486023E-4</v>
      </c>
      <c r="H94" s="198">
        <v>-1.2800465174514539E-2</v>
      </c>
      <c r="I94" s="198">
        <v>1.9802366451795146E-4</v>
      </c>
      <c r="J94" s="198">
        <v>7.7826763370161004E-3</v>
      </c>
      <c r="K94" s="198">
        <v>5.7837506763693987E-3</v>
      </c>
      <c r="L94" s="198">
        <v>1.111889917177024E-3</v>
      </c>
      <c r="M94" s="198">
        <v>8.485916008857886E-4</v>
      </c>
      <c r="N94" s="198">
        <v>3.8444142583889309E-5</v>
      </c>
      <c r="O94" s="195">
        <f t="shared" si="3"/>
        <v>1.296534205982771E-2</v>
      </c>
      <c r="P94" s="195">
        <f t="shared" si="4"/>
        <v>6.8956405935464227E-3</v>
      </c>
      <c r="Q94" s="195">
        <f t="shared" si="5"/>
        <v>1.0850594079876293E-3</v>
      </c>
    </row>
    <row r="95" spans="1:17" x14ac:dyDescent="0.25">
      <c r="A95" s="177">
        <v>40299</v>
      </c>
      <c r="B95" s="197">
        <v>-3.068070821409263E-2</v>
      </c>
      <c r="C95" s="197">
        <v>-5.0889316670477004E-2</v>
      </c>
      <c r="D95" s="197">
        <v>2.0208608456384381E-2</v>
      </c>
      <c r="E95" s="197">
        <v>1.2932689662128285E-2</v>
      </c>
      <c r="F95" s="197">
        <v>2.5239632889282521E-2</v>
      </c>
      <c r="G95" s="197">
        <v>-1.8183087114509113E-4</v>
      </c>
      <c r="H95" s="197">
        <v>-1.2586735078152087E-2</v>
      </c>
      <c r="I95" s="197">
        <v>4.6162272214294556E-4</v>
      </c>
      <c r="J95" s="197">
        <v>7.2759187942560977E-3</v>
      </c>
      <c r="K95" s="197">
        <v>5.2328168222959218E-3</v>
      </c>
      <c r="L95" s="197">
        <v>1.0800146429605258E-3</v>
      </c>
      <c r="M95" s="197">
        <v>9.0635304728064288E-4</v>
      </c>
      <c r="N95" s="197">
        <v>5.6734281719006795E-5</v>
      </c>
      <c r="O95" s="194">
        <f t="shared" si="3"/>
        <v>1.2471066939985342E-2</v>
      </c>
      <c r="P95" s="194">
        <f t="shared" si="4"/>
        <v>6.3128314652564476E-3</v>
      </c>
      <c r="Q95" s="194">
        <f t="shared" si="5"/>
        <v>1.4247100511425952E-3</v>
      </c>
    </row>
    <row r="96" spans="1:17" x14ac:dyDescent="0.25">
      <c r="A96" s="178">
        <v>40330</v>
      </c>
      <c r="B96" s="198">
        <v>-3.1232522722950854E-2</v>
      </c>
      <c r="C96" s="198">
        <v>-5.0858848239762534E-2</v>
      </c>
      <c r="D96" s="198">
        <v>1.9626325516811691E-2</v>
      </c>
      <c r="E96" s="198">
        <v>1.2913111797972634E-2</v>
      </c>
      <c r="F96" s="198">
        <v>2.5289641942952037E-2</v>
      </c>
      <c r="G96" s="198">
        <v>-1.9208856428376387E-4</v>
      </c>
      <c r="H96" s="198">
        <v>-1.2261047805410661E-2</v>
      </c>
      <c r="I96" s="198">
        <v>7.6606224715020861E-5</v>
      </c>
      <c r="J96" s="198">
        <v>6.7132137188390586E-3</v>
      </c>
      <c r="K96" s="198">
        <v>4.9336138416690824E-3</v>
      </c>
      <c r="L96" s="198">
        <v>1.0712185415288563E-3</v>
      </c>
      <c r="M96" s="198">
        <v>6.8289231126347967E-4</v>
      </c>
      <c r="N96" s="198">
        <v>2.5489024377639311E-5</v>
      </c>
      <c r="O96" s="195">
        <f t="shared" si="3"/>
        <v>1.2836505573257611E-2</v>
      </c>
      <c r="P96" s="195">
        <f t="shared" si="4"/>
        <v>6.0048323831979385E-3</v>
      </c>
      <c r="Q96" s="195">
        <f t="shared" si="5"/>
        <v>7.8498756035613986E-4</v>
      </c>
    </row>
    <row r="97" spans="1:17" x14ac:dyDescent="0.25">
      <c r="A97" s="177">
        <v>40360</v>
      </c>
      <c r="B97" s="197">
        <v>-3.1244221172054207E-2</v>
      </c>
      <c r="C97" s="197">
        <v>-5.037561428571298E-2</v>
      </c>
      <c r="D97" s="197">
        <v>1.9131393113658794E-2</v>
      </c>
      <c r="E97" s="197">
        <v>1.2501309015376869E-2</v>
      </c>
      <c r="F97" s="197">
        <v>2.4519129433373959E-2</v>
      </c>
      <c r="G97" s="197">
        <v>-1.847430716121492E-4</v>
      </c>
      <c r="H97" s="197">
        <v>-1.1958504140081679E-2</v>
      </c>
      <c r="I97" s="197">
        <v>1.2542679369673785E-4</v>
      </c>
      <c r="J97" s="197">
        <v>6.6300840982819239E-3</v>
      </c>
      <c r="K97" s="197">
        <v>4.7382830401447021E-3</v>
      </c>
      <c r="L97" s="197">
        <v>1.1756966883610153E-3</v>
      </c>
      <c r="M97" s="197">
        <v>6.5614630344764139E-4</v>
      </c>
      <c r="N97" s="197">
        <v>5.995806632856586E-5</v>
      </c>
      <c r="O97" s="194">
        <f t="shared" si="3"/>
        <v>1.2375882221680132E-2</v>
      </c>
      <c r="P97" s="194">
        <f t="shared" si="4"/>
        <v>5.9139797285057173E-3</v>
      </c>
      <c r="Q97" s="194">
        <f t="shared" si="5"/>
        <v>8.415311634729451E-4</v>
      </c>
    </row>
    <row r="98" spans="1:17" x14ac:dyDescent="0.25">
      <c r="A98" s="178">
        <v>40391</v>
      </c>
      <c r="B98" s="198">
        <v>-3.1589622829920561E-2</v>
      </c>
      <c r="C98" s="198">
        <v>-5.038375306025878E-2</v>
      </c>
      <c r="D98" s="198">
        <v>1.8794130230338227E-2</v>
      </c>
      <c r="E98" s="198">
        <v>1.2180807269197888E-2</v>
      </c>
      <c r="F98" s="198">
        <v>2.4137906076142582E-2</v>
      </c>
      <c r="G98" s="198">
        <v>-1.9070806260880165E-4</v>
      </c>
      <c r="H98" s="198">
        <v>-1.1857530278774059E-2</v>
      </c>
      <c r="I98" s="198">
        <v>9.1139534438171123E-5</v>
      </c>
      <c r="J98" s="198">
        <v>6.6133229611403397E-3</v>
      </c>
      <c r="K98" s="198">
        <v>4.7642694476888944E-3</v>
      </c>
      <c r="L98" s="198">
        <v>1.1250296719198297E-3</v>
      </c>
      <c r="M98" s="198">
        <v>7.1713819712300648E-4</v>
      </c>
      <c r="N98" s="198">
        <v>6.8856444086085143E-6</v>
      </c>
      <c r="O98" s="195">
        <f t="shared" si="3"/>
        <v>1.2089667734759722E-2</v>
      </c>
      <c r="P98" s="195">
        <f t="shared" si="4"/>
        <v>5.8892991196087246E-3</v>
      </c>
      <c r="Q98" s="195">
        <f t="shared" si="5"/>
        <v>8.1516337596978605E-4</v>
      </c>
    </row>
    <row r="99" spans="1:17" x14ac:dyDescent="0.25">
      <c r="A99" s="177">
        <v>40422</v>
      </c>
      <c r="B99" s="197">
        <v>-2.2055222867892472E-2</v>
      </c>
      <c r="C99" s="197">
        <v>-4.9564336355058719E-2</v>
      </c>
      <c r="D99" s="197">
        <v>2.7509113487166253E-2</v>
      </c>
      <c r="E99" s="197">
        <v>2.0932884589905623E-2</v>
      </c>
      <c r="F99" s="197">
        <v>3.2779158773406453E-2</v>
      </c>
      <c r="G99" s="197">
        <v>-1.68109699970636E-4</v>
      </c>
      <c r="H99" s="197">
        <v>-1.1710368438675935E-2</v>
      </c>
      <c r="I99" s="197">
        <v>3.2203955145742544E-5</v>
      </c>
      <c r="J99" s="197">
        <v>6.5762288972606329E-3</v>
      </c>
      <c r="K99" s="197">
        <v>4.6212561333664913E-3</v>
      </c>
      <c r="L99" s="197">
        <v>1.1742845870730235E-3</v>
      </c>
      <c r="M99" s="197">
        <v>7.4855181551194906E-4</v>
      </c>
      <c r="N99" s="197">
        <v>3.2136361309168245E-5</v>
      </c>
      <c r="O99" s="194">
        <f t="shared" si="3"/>
        <v>2.0900680634759881E-2</v>
      </c>
      <c r="P99" s="194">
        <f t="shared" si="4"/>
        <v>5.7955407204395145E-3</v>
      </c>
      <c r="Q99" s="194">
        <f t="shared" si="5"/>
        <v>8.1289213196685981E-4</v>
      </c>
    </row>
    <row r="100" spans="1:17" x14ac:dyDescent="0.25">
      <c r="A100" s="178">
        <v>40452</v>
      </c>
      <c r="B100" s="198">
        <v>-2.3165534627015458E-2</v>
      </c>
      <c r="C100" s="198">
        <v>-4.9300777988883576E-2</v>
      </c>
      <c r="D100" s="198">
        <v>2.6135243361868135E-2</v>
      </c>
      <c r="E100" s="198">
        <v>1.9484244582910232E-2</v>
      </c>
      <c r="F100" s="198">
        <v>3.1167983800468719E-2</v>
      </c>
      <c r="G100" s="198">
        <v>-1.7882764050896165E-4</v>
      </c>
      <c r="H100" s="198">
        <v>-1.1418706705642843E-2</v>
      </c>
      <c r="I100" s="198">
        <v>-8.6204871406685217E-5</v>
      </c>
      <c r="J100" s="198">
        <v>6.6509987789579025E-3</v>
      </c>
      <c r="K100" s="198">
        <v>4.7458644878715104E-3</v>
      </c>
      <c r="L100" s="198">
        <v>1.113824910997733E-3</v>
      </c>
      <c r="M100" s="198">
        <v>7.7010359419280028E-4</v>
      </c>
      <c r="N100" s="198">
        <v>2.1205785895858954E-5</v>
      </c>
      <c r="O100" s="195">
        <f t="shared" si="3"/>
        <v>1.9570449454316914E-2</v>
      </c>
      <c r="P100" s="195">
        <f t="shared" si="4"/>
        <v>5.8596893988692436E-3</v>
      </c>
      <c r="Q100" s="195">
        <f t="shared" si="5"/>
        <v>7.0510450868197406E-4</v>
      </c>
    </row>
    <row r="101" spans="1:17" x14ac:dyDescent="0.25">
      <c r="A101" s="177">
        <v>40483</v>
      </c>
      <c r="B101" s="197">
        <v>-2.581152023668367E-2</v>
      </c>
      <c r="C101" s="197">
        <v>-4.9486483336615782E-2</v>
      </c>
      <c r="D101" s="197">
        <v>2.3674963099932115E-2</v>
      </c>
      <c r="E101" s="197">
        <v>1.6779572083962319E-2</v>
      </c>
      <c r="F101" s="197">
        <v>2.874958510348392E-2</v>
      </c>
      <c r="G101" s="197">
        <v>-1.9274793105839943E-4</v>
      </c>
      <c r="H101" s="197">
        <v>-1.1605695330653271E-2</v>
      </c>
      <c r="I101" s="197">
        <v>-1.7156975780992459E-4</v>
      </c>
      <c r="J101" s="197">
        <v>6.8953910159697965E-3</v>
      </c>
      <c r="K101" s="197">
        <v>4.9576511990465279E-3</v>
      </c>
      <c r="L101" s="197">
        <v>1.208359522631964E-3</v>
      </c>
      <c r="M101" s="197">
        <v>6.9073346208053791E-4</v>
      </c>
      <c r="N101" s="197">
        <v>3.8646832210766312E-5</v>
      </c>
      <c r="O101" s="194">
        <f t="shared" si="3"/>
        <v>1.6951141841772249E-2</v>
      </c>
      <c r="P101" s="194">
        <f t="shared" si="4"/>
        <v>6.1660107216784917E-3</v>
      </c>
      <c r="Q101" s="194">
        <f t="shared" si="5"/>
        <v>5.5781053648137956E-4</v>
      </c>
    </row>
    <row r="102" spans="1:17" x14ac:dyDescent="0.25">
      <c r="A102" s="178">
        <v>40513</v>
      </c>
      <c r="B102" s="198">
        <v>-2.4106255204233807E-2</v>
      </c>
      <c r="C102" s="198">
        <v>-5.0277136280515979E-2</v>
      </c>
      <c r="D102" s="198">
        <v>2.6170881076282178E-2</v>
      </c>
      <c r="E102" s="198">
        <v>2.0098494892284671E-2</v>
      </c>
      <c r="F102" s="198">
        <v>3.143026163760608E-2</v>
      </c>
      <c r="G102" s="198">
        <v>-1.3379087774128968E-4</v>
      </c>
      <c r="H102" s="198">
        <v>-1.1037501297085563E-2</v>
      </c>
      <c r="I102" s="198">
        <v>-1.6047457049456071E-4</v>
      </c>
      <c r="J102" s="198">
        <v>6.072386183997509E-3</v>
      </c>
      <c r="K102" s="198">
        <v>4.3647535864326714E-3</v>
      </c>
      <c r="L102" s="198">
        <v>9.4553895978295374E-4</v>
      </c>
      <c r="M102" s="198">
        <v>7.0520432112279314E-4</v>
      </c>
      <c r="N102" s="198">
        <v>5.6889316659091564E-5</v>
      </c>
      <c r="O102" s="195">
        <f t="shared" si="3"/>
        <v>2.0258969462779226E-2</v>
      </c>
      <c r="P102" s="195">
        <f t="shared" si="4"/>
        <v>5.3102925462156251E-3</v>
      </c>
      <c r="Q102" s="195">
        <f t="shared" si="5"/>
        <v>6.01619067287324E-4</v>
      </c>
    </row>
    <row r="103" spans="1:17" x14ac:dyDescent="0.25">
      <c r="A103" s="177">
        <v>40544</v>
      </c>
      <c r="B103" s="197">
        <v>-2.4721554384556355E-2</v>
      </c>
      <c r="C103" s="197">
        <v>-5.102055848726559E-2</v>
      </c>
      <c r="D103" s="197">
        <v>2.6299004102709255E-2</v>
      </c>
      <c r="E103" s="197">
        <v>1.9972057027458717E-2</v>
      </c>
      <c r="F103" s="197">
        <v>3.0999068099828834E-2</v>
      </c>
      <c r="G103" s="197">
        <v>-1.6197064942234527E-4</v>
      </c>
      <c r="H103" s="197">
        <v>-1.0738266448141435E-2</v>
      </c>
      <c r="I103" s="197">
        <v>-1.2677397480633396E-4</v>
      </c>
      <c r="J103" s="197">
        <v>6.3269470752505344E-3</v>
      </c>
      <c r="K103" s="197">
        <v>4.8416004642564073E-3</v>
      </c>
      <c r="L103" s="197">
        <v>8.6973896720038814E-4</v>
      </c>
      <c r="M103" s="197">
        <v>5.4542310570464075E-4</v>
      </c>
      <c r="N103" s="197">
        <v>7.0184538089098673E-5</v>
      </c>
      <c r="O103" s="194">
        <f t="shared" si="3"/>
        <v>2.0098831002265054E-2</v>
      </c>
      <c r="P103" s="194">
        <f t="shared" si="4"/>
        <v>5.7113394314567958E-3</v>
      </c>
      <c r="Q103" s="194">
        <f t="shared" si="5"/>
        <v>4.8883366898740544E-4</v>
      </c>
    </row>
    <row r="104" spans="1:17" x14ac:dyDescent="0.25">
      <c r="A104" s="178">
        <v>40575</v>
      </c>
      <c r="B104" s="198">
        <v>-2.4443304640119994E-2</v>
      </c>
      <c r="C104" s="198">
        <v>-5.1606663008021497E-2</v>
      </c>
      <c r="D104" s="198">
        <v>2.7163358367901524E-2</v>
      </c>
      <c r="E104" s="198">
        <v>2.0518528130451331E-2</v>
      </c>
      <c r="F104" s="198">
        <v>3.1329001085836243E-2</v>
      </c>
      <c r="G104" s="198">
        <v>-1.7952238253236504E-4</v>
      </c>
      <c r="H104" s="198">
        <v>-1.0488064392346586E-2</v>
      </c>
      <c r="I104" s="198">
        <v>-1.4288618050596049E-4</v>
      </c>
      <c r="J104" s="198">
        <v>6.6448302374501915E-3</v>
      </c>
      <c r="K104" s="198">
        <v>4.9333263154251452E-3</v>
      </c>
      <c r="L104" s="198">
        <v>1.0997232380273647E-3</v>
      </c>
      <c r="M104" s="198">
        <v>5.376993931437079E-4</v>
      </c>
      <c r="N104" s="198">
        <v>7.4081290853973079E-5</v>
      </c>
      <c r="O104" s="195">
        <f t="shared" si="3"/>
        <v>2.0661414310957291E-2</v>
      </c>
      <c r="P104" s="195">
        <f t="shared" si="4"/>
        <v>6.0330495534525099E-3</v>
      </c>
      <c r="Q104" s="195">
        <f t="shared" si="5"/>
        <v>4.6889450349172051E-4</v>
      </c>
    </row>
    <row r="105" spans="1:17" x14ac:dyDescent="0.25">
      <c r="A105" s="177">
        <v>40603</v>
      </c>
      <c r="B105" s="197">
        <v>-2.1677132754893177E-2</v>
      </c>
      <c r="C105" s="197">
        <v>-5.202031310169531E-2</v>
      </c>
      <c r="D105" s="197">
        <v>3.0343180346802126E-2</v>
      </c>
      <c r="E105" s="197">
        <v>2.3582059791435652E-2</v>
      </c>
      <c r="F105" s="197">
        <v>3.350808760652689E-2</v>
      </c>
      <c r="G105" s="197">
        <v>-1.5165778464711958E-4</v>
      </c>
      <c r="H105" s="197">
        <v>-9.4988354135747584E-3</v>
      </c>
      <c r="I105" s="197">
        <v>-2.7553461686936068E-4</v>
      </c>
      <c r="J105" s="197">
        <v>6.7611205553664774E-3</v>
      </c>
      <c r="K105" s="197">
        <v>5.2388127671221755E-3</v>
      </c>
      <c r="L105" s="197">
        <v>1.0119373173378893E-3</v>
      </c>
      <c r="M105" s="197">
        <v>4.3429399510771279E-4</v>
      </c>
      <c r="N105" s="197">
        <v>7.6076475798700835E-5</v>
      </c>
      <c r="O105" s="194">
        <f t="shared" si="3"/>
        <v>2.3857594408305014E-2</v>
      </c>
      <c r="P105" s="194">
        <f t="shared" si="4"/>
        <v>6.250750084460065E-3</v>
      </c>
      <c r="Q105" s="194">
        <f t="shared" si="5"/>
        <v>2.3483585403705296E-4</v>
      </c>
    </row>
    <row r="106" spans="1:17" x14ac:dyDescent="0.25">
      <c r="A106" s="178">
        <v>40634</v>
      </c>
      <c r="B106" s="198">
        <v>-2.3241117254238296E-2</v>
      </c>
      <c r="C106" s="198">
        <v>-5.2717841060300905E-2</v>
      </c>
      <c r="D106" s="198">
        <v>2.9476723806062598E-2</v>
      </c>
      <c r="E106" s="198">
        <v>2.2972082318084321E-2</v>
      </c>
      <c r="F106" s="198">
        <v>3.3500308958513698E-2</v>
      </c>
      <c r="G106" s="198">
        <v>-1.4296875398363236E-4</v>
      </c>
      <c r="H106" s="198">
        <v>-1.0069869552755748E-2</v>
      </c>
      <c r="I106" s="198">
        <v>-3.1538833368999528E-4</v>
      </c>
      <c r="J106" s="198">
        <v>6.5046414879782778E-3</v>
      </c>
      <c r="K106" s="198">
        <v>4.9971684237660472E-3</v>
      </c>
      <c r="L106" s="198">
        <v>9.454510004958933E-4</v>
      </c>
      <c r="M106" s="198">
        <v>5.0323092760660342E-4</v>
      </c>
      <c r="N106" s="198">
        <v>5.8791136109733978E-5</v>
      </c>
      <c r="O106" s="195">
        <f t="shared" si="3"/>
        <v>2.328747065177432E-2</v>
      </c>
      <c r="P106" s="195">
        <f t="shared" si="4"/>
        <v>5.9426194242619404E-3</v>
      </c>
      <c r="Q106" s="195">
        <f t="shared" si="5"/>
        <v>2.4663373002634212E-4</v>
      </c>
    </row>
    <row r="107" spans="1:17" x14ac:dyDescent="0.25">
      <c r="A107" s="177">
        <v>40664</v>
      </c>
      <c r="B107" s="197">
        <v>-2.2667267020062096E-2</v>
      </c>
      <c r="C107" s="197">
        <v>-5.3490642351998983E-2</v>
      </c>
      <c r="D107" s="197">
        <v>3.0823375331936877E-2</v>
      </c>
      <c r="E107" s="197">
        <v>2.4125028124039473E-2</v>
      </c>
      <c r="F107" s="197">
        <v>3.4476916266357092E-2</v>
      </c>
      <c r="G107" s="197">
        <v>-1.3811010086405644E-4</v>
      </c>
      <c r="H107" s="197">
        <v>-9.9050191424138491E-3</v>
      </c>
      <c r="I107" s="197">
        <v>-3.087588990397172E-4</v>
      </c>
      <c r="J107" s="197">
        <v>6.6983472078974097E-3</v>
      </c>
      <c r="K107" s="197">
        <v>5.2552507424978292E-3</v>
      </c>
      <c r="L107" s="197">
        <v>9.3243982164582144E-4</v>
      </c>
      <c r="M107" s="197">
        <v>4.5519361365538964E-4</v>
      </c>
      <c r="N107" s="197">
        <v>5.5463030098369476E-5</v>
      </c>
      <c r="O107" s="194">
        <f t="shared" si="3"/>
        <v>2.4433787023079186E-2</v>
      </c>
      <c r="P107" s="194">
        <f t="shared" si="4"/>
        <v>6.1876905641436511E-3</v>
      </c>
      <c r="Q107" s="194">
        <f t="shared" si="5"/>
        <v>2.0189774471404191E-4</v>
      </c>
    </row>
    <row r="108" spans="1:17" x14ac:dyDescent="0.25">
      <c r="A108" s="178">
        <v>40695</v>
      </c>
      <c r="B108" s="198">
        <v>-2.0459652248383781E-2</v>
      </c>
      <c r="C108" s="198">
        <v>-5.3603313019296508E-2</v>
      </c>
      <c r="D108" s="198">
        <v>3.3143660770912721E-2</v>
      </c>
      <c r="E108" s="198">
        <v>2.5988449749708972E-2</v>
      </c>
      <c r="F108" s="198">
        <v>3.6015911804785146E-2</v>
      </c>
      <c r="G108" s="198">
        <v>-1.4618556832189747E-4</v>
      </c>
      <c r="H108" s="198">
        <v>-9.5756081892774039E-3</v>
      </c>
      <c r="I108" s="198">
        <v>-3.0566829747687689E-4</v>
      </c>
      <c r="J108" s="198">
        <v>7.155211021203753E-3</v>
      </c>
      <c r="K108" s="198">
        <v>5.5582555579860833E-3</v>
      </c>
      <c r="L108" s="198">
        <v>8.895125905462411E-4</v>
      </c>
      <c r="M108" s="198">
        <v>6.084081754084593E-4</v>
      </c>
      <c r="N108" s="198">
        <v>9.9034697262970304E-5</v>
      </c>
      <c r="O108" s="195">
        <f t="shared" si="3"/>
        <v>2.6294118047185844E-2</v>
      </c>
      <c r="P108" s="195">
        <f t="shared" si="4"/>
        <v>6.4477681485323249E-3</v>
      </c>
      <c r="Q108" s="195">
        <f t="shared" si="5"/>
        <v>4.0177457519455272E-4</v>
      </c>
    </row>
    <row r="109" spans="1:17" x14ac:dyDescent="0.25">
      <c r="A109" s="177">
        <v>40725</v>
      </c>
      <c r="B109" s="197">
        <v>-1.7782113336705398E-2</v>
      </c>
      <c r="C109" s="197">
        <v>-5.3522137008963327E-2</v>
      </c>
      <c r="D109" s="197">
        <v>3.574002367225794E-2</v>
      </c>
      <c r="E109" s="197">
        <v>2.8505708892481659E-2</v>
      </c>
      <c r="F109" s="197">
        <v>3.8010037656864275E-2</v>
      </c>
      <c r="G109" s="197">
        <v>-1.4980230358645633E-4</v>
      </c>
      <c r="H109" s="197">
        <v>-9.3679471879419343E-3</v>
      </c>
      <c r="I109" s="197">
        <v>1.3420727145778498E-5</v>
      </c>
      <c r="J109" s="197">
        <v>7.2343147797762795E-3</v>
      </c>
      <c r="K109" s="197">
        <v>5.6955299801585372E-3</v>
      </c>
      <c r="L109" s="197">
        <v>8.9805250763749659E-4</v>
      </c>
      <c r="M109" s="197">
        <v>5.6181555303523448E-4</v>
      </c>
      <c r="N109" s="197">
        <v>7.8916738945011681E-5</v>
      </c>
      <c r="O109" s="194">
        <f t="shared" si="3"/>
        <v>2.8492288165335881E-2</v>
      </c>
      <c r="P109" s="194">
        <f t="shared" si="4"/>
        <v>6.5935824877960333E-3</v>
      </c>
      <c r="Q109" s="194">
        <f t="shared" si="5"/>
        <v>6.5415301912602464E-4</v>
      </c>
    </row>
    <row r="110" spans="1:17" x14ac:dyDescent="0.25">
      <c r="A110" s="178">
        <v>40756</v>
      </c>
      <c r="B110" s="198">
        <v>-1.9111929780687882E-2</v>
      </c>
      <c r="C110" s="198">
        <v>-5.4342540932967587E-2</v>
      </c>
      <c r="D110" s="198">
        <v>3.5230611152279684E-2</v>
      </c>
      <c r="E110" s="198">
        <v>2.7774889953043704E-2</v>
      </c>
      <c r="F110" s="198">
        <v>3.6932831686044804E-2</v>
      </c>
      <c r="G110" s="198">
        <v>-1.4188425541623365E-4</v>
      </c>
      <c r="H110" s="198">
        <v>-8.9223425077866719E-3</v>
      </c>
      <c r="I110" s="198">
        <v>-9.371496979818729E-5</v>
      </c>
      <c r="J110" s="198">
        <v>7.4557211992359804E-3</v>
      </c>
      <c r="K110" s="198">
        <v>6.0037584884236042E-3</v>
      </c>
      <c r="L110" s="198">
        <v>8.5095348712053921E-4</v>
      </c>
      <c r="M110" s="198">
        <v>5.1172301161941426E-4</v>
      </c>
      <c r="N110" s="198">
        <v>8.9286212072422691E-5</v>
      </c>
      <c r="O110" s="195">
        <f t="shared" si="3"/>
        <v>2.7868604922841898E-2</v>
      </c>
      <c r="P110" s="195">
        <f t="shared" si="4"/>
        <v>6.8547119755441432E-3</v>
      </c>
      <c r="Q110" s="195">
        <f t="shared" si="5"/>
        <v>5.0729425389364963E-4</v>
      </c>
    </row>
    <row r="111" spans="1:17" x14ac:dyDescent="0.25">
      <c r="A111" s="177">
        <v>40787</v>
      </c>
      <c r="B111" s="197">
        <v>-2.3928471573174792E-2</v>
      </c>
      <c r="C111" s="197">
        <v>-5.421070582734662E-2</v>
      </c>
      <c r="D111" s="197">
        <v>3.02822342541718E-2</v>
      </c>
      <c r="E111" s="197">
        <v>2.2880841997732146E-2</v>
      </c>
      <c r="F111" s="197">
        <v>3.2133744900438646E-2</v>
      </c>
      <c r="G111" s="197">
        <v>-1.599951396054166E-4</v>
      </c>
      <c r="H111" s="197">
        <v>-8.8953947463528311E-3</v>
      </c>
      <c r="I111" s="197">
        <v>-1.9751301674825222E-4</v>
      </c>
      <c r="J111" s="197">
        <v>7.4013922564396565E-3</v>
      </c>
      <c r="K111" s="197">
        <v>6.1742627996334591E-3</v>
      </c>
      <c r="L111" s="197">
        <v>7.4984302336792612E-4</v>
      </c>
      <c r="M111" s="197">
        <v>3.9421774064130061E-4</v>
      </c>
      <c r="N111" s="197">
        <v>8.3068692796971129E-5</v>
      </c>
      <c r="O111" s="194">
        <f t="shared" si="3"/>
        <v>2.3078355014480401E-2</v>
      </c>
      <c r="P111" s="194">
        <f t="shared" si="4"/>
        <v>6.9241058230013856E-3</v>
      </c>
      <c r="Q111" s="194">
        <f t="shared" si="5"/>
        <v>2.7977341669001949E-4</v>
      </c>
    </row>
    <row r="112" spans="1:17" x14ac:dyDescent="0.25">
      <c r="A112" s="178">
        <v>40817</v>
      </c>
      <c r="B112" s="198">
        <v>-2.3729906924395069E-2</v>
      </c>
      <c r="C112" s="198">
        <v>-5.474858238669842E-2</v>
      </c>
      <c r="D112" s="198">
        <v>3.1018675462303354E-2</v>
      </c>
      <c r="E112" s="198">
        <v>2.3772649472083199E-2</v>
      </c>
      <c r="F112" s="198">
        <v>3.264285131944214E-2</v>
      </c>
      <c r="G112" s="198">
        <v>-1.4822309149191404E-4</v>
      </c>
      <c r="H112" s="198">
        <v>-8.6293510044270563E-3</v>
      </c>
      <c r="I112" s="198">
        <v>-9.2627751439969676E-5</v>
      </c>
      <c r="J112" s="198">
        <v>7.2460259902201504E-3</v>
      </c>
      <c r="K112" s="198">
        <v>6.0871755064790742E-3</v>
      </c>
      <c r="L112" s="198">
        <v>7.1633532774467452E-4</v>
      </c>
      <c r="M112" s="198">
        <v>3.009235641996471E-4</v>
      </c>
      <c r="N112" s="198">
        <v>1.4159159179675461E-4</v>
      </c>
      <c r="O112" s="195">
        <f t="shared" si="3"/>
        <v>2.3865277223523169E-2</v>
      </c>
      <c r="P112" s="195">
        <f t="shared" si="4"/>
        <v>6.8035108342237487E-3</v>
      </c>
      <c r="Q112" s="195">
        <f t="shared" si="5"/>
        <v>3.4988740455643203E-4</v>
      </c>
    </row>
    <row r="113" spans="1:17" x14ac:dyDescent="0.25">
      <c r="A113" s="177">
        <v>40848</v>
      </c>
      <c r="B113" s="197">
        <v>-2.2581373488025164E-2</v>
      </c>
      <c r="C113" s="197">
        <v>-5.4292619725043269E-2</v>
      </c>
      <c r="D113" s="197">
        <v>3.1711246237018091E-2</v>
      </c>
      <c r="E113" s="197">
        <v>2.4479320894917202E-2</v>
      </c>
      <c r="F113" s="197">
        <v>3.3067763877214752E-2</v>
      </c>
      <c r="G113" s="197">
        <v>-1.4359565147763955E-4</v>
      </c>
      <c r="H113" s="197">
        <v>-8.5153340423896745E-3</v>
      </c>
      <c r="I113" s="197">
        <v>7.0486711569756394E-5</v>
      </c>
      <c r="J113" s="197">
        <v>7.2319253421008912E-3</v>
      </c>
      <c r="K113" s="197">
        <v>6.17037156468676E-3</v>
      </c>
      <c r="L113" s="197">
        <v>6.3761775183768785E-4</v>
      </c>
      <c r="M113" s="197">
        <v>2.9884115113126613E-4</v>
      </c>
      <c r="N113" s="197">
        <v>1.2509487444517756E-4</v>
      </c>
      <c r="O113" s="194">
        <f t="shared" si="3"/>
        <v>2.4408834183347439E-2</v>
      </c>
      <c r="P113" s="194">
        <f t="shared" si="4"/>
        <v>6.8079893165244477E-3</v>
      </c>
      <c r="Q113" s="194">
        <f t="shared" si="5"/>
        <v>4.944227371462001E-4</v>
      </c>
    </row>
    <row r="114" spans="1:17" x14ac:dyDescent="0.25">
      <c r="A114" s="178">
        <v>40878</v>
      </c>
      <c r="B114" s="198">
        <v>-2.4669424086251186E-2</v>
      </c>
      <c r="C114" s="198">
        <v>-5.4079672703821725E-2</v>
      </c>
      <c r="D114" s="198">
        <v>2.9410248617570529E-2</v>
      </c>
      <c r="E114" s="198">
        <v>2.1390859626905113E-2</v>
      </c>
      <c r="F114" s="198">
        <v>2.9506878824884574E-2</v>
      </c>
      <c r="G114" s="198">
        <v>-1.2603242491629683E-4</v>
      </c>
      <c r="H114" s="198">
        <v>-8.1223051066565931E-3</v>
      </c>
      <c r="I114" s="198">
        <v>1.3231833359343548E-4</v>
      </c>
      <c r="J114" s="198">
        <v>8.0193889906654148E-3</v>
      </c>
      <c r="K114" s="198">
        <v>6.774825877767566E-3</v>
      </c>
      <c r="L114" s="198">
        <v>7.5715584016160643E-4</v>
      </c>
      <c r="M114" s="198">
        <v>3.7734053052707473E-4</v>
      </c>
      <c r="N114" s="198">
        <v>1.1006674220916866E-4</v>
      </c>
      <c r="O114" s="195">
        <f t="shared" si="3"/>
        <v>2.1258541293311683E-2</v>
      </c>
      <c r="P114" s="195">
        <f t="shared" si="4"/>
        <v>7.5319817179291728E-3</v>
      </c>
      <c r="Q114" s="195">
        <f t="shared" si="5"/>
        <v>6.1972560632967896E-4</v>
      </c>
    </row>
    <row r="115" spans="1:17" x14ac:dyDescent="0.25">
      <c r="A115" s="177">
        <v>40909</v>
      </c>
      <c r="B115" s="197">
        <v>-2.2688782565705376E-2</v>
      </c>
      <c r="C115" s="197">
        <v>-5.3743964234869261E-2</v>
      </c>
      <c r="D115" s="197">
        <v>3.1055181669163889E-2</v>
      </c>
      <c r="E115" s="197">
        <v>2.2795051713812475E-2</v>
      </c>
      <c r="F115" s="197">
        <v>3.0704107870455695E-2</v>
      </c>
      <c r="G115" s="197">
        <v>-9.9364795373906541E-5</v>
      </c>
      <c r="H115" s="197">
        <v>-8.0551831110765998E-3</v>
      </c>
      <c r="I115" s="197">
        <v>2.4549174980728297E-4</v>
      </c>
      <c r="J115" s="197">
        <v>8.2601299553514175E-3</v>
      </c>
      <c r="K115" s="197">
        <v>6.9056342954811507E-3</v>
      </c>
      <c r="L115" s="197">
        <v>7.3367682114274001E-4</v>
      </c>
      <c r="M115" s="197">
        <v>5.3457814649619231E-4</v>
      </c>
      <c r="N115" s="197">
        <v>8.6240692231333819E-5</v>
      </c>
      <c r="O115" s="194">
        <f t="shared" si="3"/>
        <v>2.2549559964005188E-2</v>
      </c>
      <c r="P115" s="194">
        <f t="shared" si="4"/>
        <v>7.6393111166238904E-3</v>
      </c>
      <c r="Q115" s="194">
        <f t="shared" si="5"/>
        <v>8.6631058853480901E-4</v>
      </c>
    </row>
    <row r="116" spans="1:17" x14ac:dyDescent="0.25">
      <c r="A116" s="178">
        <v>40940</v>
      </c>
      <c r="B116" s="198">
        <v>-2.1970818863350242E-2</v>
      </c>
      <c r="C116" s="198">
        <v>-5.3157555364709459E-2</v>
      </c>
      <c r="D116" s="198">
        <v>3.1186736501359211E-2</v>
      </c>
      <c r="E116" s="198">
        <v>2.3146218523949411E-2</v>
      </c>
      <c r="F116" s="198">
        <v>3.1498773139754258E-2</v>
      </c>
      <c r="G116" s="198">
        <v>-8.1117212442789044E-5</v>
      </c>
      <c r="H116" s="198">
        <v>-8.4071860263792309E-3</v>
      </c>
      <c r="I116" s="198">
        <v>1.3574862301717454E-4</v>
      </c>
      <c r="J116" s="198">
        <v>8.0405179774097994E-3</v>
      </c>
      <c r="K116" s="198">
        <v>7.0152470531146382E-3</v>
      </c>
      <c r="L116" s="198">
        <v>6.49383560570163E-4</v>
      </c>
      <c r="M116" s="198">
        <v>2.8594407589154083E-4</v>
      </c>
      <c r="N116" s="198">
        <v>8.9943287833457145E-5</v>
      </c>
      <c r="O116" s="195">
        <f t="shared" si="3"/>
        <v>2.3010469900932237E-2</v>
      </c>
      <c r="P116" s="195">
        <f t="shared" si="4"/>
        <v>7.6646306136848013E-3</v>
      </c>
      <c r="Q116" s="195">
        <f t="shared" si="5"/>
        <v>5.1163598674217254E-4</v>
      </c>
    </row>
    <row r="117" spans="1:17" x14ac:dyDescent="0.25">
      <c r="A117" s="177">
        <v>40969</v>
      </c>
      <c r="B117" s="197">
        <v>-2.2559107580470469E-2</v>
      </c>
      <c r="C117" s="197">
        <v>-5.2724231001441905E-2</v>
      </c>
      <c r="D117" s="197">
        <v>3.016512342097143E-2</v>
      </c>
      <c r="E117" s="197">
        <v>2.2444758789995876E-2</v>
      </c>
      <c r="F117" s="197">
        <v>3.0389366487326062E-2</v>
      </c>
      <c r="G117" s="197">
        <v>-9.1943181344168683E-5</v>
      </c>
      <c r="H117" s="197">
        <v>-8.0160550098981476E-3</v>
      </c>
      <c r="I117" s="197">
        <v>1.6339049391212175E-4</v>
      </c>
      <c r="J117" s="197">
        <v>7.7203646309755561E-3</v>
      </c>
      <c r="K117" s="197">
        <v>6.5541633379363482E-3</v>
      </c>
      <c r="L117" s="197">
        <v>6.864649762815E-4</v>
      </c>
      <c r="M117" s="197">
        <v>3.9190103755504702E-4</v>
      </c>
      <c r="N117" s="197">
        <v>8.7835279202661318E-5</v>
      </c>
      <c r="O117" s="194">
        <f t="shared" si="3"/>
        <v>2.2281368296083744E-2</v>
      </c>
      <c r="P117" s="194">
        <f t="shared" si="4"/>
        <v>7.2406283142178486E-3</v>
      </c>
      <c r="Q117" s="194">
        <f t="shared" si="5"/>
        <v>6.4312681066983003E-4</v>
      </c>
    </row>
    <row r="118" spans="1:17" x14ac:dyDescent="0.25">
      <c r="A118" s="178">
        <v>41000</v>
      </c>
      <c r="B118" s="198">
        <v>-2.2701468319212794E-2</v>
      </c>
      <c r="C118" s="198">
        <v>-5.1801298353532615E-2</v>
      </c>
      <c r="D118" s="198">
        <v>2.9099830034319828E-2</v>
      </c>
      <c r="E118" s="198">
        <v>2.1467329809291294E-2</v>
      </c>
      <c r="F118" s="198">
        <v>2.9252234774901423E-2</v>
      </c>
      <c r="G118" s="198">
        <v>-9.6735142838734169E-5</v>
      </c>
      <c r="H118" s="198">
        <v>-7.8654861431173128E-3</v>
      </c>
      <c r="I118" s="198">
        <v>1.773163203459214E-4</v>
      </c>
      <c r="J118" s="198">
        <v>7.6325002250285327E-3</v>
      </c>
      <c r="K118" s="198">
        <v>6.4810304002570311E-3</v>
      </c>
      <c r="L118" s="198">
        <v>7.3773833139888657E-4</v>
      </c>
      <c r="M118" s="198">
        <v>3.0598796716106529E-4</v>
      </c>
      <c r="N118" s="198">
        <v>1.0774352621154946E-4</v>
      </c>
      <c r="O118" s="195">
        <f t="shared" si="3"/>
        <v>2.1290013488945374E-2</v>
      </c>
      <c r="P118" s="195">
        <f t="shared" si="4"/>
        <v>7.2187687316559177E-3</v>
      </c>
      <c r="Q118" s="195">
        <f t="shared" si="5"/>
        <v>5.9104781371853616E-4</v>
      </c>
    </row>
    <row r="119" spans="1:17" x14ac:dyDescent="0.25">
      <c r="A119" s="177">
        <v>41030</v>
      </c>
      <c r="B119" s="197">
        <v>-2.2834895385878837E-2</v>
      </c>
      <c r="C119" s="197">
        <v>-5.0648568596016866E-2</v>
      </c>
      <c r="D119" s="197">
        <v>2.7813673210138022E-2</v>
      </c>
      <c r="E119" s="197">
        <v>2.0572970482384788E-2</v>
      </c>
      <c r="F119" s="197">
        <v>2.8441889719274652E-2</v>
      </c>
      <c r="G119" s="197">
        <v>-1.0956057045471434E-4</v>
      </c>
      <c r="H119" s="197">
        <v>-7.8392982070455905E-3</v>
      </c>
      <c r="I119" s="197">
        <v>7.9939540610438192E-5</v>
      </c>
      <c r="J119" s="197">
        <v>7.2407027277532369E-3</v>
      </c>
      <c r="K119" s="197">
        <v>6.1289199234910519E-3</v>
      </c>
      <c r="L119" s="197">
        <v>6.9930591418451867E-4</v>
      </c>
      <c r="M119" s="197">
        <v>3.0981797080415207E-4</v>
      </c>
      <c r="N119" s="197">
        <v>1.0265891927351414E-4</v>
      </c>
      <c r="O119" s="194">
        <f t="shared" si="3"/>
        <v>2.0493030941774348E-2</v>
      </c>
      <c r="P119" s="194">
        <f t="shared" si="4"/>
        <v>6.8282258376755707E-3</v>
      </c>
      <c r="Q119" s="194">
        <f t="shared" si="5"/>
        <v>4.924164306881044E-4</v>
      </c>
    </row>
    <row r="120" spans="1:17" x14ac:dyDescent="0.25">
      <c r="A120" s="178">
        <v>41061</v>
      </c>
      <c r="B120" s="198">
        <v>-2.4374007737377249E-2</v>
      </c>
      <c r="C120" s="198">
        <v>-4.9709062640473888E-2</v>
      </c>
      <c r="D120" s="198">
        <v>2.5335054903096624E-2</v>
      </c>
      <c r="E120" s="198">
        <v>1.8931749909506575E-2</v>
      </c>
      <c r="F120" s="198">
        <v>2.6768810566338813E-2</v>
      </c>
      <c r="G120" s="198">
        <v>-1.0183380860698681E-4</v>
      </c>
      <c r="H120" s="198">
        <v>-7.9768192891247307E-3</v>
      </c>
      <c r="I120" s="198">
        <v>2.4159244089947798E-4</v>
      </c>
      <c r="J120" s="198">
        <v>6.4033049935900491E-3</v>
      </c>
      <c r="K120" s="198">
        <v>5.5567213628203464E-3</v>
      </c>
      <c r="L120" s="198">
        <v>4.8266265845810783E-4</v>
      </c>
      <c r="M120" s="198">
        <v>2.8644144826578822E-4</v>
      </c>
      <c r="N120" s="198">
        <v>7.7479524045806676E-5</v>
      </c>
      <c r="O120" s="195">
        <f t="shared" si="3"/>
        <v>1.8690157468607096E-2</v>
      </c>
      <c r="P120" s="195">
        <f t="shared" si="4"/>
        <v>6.0393840212784539E-3</v>
      </c>
      <c r="Q120" s="195">
        <f t="shared" si="5"/>
        <v>6.055134132110728E-4</v>
      </c>
    </row>
    <row r="121" spans="1:17" x14ac:dyDescent="0.25">
      <c r="A121" s="177">
        <v>41091</v>
      </c>
      <c r="B121" s="197">
        <v>-2.5634493988477405E-2</v>
      </c>
      <c r="C121" s="197">
        <v>-4.8963170741420509E-2</v>
      </c>
      <c r="D121" s="197">
        <v>2.3328676752943079E-2</v>
      </c>
      <c r="E121" s="197">
        <v>1.7005088217161402E-2</v>
      </c>
      <c r="F121" s="197">
        <v>2.5095072708995188E-2</v>
      </c>
      <c r="G121" s="197">
        <v>-9.3847833725806435E-5</v>
      </c>
      <c r="H121" s="197">
        <v>-8.0115506690927804E-3</v>
      </c>
      <c r="I121" s="197">
        <v>1.5414010984799315E-5</v>
      </c>
      <c r="J121" s="197">
        <v>6.3235885357816792E-3</v>
      </c>
      <c r="K121" s="197">
        <v>5.3191163568718017E-3</v>
      </c>
      <c r="L121" s="197">
        <v>5.3160800896379199E-4</v>
      </c>
      <c r="M121" s="197">
        <v>3.9790218599591675E-4</v>
      </c>
      <c r="N121" s="197">
        <v>7.4961983950168375E-5</v>
      </c>
      <c r="O121" s="194">
        <f t="shared" si="3"/>
        <v>1.6989674206176603E-2</v>
      </c>
      <c r="P121" s="194">
        <f t="shared" si="4"/>
        <v>5.8507243658355934E-3</v>
      </c>
      <c r="Q121" s="194">
        <f t="shared" si="5"/>
        <v>4.8827818093088445E-4</v>
      </c>
    </row>
    <row r="122" spans="1:17" x14ac:dyDescent="0.25">
      <c r="A122" s="178">
        <v>41122</v>
      </c>
      <c r="B122" s="198">
        <v>-2.51848192406165E-2</v>
      </c>
      <c r="C122" s="198">
        <v>-4.7960195463285699E-2</v>
      </c>
      <c r="D122" s="198">
        <v>2.2775376222669168E-2</v>
      </c>
      <c r="E122" s="198">
        <v>1.6741432534170909E-2</v>
      </c>
      <c r="F122" s="198">
        <v>2.4899248947872675E-2</v>
      </c>
      <c r="G122" s="198">
        <v>-9.9536857937260572E-5</v>
      </c>
      <c r="H122" s="198">
        <v>-8.1528027493361008E-3</v>
      </c>
      <c r="I122" s="198">
        <v>9.4523193571595062E-5</v>
      </c>
      <c r="J122" s="198">
        <v>6.0339436884982601E-3</v>
      </c>
      <c r="K122" s="198">
        <v>5.0722385589475937E-3</v>
      </c>
      <c r="L122" s="198">
        <v>4.6392037522940163E-4</v>
      </c>
      <c r="M122" s="198">
        <v>3.9808572814274934E-4</v>
      </c>
      <c r="N122" s="198">
        <v>9.9699026178516124E-5</v>
      </c>
      <c r="O122" s="195">
        <f t="shared" si="3"/>
        <v>1.6646909340599314E-2</v>
      </c>
      <c r="P122" s="195">
        <f t="shared" si="4"/>
        <v>5.5361589341769955E-3</v>
      </c>
      <c r="Q122" s="195">
        <f t="shared" si="5"/>
        <v>5.9230794789286059E-4</v>
      </c>
    </row>
    <row r="123" spans="1:17" x14ac:dyDescent="0.25">
      <c r="A123" s="177">
        <v>41153</v>
      </c>
      <c r="B123" s="197">
        <v>-2.5667040170896483E-2</v>
      </c>
      <c r="C123" s="197">
        <v>-4.6902725765377934E-2</v>
      </c>
      <c r="D123" s="197">
        <v>2.123568559448144E-2</v>
      </c>
      <c r="E123" s="197">
        <v>1.5526673744407716E-2</v>
      </c>
      <c r="F123" s="197">
        <v>2.404615240280816E-2</v>
      </c>
      <c r="G123" s="197">
        <v>-1.1448632738059712E-4</v>
      </c>
      <c r="H123" s="197">
        <v>-8.4731499246887675E-3</v>
      </c>
      <c r="I123" s="197">
        <v>6.8157593668920221E-5</v>
      </c>
      <c r="J123" s="197">
        <v>5.7090118500737232E-3</v>
      </c>
      <c r="K123" s="197">
        <v>4.7702561815306114E-3</v>
      </c>
      <c r="L123" s="197">
        <v>5.1177700645401337E-4</v>
      </c>
      <c r="M123" s="197">
        <v>3.3447172111845003E-4</v>
      </c>
      <c r="N123" s="197">
        <v>9.2506940970648647E-5</v>
      </c>
      <c r="O123" s="194">
        <f t="shared" si="3"/>
        <v>1.5458516150738793E-2</v>
      </c>
      <c r="P123" s="194">
        <f t="shared" si="4"/>
        <v>5.2820331879846246E-3</v>
      </c>
      <c r="Q123" s="194">
        <f t="shared" si="5"/>
        <v>4.951362557580189E-4</v>
      </c>
    </row>
    <row r="124" spans="1:17" x14ac:dyDescent="0.25">
      <c r="A124" s="178">
        <v>41183</v>
      </c>
      <c r="B124" s="198">
        <v>-2.5064949155753028E-2</v>
      </c>
      <c r="C124" s="198">
        <v>-4.5777599013819302E-2</v>
      </c>
      <c r="D124" s="198">
        <v>2.071264985806626E-2</v>
      </c>
      <c r="E124" s="198">
        <v>1.5122785923299941E-2</v>
      </c>
      <c r="F124" s="198">
        <v>2.3850106616262932E-2</v>
      </c>
      <c r="G124" s="198">
        <v>-1.120129297095405E-4</v>
      </c>
      <c r="H124" s="198">
        <v>-8.7075332776177117E-3</v>
      </c>
      <c r="I124" s="198">
        <v>9.2225514364262478E-5</v>
      </c>
      <c r="J124" s="198">
        <v>5.5898639347663152E-3</v>
      </c>
      <c r="K124" s="198">
        <v>4.7485053444053802E-3</v>
      </c>
      <c r="L124" s="198">
        <v>5.2247732518295785E-4</v>
      </c>
      <c r="M124" s="198">
        <v>2.5674914315610472E-4</v>
      </c>
      <c r="N124" s="198">
        <v>6.2132122021872906E-5</v>
      </c>
      <c r="O124" s="195">
        <f t="shared" si="3"/>
        <v>1.5030560408935681E-2</v>
      </c>
      <c r="P124" s="195">
        <f t="shared" si="4"/>
        <v>5.2709826695883383E-3</v>
      </c>
      <c r="Q124" s="195">
        <f t="shared" si="5"/>
        <v>4.1110677954224012E-4</v>
      </c>
    </row>
    <row r="125" spans="1:17" x14ac:dyDescent="0.25">
      <c r="A125" s="177">
        <v>41214</v>
      </c>
      <c r="B125" s="197">
        <v>-2.7326533130408198E-2</v>
      </c>
      <c r="C125" s="197">
        <v>-4.5021132845621023E-2</v>
      </c>
      <c r="D125" s="197">
        <v>1.7694599715212821E-2</v>
      </c>
      <c r="E125" s="197">
        <v>1.2507886638350108E-2</v>
      </c>
      <c r="F125" s="197">
        <v>2.1688300816493887E-2</v>
      </c>
      <c r="G125" s="197">
        <v>-1.117768403871983E-4</v>
      </c>
      <c r="H125" s="197">
        <v>-8.8881566707181437E-3</v>
      </c>
      <c r="I125" s="197">
        <v>-1.8048066703843881E-4</v>
      </c>
      <c r="J125" s="197">
        <v>5.1867130768627114E-3</v>
      </c>
      <c r="K125" s="197">
        <v>4.5147997172736579E-3</v>
      </c>
      <c r="L125" s="197">
        <v>5.2127135430408446E-4</v>
      </c>
      <c r="M125" s="197">
        <v>8.8701525903991772E-5</v>
      </c>
      <c r="N125" s="197">
        <v>6.1940479380977168E-5</v>
      </c>
      <c r="O125" s="194">
        <f t="shared" si="3"/>
        <v>1.2688367305388545E-2</v>
      </c>
      <c r="P125" s="194">
        <f t="shared" si="4"/>
        <v>5.0360710715777425E-3</v>
      </c>
      <c r="Q125" s="194">
        <f t="shared" si="5"/>
        <v>-2.9838661753469874E-5</v>
      </c>
    </row>
    <row r="126" spans="1:17" x14ac:dyDescent="0.25">
      <c r="A126" s="178">
        <v>41244</v>
      </c>
      <c r="B126" s="198">
        <v>-2.2620359102577595E-2</v>
      </c>
      <c r="C126" s="198">
        <v>-4.4418162575896251E-2</v>
      </c>
      <c r="D126" s="198">
        <v>2.1797803473318646E-2</v>
      </c>
      <c r="E126" s="198">
        <v>1.7660279591076918E-2</v>
      </c>
      <c r="F126" s="198">
        <v>2.651497071662828E-2</v>
      </c>
      <c r="G126" s="198">
        <v>-1.5627550178471419E-4</v>
      </c>
      <c r="H126" s="198">
        <v>-8.4790973693695017E-3</v>
      </c>
      <c r="I126" s="198">
        <v>-2.1931825439714837E-4</v>
      </c>
      <c r="J126" s="198">
        <v>4.137523882241729E-3</v>
      </c>
      <c r="K126" s="198">
        <v>3.8997017156401372E-3</v>
      </c>
      <c r="L126" s="198">
        <v>5.6794536245929493E-4</v>
      </c>
      <c r="M126" s="198">
        <v>-3.9025512854573108E-4</v>
      </c>
      <c r="N126" s="198">
        <v>6.0131932688028695E-5</v>
      </c>
      <c r="O126" s="195">
        <f t="shared" si="3"/>
        <v>1.7879597845474063E-2</v>
      </c>
      <c r="P126" s="195">
        <f t="shared" si="4"/>
        <v>4.4676470780994322E-3</v>
      </c>
      <c r="Q126" s="195">
        <f t="shared" si="5"/>
        <v>-5.4944145025485067E-4</v>
      </c>
    </row>
    <row r="127" spans="1:17" x14ac:dyDescent="0.25">
      <c r="A127" s="177">
        <v>41275</v>
      </c>
      <c r="B127" s="197">
        <v>-2.2145862323425688E-2</v>
      </c>
      <c r="C127" s="197">
        <v>-4.4604883013378539E-2</v>
      </c>
      <c r="D127" s="197">
        <v>2.2459020689952827E-2</v>
      </c>
      <c r="E127" s="197">
        <v>1.8603898124700095E-2</v>
      </c>
      <c r="F127" s="197">
        <v>2.8111403059790572E-2</v>
      </c>
      <c r="G127" s="197">
        <v>-1.501039599523012E-4</v>
      </c>
      <c r="H127" s="197">
        <v>-9.049554765803873E-3</v>
      </c>
      <c r="I127" s="197">
        <v>-3.0784620933430669E-4</v>
      </c>
      <c r="J127" s="197">
        <v>3.855122565252736E-3</v>
      </c>
      <c r="K127" s="197">
        <v>3.6829010555347436E-3</v>
      </c>
      <c r="L127" s="197">
        <v>5.311368636338131E-4</v>
      </c>
      <c r="M127" s="197">
        <v>-4.4533397167191812E-4</v>
      </c>
      <c r="N127" s="197">
        <v>8.6418617756097184E-5</v>
      </c>
      <c r="O127" s="194">
        <f t="shared" si="3"/>
        <v>1.8911744334034399E-2</v>
      </c>
      <c r="P127" s="194">
        <f t="shared" si="4"/>
        <v>4.2140379191685567E-3</v>
      </c>
      <c r="Q127" s="194">
        <f t="shared" si="5"/>
        <v>-6.6676156325012762E-4</v>
      </c>
    </row>
    <row r="128" spans="1:17" x14ac:dyDescent="0.25">
      <c r="A128" s="178">
        <v>41306</v>
      </c>
      <c r="B128" s="198">
        <v>-2.4973508042410456E-2</v>
      </c>
      <c r="C128" s="198">
        <v>-4.4724997902569175E-2</v>
      </c>
      <c r="D128" s="198">
        <v>1.9751489860158688E-2</v>
      </c>
      <c r="E128" s="198">
        <v>1.5939140421373486E-2</v>
      </c>
      <c r="F128" s="198">
        <v>2.503611337066753E-2</v>
      </c>
      <c r="G128" s="198">
        <v>-1.4389605471985093E-4</v>
      </c>
      <c r="H128" s="198">
        <v>-8.647918934711462E-3</v>
      </c>
      <c r="I128" s="198">
        <v>-3.0515795986273407E-4</v>
      </c>
      <c r="J128" s="198">
        <v>3.8123494387852009E-3</v>
      </c>
      <c r="K128" s="198">
        <v>3.3007022080638894E-3</v>
      </c>
      <c r="L128" s="198">
        <v>7.1725360725914569E-4</v>
      </c>
      <c r="M128" s="198">
        <v>-2.9357095490531595E-4</v>
      </c>
      <c r="N128" s="198">
        <v>8.7964578367481214E-5</v>
      </c>
      <c r="O128" s="195">
        <f t="shared" si="3"/>
        <v>1.6244298381236217E-2</v>
      </c>
      <c r="P128" s="195">
        <f t="shared" si="4"/>
        <v>4.0179558153230349E-3</v>
      </c>
      <c r="Q128" s="195">
        <f t="shared" si="5"/>
        <v>-5.1076433640056878E-4</v>
      </c>
    </row>
    <row r="129" spans="1:17" x14ac:dyDescent="0.25">
      <c r="A129" s="177">
        <v>41334</v>
      </c>
      <c r="B129" s="197">
        <v>-2.5869200112491234E-2</v>
      </c>
      <c r="C129" s="197">
        <v>-4.4075156443472846E-2</v>
      </c>
      <c r="D129" s="197">
        <v>1.8205956330981606E-2</v>
      </c>
      <c r="E129" s="197">
        <v>1.4557796219247828E-2</v>
      </c>
      <c r="F129" s="197">
        <v>2.4231729838297144E-2</v>
      </c>
      <c r="G129" s="197">
        <v>-1.4707697122065181E-4</v>
      </c>
      <c r="H129" s="197">
        <v>-9.2509774008636518E-3</v>
      </c>
      <c r="I129" s="197">
        <v>-2.7587924696500751E-4</v>
      </c>
      <c r="J129" s="197">
        <v>3.6481601117337777E-3</v>
      </c>
      <c r="K129" s="197">
        <v>3.0413845455208566E-3</v>
      </c>
      <c r="L129" s="197">
        <v>7.9847270611249199E-4</v>
      </c>
      <c r="M129" s="197">
        <v>-2.7726863749281272E-4</v>
      </c>
      <c r="N129" s="197">
        <v>8.5571497593241538E-5</v>
      </c>
      <c r="O129" s="194">
        <f t="shared" si="3"/>
        <v>1.483367546621284E-2</v>
      </c>
      <c r="P129" s="194">
        <f t="shared" si="4"/>
        <v>3.8398572516333486E-3</v>
      </c>
      <c r="Q129" s="194">
        <f t="shared" si="5"/>
        <v>-4.6757638686457871E-4</v>
      </c>
    </row>
    <row r="130" spans="1:17" x14ac:dyDescent="0.25">
      <c r="A130" s="178">
        <v>41365</v>
      </c>
      <c r="B130" s="198">
        <v>-2.6516157320282299E-2</v>
      </c>
      <c r="C130" s="198">
        <v>-4.372954969473631E-2</v>
      </c>
      <c r="D130" s="198">
        <v>1.7213392374453986E-2</v>
      </c>
      <c r="E130" s="198">
        <v>1.3549060088186184E-2</v>
      </c>
      <c r="F130" s="198">
        <v>2.3281240811981768E-2</v>
      </c>
      <c r="G130" s="198">
        <v>-1.8348271723025032E-4</v>
      </c>
      <c r="H130" s="198">
        <v>-9.3191258176486807E-3</v>
      </c>
      <c r="I130" s="198">
        <v>-2.295721889166519E-4</v>
      </c>
      <c r="J130" s="198">
        <v>3.664332286267803E-3</v>
      </c>
      <c r="K130" s="198">
        <v>3.1084186396088485E-3</v>
      </c>
      <c r="L130" s="198">
        <v>8.1753342431471613E-4</v>
      </c>
      <c r="M130" s="198">
        <v>-3.4291835944277876E-4</v>
      </c>
      <c r="N130" s="198">
        <v>8.1298581787016437E-5</v>
      </c>
      <c r="O130" s="195">
        <f t="shared" si="3"/>
        <v>1.3778632277102838E-2</v>
      </c>
      <c r="P130" s="195">
        <f t="shared" si="4"/>
        <v>3.9259520639235643E-3</v>
      </c>
      <c r="Q130" s="195">
        <f t="shared" si="5"/>
        <v>-4.9119196657241432E-4</v>
      </c>
    </row>
    <row r="131" spans="1:17" x14ac:dyDescent="0.25">
      <c r="A131" s="177">
        <v>41395</v>
      </c>
      <c r="B131" s="197">
        <v>-2.6004730121114414E-2</v>
      </c>
      <c r="C131" s="197">
        <v>-4.3688774754971418E-2</v>
      </c>
      <c r="D131" s="197">
        <v>1.7684044633856998E-2</v>
      </c>
      <c r="E131" s="197">
        <v>1.4219715115017007E-2</v>
      </c>
      <c r="F131" s="197">
        <v>2.3893861208700583E-2</v>
      </c>
      <c r="G131" s="197">
        <v>-1.5597656617488144E-4</v>
      </c>
      <c r="H131" s="197">
        <v>-9.332861596972962E-3</v>
      </c>
      <c r="I131" s="197">
        <v>-1.8530793053572986E-4</v>
      </c>
      <c r="J131" s="197">
        <v>3.4643295188399891E-3</v>
      </c>
      <c r="K131" s="197">
        <v>3.0477588119513701E-3</v>
      </c>
      <c r="L131" s="197">
        <v>8.4592361356271729E-4</v>
      </c>
      <c r="M131" s="197">
        <v>-5.1343282859185461E-4</v>
      </c>
      <c r="N131" s="197">
        <v>8.4079921917756727E-5</v>
      </c>
      <c r="O131" s="194">
        <f t="shared" si="3"/>
        <v>1.4405023045552742E-2</v>
      </c>
      <c r="P131" s="194">
        <f t="shared" si="4"/>
        <v>3.8936824255140874E-3</v>
      </c>
      <c r="Q131" s="194">
        <f t="shared" si="5"/>
        <v>-6.1466083720982778E-4</v>
      </c>
    </row>
    <row r="132" spans="1:17" x14ac:dyDescent="0.25">
      <c r="A132" s="178">
        <v>41426</v>
      </c>
      <c r="B132" s="198">
        <v>-2.5556556802089996E-2</v>
      </c>
      <c r="C132" s="198">
        <v>-4.3606961435977309E-2</v>
      </c>
      <c r="D132" s="198">
        <v>1.8050404633887306E-2</v>
      </c>
      <c r="E132" s="198">
        <v>1.3938242105067465E-2</v>
      </c>
      <c r="F132" s="198">
        <v>2.3650961725671757E-2</v>
      </c>
      <c r="G132" s="198">
        <v>-1.5328628751216973E-4</v>
      </c>
      <c r="H132" s="198">
        <v>-9.3351459475878307E-3</v>
      </c>
      <c r="I132" s="198">
        <v>-2.2428738550429094E-4</v>
      </c>
      <c r="J132" s="198">
        <v>4.1121625288198412E-3</v>
      </c>
      <c r="K132" s="198">
        <v>3.6809786485184847E-3</v>
      </c>
      <c r="L132" s="198">
        <v>8.6990363550259293E-4</v>
      </c>
      <c r="M132" s="198">
        <v>-5.1265100030783366E-4</v>
      </c>
      <c r="N132" s="198">
        <v>7.3931245106596444E-5</v>
      </c>
      <c r="O132" s="195">
        <f t="shared" si="3"/>
        <v>1.4162529490571757E-2</v>
      </c>
      <c r="P132" s="195">
        <f t="shared" si="4"/>
        <v>4.5508822840210775E-3</v>
      </c>
      <c r="Q132" s="195">
        <f t="shared" si="5"/>
        <v>-6.6300714070552814E-4</v>
      </c>
    </row>
    <row r="133" spans="1:17" x14ac:dyDescent="0.25">
      <c r="A133" s="177">
        <v>41456</v>
      </c>
      <c r="B133" s="197">
        <v>-2.7143783466258134E-2</v>
      </c>
      <c r="C133" s="197">
        <v>-4.4395754535260304E-2</v>
      </c>
      <c r="D133" s="197">
        <v>1.725197106900216E-2</v>
      </c>
      <c r="E133" s="197">
        <v>1.3794560820290102E-2</v>
      </c>
      <c r="F133" s="197">
        <v>2.3571594097982325E-2</v>
      </c>
      <c r="G133" s="197">
        <v>-1.9126955542282136E-4</v>
      </c>
      <c r="H133" s="197">
        <v>-9.3533932188847556E-3</v>
      </c>
      <c r="I133" s="197">
        <v>-2.3237050338464516E-4</v>
      </c>
      <c r="J133" s="197">
        <v>3.4574102487120563E-3</v>
      </c>
      <c r="K133" s="197">
        <v>3.2230044003454918E-3</v>
      </c>
      <c r="L133" s="197">
        <v>8.0495493879568754E-4</v>
      </c>
      <c r="M133" s="197">
        <v>-6.5250534972150431E-4</v>
      </c>
      <c r="N133" s="197">
        <v>8.1956259292381863E-5</v>
      </c>
      <c r="O133" s="194">
        <f t="shared" si="3"/>
        <v>1.402693132367475E-2</v>
      </c>
      <c r="P133" s="194">
        <f t="shared" si="4"/>
        <v>4.0279593391411798E-3</v>
      </c>
      <c r="Q133" s="194">
        <f t="shared" si="5"/>
        <v>-8.0291959381376761E-4</v>
      </c>
    </row>
    <row r="134" spans="1:17" x14ac:dyDescent="0.25">
      <c r="A134" s="178">
        <v>41487</v>
      </c>
      <c r="B134" s="198">
        <v>-2.8168707737895645E-2</v>
      </c>
      <c r="C134" s="198">
        <v>-4.4641853228882325E-2</v>
      </c>
      <c r="D134" s="198">
        <v>1.647314549098667E-2</v>
      </c>
      <c r="E134" s="198">
        <v>1.3423488716888672E-2</v>
      </c>
      <c r="F134" s="198">
        <v>2.3312769150488494E-2</v>
      </c>
      <c r="G134" s="198">
        <v>-1.6828565310916102E-4</v>
      </c>
      <c r="H134" s="198">
        <v>-9.4474436622846297E-3</v>
      </c>
      <c r="I134" s="198">
        <v>-2.7355111820602681E-4</v>
      </c>
      <c r="J134" s="198">
        <v>3.0496567740979958E-3</v>
      </c>
      <c r="K134" s="198">
        <v>2.8334086258849141E-3</v>
      </c>
      <c r="L134" s="198">
        <v>8.4610910952283703E-4</v>
      </c>
      <c r="M134" s="198">
        <v>-6.9676598299555899E-4</v>
      </c>
      <c r="N134" s="198">
        <v>6.690502168580388E-5</v>
      </c>
      <c r="O134" s="195">
        <f t="shared" ref="O134:O197" si="6">F134+G134+H134</f>
        <v>1.3697039835094703E-2</v>
      </c>
      <c r="P134" s="195">
        <f t="shared" ref="P134:P197" si="7">K134+L134</f>
        <v>3.6795177354077514E-3</v>
      </c>
      <c r="Q134" s="195">
        <f t="shared" ref="Q134:Q197" si="8">I134+M134+N134</f>
        <v>-9.034120795157819E-4</v>
      </c>
    </row>
    <row r="135" spans="1:17" x14ac:dyDescent="0.25">
      <c r="A135" s="177">
        <v>41518</v>
      </c>
      <c r="B135" s="197">
        <v>-2.9969668236602565E-2</v>
      </c>
      <c r="C135" s="197">
        <v>-4.4247046751449332E-2</v>
      </c>
      <c r="D135" s="197">
        <v>1.4277378514846773E-2</v>
      </c>
      <c r="E135" s="197">
        <v>1.1115896120268356E-2</v>
      </c>
      <c r="F135" s="197">
        <v>2.0956114209771635E-2</v>
      </c>
      <c r="G135" s="197">
        <v>-1.4546775218554519E-4</v>
      </c>
      <c r="H135" s="197">
        <v>-9.487490374823656E-3</v>
      </c>
      <c r="I135" s="197">
        <v>-2.0725996249408164E-4</v>
      </c>
      <c r="J135" s="197">
        <v>3.1614823945784174E-3</v>
      </c>
      <c r="K135" s="197">
        <v>2.9021866523477975E-3</v>
      </c>
      <c r="L135" s="197">
        <v>8.6150979434129532E-4</v>
      </c>
      <c r="M135" s="197">
        <v>-6.7086833999570534E-4</v>
      </c>
      <c r="N135" s="197">
        <v>6.8654287885030116E-5</v>
      </c>
      <c r="O135" s="194">
        <f t="shared" si="6"/>
        <v>1.1323156082762433E-2</v>
      </c>
      <c r="P135" s="194">
        <f t="shared" si="7"/>
        <v>3.7636964466890928E-3</v>
      </c>
      <c r="Q135" s="194">
        <f t="shared" si="8"/>
        <v>-8.0947401460475688E-4</v>
      </c>
    </row>
    <row r="136" spans="1:17" x14ac:dyDescent="0.25">
      <c r="A136" s="178">
        <v>41548</v>
      </c>
      <c r="B136" s="198">
        <v>-3.103350878900096E-2</v>
      </c>
      <c r="C136" s="198">
        <v>-4.4001639602050974E-2</v>
      </c>
      <c r="D136" s="198">
        <v>1.2968130813050021E-2</v>
      </c>
      <c r="E136" s="198">
        <v>1.007370854796822E-2</v>
      </c>
      <c r="F136" s="198">
        <v>1.9849474878587604E-2</v>
      </c>
      <c r="G136" s="198">
        <v>-1.5605202413171798E-4</v>
      </c>
      <c r="H136" s="198">
        <v>-9.3854505303180569E-3</v>
      </c>
      <c r="I136" s="198">
        <v>-2.3426377616960912E-4</v>
      </c>
      <c r="J136" s="198">
        <v>2.8944222650818027E-3</v>
      </c>
      <c r="K136" s="198">
        <v>2.5184217662864703E-3</v>
      </c>
      <c r="L136" s="198">
        <v>8.8458611101702807E-4</v>
      </c>
      <c r="M136" s="198">
        <v>-5.7072075378767934E-4</v>
      </c>
      <c r="N136" s="198">
        <v>6.213514156598318E-5</v>
      </c>
      <c r="O136" s="195">
        <f t="shared" si="6"/>
        <v>1.030797232413783E-2</v>
      </c>
      <c r="P136" s="195">
        <f t="shared" si="7"/>
        <v>3.4030078773034985E-3</v>
      </c>
      <c r="Q136" s="195">
        <f t="shared" si="8"/>
        <v>-7.428493883913053E-4</v>
      </c>
    </row>
    <row r="137" spans="1:17" x14ac:dyDescent="0.25">
      <c r="A137" s="177">
        <v>41579</v>
      </c>
      <c r="B137" s="197">
        <v>-2.6670720710542616E-2</v>
      </c>
      <c r="C137" s="197">
        <v>-4.6210703816827285E-2</v>
      </c>
      <c r="D137" s="197">
        <v>1.9539983106284665E-2</v>
      </c>
      <c r="E137" s="197">
        <v>1.6705703304173859E-2</v>
      </c>
      <c r="F137" s="197">
        <v>2.6180776052125175E-2</v>
      </c>
      <c r="G137" s="197">
        <v>-1.9390493206316504E-4</v>
      </c>
      <c r="H137" s="197">
        <v>-9.2322444898722683E-3</v>
      </c>
      <c r="I137" s="197">
        <v>-4.8923326015884894E-5</v>
      </c>
      <c r="J137" s="197">
        <v>2.8342798021108073E-3</v>
      </c>
      <c r="K137" s="197">
        <v>2.4350142850973243E-3</v>
      </c>
      <c r="L137" s="197">
        <v>8.0103115124503864E-4</v>
      </c>
      <c r="M137" s="197">
        <v>-4.6397617961650402E-4</v>
      </c>
      <c r="N137" s="197">
        <v>6.2210545384948211E-5</v>
      </c>
      <c r="O137" s="194">
        <f t="shared" si="6"/>
        <v>1.6754626630189742E-2</v>
      </c>
      <c r="P137" s="194">
        <f t="shared" si="7"/>
        <v>3.2360454363423632E-3</v>
      </c>
      <c r="Q137" s="194">
        <f t="shared" si="8"/>
        <v>-4.5068896024744068E-4</v>
      </c>
    </row>
    <row r="138" spans="1:17" x14ac:dyDescent="0.25">
      <c r="A138" s="178">
        <v>41609</v>
      </c>
      <c r="B138" s="198">
        <v>-2.9550042751220706E-2</v>
      </c>
      <c r="C138" s="198">
        <v>-4.6675445066375006E-2</v>
      </c>
      <c r="D138" s="198">
        <v>1.7125402315154293E-2</v>
      </c>
      <c r="E138" s="198">
        <v>1.4019541420084767E-2</v>
      </c>
      <c r="F138" s="198">
        <v>2.3719803545572779E-2</v>
      </c>
      <c r="G138" s="198">
        <v>-2.4722586016437913E-4</v>
      </c>
      <c r="H138" s="198">
        <v>-9.351031734283222E-3</v>
      </c>
      <c r="I138" s="198">
        <v>-1.0200453104041007E-4</v>
      </c>
      <c r="J138" s="198">
        <v>3.1058608950695261E-3</v>
      </c>
      <c r="K138" s="198">
        <v>2.4309876770765163E-3</v>
      </c>
      <c r="L138" s="198">
        <v>6.3318040927592804E-4</v>
      </c>
      <c r="M138" s="198">
        <v>-2.0688813504801313E-5</v>
      </c>
      <c r="N138" s="198">
        <v>6.2381622221883214E-5</v>
      </c>
      <c r="O138" s="195">
        <f t="shared" si="6"/>
        <v>1.412154595112518E-2</v>
      </c>
      <c r="P138" s="195">
        <f t="shared" si="7"/>
        <v>3.0641680863524442E-3</v>
      </c>
      <c r="Q138" s="195">
        <f t="shared" si="8"/>
        <v>-6.0311722323328157E-5</v>
      </c>
    </row>
    <row r="139" spans="1:17" x14ac:dyDescent="0.25">
      <c r="A139" s="177">
        <v>41640</v>
      </c>
      <c r="B139" s="197">
        <v>-3.2659580214039273E-2</v>
      </c>
      <c r="C139" s="197">
        <v>-4.7717637556381073E-2</v>
      </c>
      <c r="D139" s="197">
        <v>1.5058057342341802E-2</v>
      </c>
      <c r="E139" s="197">
        <v>1.1379051736142325E-2</v>
      </c>
      <c r="F139" s="197">
        <v>2.0691252257789186E-2</v>
      </c>
      <c r="G139" s="197">
        <v>-2.3096336109133843E-4</v>
      </c>
      <c r="H139" s="197">
        <v>-8.9771807911072348E-3</v>
      </c>
      <c r="I139" s="197">
        <v>-1.0405636944829078E-4</v>
      </c>
      <c r="J139" s="197">
        <v>3.6790056061994768E-3</v>
      </c>
      <c r="K139" s="197">
        <v>2.8424126173328137E-3</v>
      </c>
      <c r="L139" s="197">
        <v>7.5888105354063014E-4</v>
      </c>
      <c r="M139" s="197">
        <v>2.2564953585239674E-5</v>
      </c>
      <c r="N139" s="197">
        <v>5.5146981740794152E-5</v>
      </c>
      <c r="O139" s="194">
        <f t="shared" si="6"/>
        <v>1.1483108105590613E-2</v>
      </c>
      <c r="P139" s="194">
        <f t="shared" si="7"/>
        <v>3.6012936708734438E-3</v>
      </c>
      <c r="Q139" s="194">
        <f t="shared" si="8"/>
        <v>-2.6344434122256952E-5</v>
      </c>
    </row>
    <row r="140" spans="1:17" x14ac:dyDescent="0.25">
      <c r="A140" s="178">
        <v>41671</v>
      </c>
      <c r="B140" s="198">
        <v>-2.9783943262725189E-2</v>
      </c>
      <c r="C140" s="198">
        <v>-4.563382269857439E-2</v>
      </c>
      <c r="D140" s="198">
        <v>1.5849879435849222E-2</v>
      </c>
      <c r="E140" s="198">
        <v>1.1932356749767161E-2</v>
      </c>
      <c r="F140" s="198">
        <v>2.1017701289714637E-2</v>
      </c>
      <c r="G140" s="198">
        <v>-2.4327817876557725E-4</v>
      </c>
      <c r="H140" s="198">
        <v>-8.7209371477994131E-3</v>
      </c>
      <c r="I140" s="198">
        <v>-1.2112921338248707E-4</v>
      </c>
      <c r="J140" s="198">
        <v>3.9175226860820624E-3</v>
      </c>
      <c r="K140" s="198">
        <v>2.9646426487111473E-3</v>
      </c>
      <c r="L140" s="198">
        <v>8.2434072451944413E-4</v>
      </c>
      <c r="M140" s="198">
        <v>6.5297891147665448E-5</v>
      </c>
      <c r="N140" s="198">
        <v>6.3241421703806111E-5</v>
      </c>
      <c r="O140" s="195">
        <f t="shared" si="6"/>
        <v>1.2053485963149646E-2</v>
      </c>
      <c r="P140" s="195">
        <f t="shared" si="7"/>
        <v>3.7889833732305915E-3</v>
      </c>
      <c r="Q140" s="195">
        <f t="shared" si="8"/>
        <v>7.4100994689844935E-6</v>
      </c>
    </row>
    <row r="141" spans="1:17" x14ac:dyDescent="0.25">
      <c r="A141" s="177">
        <v>41699</v>
      </c>
      <c r="B141" s="197">
        <v>-2.9040911768924892E-2</v>
      </c>
      <c r="C141" s="197">
        <v>-4.4785631058146487E-2</v>
      </c>
      <c r="D141" s="197">
        <v>1.5744719289221613E-2</v>
      </c>
      <c r="E141" s="197">
        <v>1.2177944902031012E-2</v>
      </c>
      <c r="F141" s="197">
        <v>2.1142404954487149E-2</v>
      </c>
      <c r="G141" s="197">
        <v>-2.3240832171058786E-4</v>
      </c>
      <c r="H141" s="197">
        <v>-8.5636431976690661E-3</v>
      </c>
      <c r="I141" s="197">
        <v>-1.6840853307648095E-4</v>
      </c>
      <c r="J141" s="197">
        <v>3.5667743871905964E-3</v>
      </c>
      <c r="K141" s="197">
        <v>2.7278823773252705E-3</v>
      </c>
      <c r="L141" s="197">
        <v>7.2913514226419988E-4</v>
      </c>
      <c r="M141" s="197">
        <v>5.294897808142457E-5</v>
      </c>
      <c r="N141" s="197">
        <v>5.680788951970157E-5</v>
      </c>
      <c r="O141" s="194">
        <f t="shared" si="6"/>
        <v>1.2346353435107494E-2</v>
      </c>
      <c r="P141" s="194">
        <f t="shared" si="7"/>
        <v>3.4570175195894701E-3</v>
      </c>
      <c r="Q141" s="194">
        <f t="shared" si="8"/>
        <v>-5.8651665475354819E-5</v>
      </c>
    </row>
    <row r="142" spans="1:17" x14ac:dyDescent="0.25">
      <c r="A142" s="178">
        <v>41730</v>
      </c>
      <c r="B142" s="198">
        <v>-2.8291021780961132E-2</v>
      </c>
      <c r="C142" s="198">
        <v>-4.5121828501586449E-2</v>
      </c>
      <c r="D142" s="198">
        <v>1.683080672062532E-2</v>
      </c>
      <c r="E142" s="198">
        <v>1.3798812623845667E-2</v>
      </c>
      <c r="F142" s="198">
        <v>2.2144602432144264E-2</v>
      </c>
      <c r="G142" s="198">
        <v>-1.6269993822596782E-4</v>
      </c>
      <c r="H142" s="198">
        <v>-7.942228903249457E-3</v>
      </c>
      <c r="I142" s="198">
        <v>-2.4086096682316896E-4</v>
      </c>
      <c r="J142" s="198">
        <v>3.0319940967796538E-3</v>
      </c>
      <c r="K142" s="198">
        <v>2.1237073945132101E-3</v>
      </c>
      <c r="L142" s="198">
        <v>7.5588132990091217E-4</v>
      </c>
      <c r="M142" s="198">
        <v>9.3421663052221362E-5</v>
      </c>
      <c r="N142" s="198">
        <v>5.8983709313310738E-5</v>
      </c>
      <c r="O142" s="195">
        <f t="shared" si="6"/>
        <v>1.4039673590668839E-2</v>
      </c>
      <c r="P142" s="195">
        <f t="shared" si="7"/>
        <v>2.8795887244141222E-3</v>
      </c>
      <c r="Q142" s="195">
        <f t="shared" si="8"/>
        <v>-8.8455594457636862E-5</v>
      </c>
    </row>
    <row r="143" spans="1:17" x14ac:dyDescent="0.25">
      <c r="A143" s="177">
        <v>41760</v>
      </c>
      <c r="B143" s="197">
        <v>-3.1309687619915462E-2</v>
      </c>
      <c r="C143" s="197">
        <v>-4.5004350969637598E-2</v>
      </c>
      <c r="D143" s="197">
        <v>1.3694663349722113E-2</v>
      </c>
      <c r="E143" s="197">
        <v>1.0783883047857349E-2</v>
      </c>
      <c r="F143" s="197">
        <v>1.9234948553436288E-2</v>
      </c>
      <c r="G143" s="197">
        <v>-1.9375172860967166E-4</v>
      </c>
      <c r="H143" s="197">
        <v>-8.041725616719838E-3</v>
      </c>
      <c r="I143" s="197">
        <v>-2.1558816024942854E-4</v>
      </c>
      <c r="J143" s="197">
        <v>2.9107803018647623E-3</v>
      </c>
      <c r="K143" s="197">
        <v>1.9700622450853434E-3</v>
      </c>
      <c r="L143" s="197">
        <v>6.6793156942046713E-4</v>
      </c>
      <c r="M143" s="197">
        <v>2.2950873175315101E-4</v>
      </c>
      <c r="N143" s="197">
        <v>4.3277755605800848E-5</v>
      </c>
      <c r="O143" s="194">
        <f t="shared" si="6"/>
        <v>1.0999471208106779E-2</v>
      </c>
      <c r="P143" s="194">
        <f t="shared" si="7"/>
        <v>2.6379938145058104E-3</v>
      </c>
      <c r="Q143" s="194">
        <f t="shared" si="8"/>
        <v>5.7198327109523316E-5</v>
      </c>
    </row>
    <row r="144" spans="1:17" x14ac:dyDescent="0.25">
      <c r="A144" s="178">
        <v>41791</v>
      </c>
      <c r="B144" s="198">
        <v>-3.27281754639639E-2</v>
      </c>
      <c r="C144" s="198">
        <v>-4.5018821536191689E-2</v>
      </c>
      <c r="D144" s="198">
        <v>1.2290646072227775E-2</v>
      </c>
      <c r="E144" s="198">
        <v>9.9553529584327505E-3</v>
      </c>
      <c r="F144" s="198">
        <v>1.8606385114146338E-2</v>
      </c>
      <c r="G144" s="198">
        <v>-1.4696495418719291E-4</v>
      </c>
      <c r="H144" s="198">
        <v>-8.2485427050866152E-3</v>
      </c>
      <c r="I144" s="198">
        <v>-2.5552449643978097E-4</v>
      </c>
      <c r="J144" s="198">
        <v>2.3352931137950242E-3</v>
      </c>
      <c r="K144" s="198">
        <v>1.3217681532056726E-3</v>
      </c>
      <c r="L144" s="198">
        <v>7.5799646062434047E-4</v>
      </c>
      <c r="M144" s="198">
        <v>2.0225663953750747E-4</v>
      </c>
      <c r="N144" s="198">
        <v>5.3271860427502954E-5</v>
      </c>
      <c r="O144" s="195">
        <f t="shared" si="6"/>
        <v>1.0210877454872529E-2</v>
      </c>
      <c r="P144" s="195">
        <f t="shared" si="7"/>
        <v>2.0797646138300133E-3</v>
      </c>
      <c r="Q144" s="195">
        <f t="shared" si="8"/>
        <v>4.0035252294606544E-9</v>
      </c>
    </row>
    <row r="145" spans="1:17" x14ac:dyDescent="0.25">
      <c r="A145" s="177">
        <v>41821</v>
      </c>
      <c r="B145" s="197">
        <v>-3.4618893031097435E-2</v>
      </c>
      <c r="C145" s="197">
        <v>-4.559332947283793E-2</v>
      </c>
      <c r="D145" s="197">
        <v>1.097443644174048E-2</v>
      </c>
      <c r="E145" s="197">
        <v>8.8035971977221024E-3</v>
      </c>
      <c r="F145" s="197">
        <v>1.7819061611948763E-2</v>
      </c>
      <c r="G145" s="197">
        <v>-1.3026043696450388E-4</v>
      </c>
      <c r="H145" s="197">
        <v>-8.5438443617527927E-3</v>
      </c>
      <c r="I145" s="197">
        <v>-3.413596155093675E-4</v>
      </c>
      <c r="J145" s="197">
        <v>2.170839244018377E-3</v>
      </c>
      <c r="K145" s="197">
        <v>1.1325007995716971E-3</v>
      </c>
      <c r="L145" s="197">
        <v>8.020616088513134E-4</v>
      </c>
      <c r="M145" s="197">
        <v>1.8559784031313924E-4</v>
      </c>
      <c r="N145" s="197">
        <v>5.0678995282227007E-5</v>
      </c>
      <c r="O145" s="194">
        <f t="shared" si="6"/>
        <v>9.1449568132314675E-3</v>
      </c>
      <c r="P145" s="194">
        <f t="shared" si="7"/>
        <v>1.9345624084230106E-3</v>
      </c>
      <c r="Q145" s="194">
        <f t="shared" si="8"/>
        <v>-1.0508277991400124E-4</v>
      </c>
    </row>
    <row r="146" spans="1:17" x14ac:dyDescent="0.25">
      <c r="A146" s="178">
        <v>41852</v>
      </c>
      <c r="B146" s="198">
        <v>-3.6051581634542036E-2</v>
      </c>
      <c r="C146" s="198">
        <v>-4.4476242291697561E-2</v>
      </c>
      <c r="D146" s="198">
        <v>8.4246606571555076E-3</v>
      </c>
      <c r="E146" s="198">
        <v>6.7036520705455486E-3</v>
      </c>
      <c r="F146" s="198">
        <v>1.5647840215018975E-2</v>
      </c>
      <c r="G146" s="198">
        <v>-1.4567938427387966E-4</v>
      </c>
      <c r="H146" s="198">
        <v>-8.5185675232654391E-3</v>
      </c>
      <c r="I146" s="198">
        <v>-2.7994123693410821E-4</v>
      </c>
      <c r="J146" s="198">
        <v>1.7210085866099592E-3</v>
      </c>
      <c r="K146" s="198">
        <v>7.0833677910437482E-4</v>
      </c>
      <c r="L146" s="198">
        <v>8.3183939780005821E-4</v>
      </c>
      <c r="M146" s="198">
        <v>1.1866235733265653E-4</v>
      </c>
      <c r="N146" s="198">
        <v>6.2170052372869804E-5</v>
      </c>
      <c r="O146" s="195">
        <f t="shared" si="6"/>
        <v>6.9835933074796561E-3</v>
      </c>
      <c r="P146" s="195">
        <f t="shared" si="7"/>
        <v>1.540176176904433E-3</v>
      </c>
      <c r="Q146" s="195">
        <f t="shared" si="8"/>
        <v>-9.9108827228581872E-5</v>
      </c>
    </row>
    <row r="147" spans="1:17" x14ac:dyDescent="0.25">
      <c r="A147" s="177">
        <v>41883</v>
      </c>
      <c r="B147" s="197">
        <v>-4.3939722866365702E-2</v>
      </c>
      <c r="C147" s="197">
        <v>-4.9403653567400847E-2</v>
      </c>
      <c r="D147" s="197">
        <v>5.4639307010351194E-3</v>
      </c>
      <c r="E147" s="197">
        <v>4.8486751294857158E-3</v>
      </c>
      <c r="F147" s="197">
        <v>1.4045306487180114E-2</v>
      </c>
      <c r="G147" s="197">
        <v>-1.3780455344029099E-4</v>
      </c>
      <c r="H147" s="197">
        <v>-8.7807348769364628E-3</v>
      </c>
      <c r="I147" s="197">
        <v>-2.7809192731764358E-4</v>
      </c>
      <c r="J147" s="197">
        <v>6.1525557154940274E-4</v>
      </c>
      <c r="K147" s="197">
        <v>-2.2464869246870188E-4</v>
      </c>
      <c r="L147" s="197">
        <v>9.0592245971776513E-4</v>
      </c>
      <c r="M147" s="197">
        <v>-1.16129826418501E-4</v>
      </c>
      <c r="N147" s="197">
        <v>5.0111630718840648E-5</v>
      </c>
      <c r="O147" s="194">
        <f t="shared" si="6"/>
        <v>5.1267670568033614E-3</v>
      </c>
      <c r="P147" s="194">
        <f t="shared" si="7"/>
        <v>6.8127376724906325E-4</v>
      </c>
      <c r="Q147" s="194">
        <f t="shared" si="8"/>
        <v>-3.4411012301730393E-4</v>
      </c>
    </row>
    <row r="148" spans="1:17" x14ac:dyDescent="0.25">
      <c r="A148" s="178">
        <v>41913</v>
      </c>
      <c r="B148" s="198">
        <v>-4.4769636022445942E-2</v>
      </c>
      <c r="C148" s="198">
        <v>-4.9770641578070499E-2</v>
      </c>
      <c r="D148" s="198">
        <v>5.0010055556245422E-3</v>
      </c>
      <c r="E148" s="198">
        <v>4.7494645591574514E-3</v>
      </c>
      <c r="F148" s="198">
        <v>1.3888975670426568E-2</v>
      </c>
      <c r="G148" s="198">
        <v>-9.527434999136122E-5</v>
      </c>
      <c r="H148" s="198">
        <v>-8.7595290924441915E-3</v>
      </c>
      <c r="I148" s="198">
        <v>-2.8470766883356545E-4</v>
      </c>
      <c r="J148" s="198">
        <v>2.5154099646709072E-4</v>
      </c>
      <c r="K148" s="198">
        <v>-5.0536253882094368E-4</v>
      </c>
      <c r="L148" s="198">
        <v>9.3171125628346081E-4</v>
      </c>
      <c r="M148" s="198">
        <v>-2.3354719203814625E-4</v>
      </c>
      <c r="N148" s="198">
        <v>5.8739471042719947E-5</v>
      </c>
      <c r="O148" s="195">
        <f t="shared" si="6"/>
        <v>5.0341722279910149E-3</v>
      </c>
      <c r="P148" s="195">
        <f t="shared" si="7"/>
        <v>4.2634871746251714E-4</v>
      </c>
      <c r="Q148" s="195">
        <f t="shared" si="8"/>
        <v>-4.5951538982899175E-4</v>
      </c>
    </row>
    <row r="149" spans="1:17" x14ac:dyDescent="0.25">
      <c r="A149" s="177">
        <v>41944</v>
      </c>
      <c r="B149" s="197">
        <v>-5.174632652538743E-2</v>
      </c>
      <c r="C149" s="197">
        <v>-5.0139699706309021E-2</v>
      </c>
      <c r="D149" s="197">
        <v>-1.6066268190784191E-3</v>
      </c>
      <c r="E149" s="197">
        <v>-1.3985647747688985E-3</v>
      </c>
      <c r="F149" s="197">
        <v>8.1803428839750565E-3</v>
      </c>
      <c r="G149" s="197">
        <v>-8.45371244765253E-5</v>
      </c>
      <c r="H149" s="197">
        <v>-9.2235671899877636E-3</v>
      </c>
      <c r="I149" s="197">
        <v>-2.7080334427966545E-4</v>
      </c>
      <c r="J149" s="197">
        <v>-2.0806204430952064E-4</v>
      </c>
      <c r="K149" s="197">
        <v>-9.2056966292536791E-4</v>
      </c>
      <c r="L149" s="197">
        <v>8.6746672068969976E-4</v>
      </c>
      <c r="M149" s="197">
        <v>-2.0507818542876447E-4</v>
      </c>
      <c r="N149" s="197">
        <v>5.0119083354912022E-5</v>
      </c>
      <c r="O149" s="194">
        <f t="shared" si="6"/>
        <v>-1.1277614304892325E-3</v>
      </c>
      <c r="P149" s="194">
        <f t="shared" si="7"/>
        <v>-5.3102942235668145E-5</v>
      </c>
      <c r="Q149" s="194">
        <f t="shared" si="8"/>
        <v>-4.2576244635351794E-4</v>
      </c>
    </row>
    <row r="150" spans="1:17" x14ac:dyDescent="0.25">
      <c r="A150" s="178">
        <v>41974</v>
      </c>
      <c r="B150" s="198">
        <v>-5.9511874696770745E-2</v>
      </c>
      <c r="C150" s="198">
        <v>-5.3881805611303742E-2</v>
      </c>
      <c r="D150" s="198">
        <v>-5.6300690854669856E-3</v>
      </c>
      <c r="E150" s="198">
        <v>-3.8898551392161944E-3</v>
      </c>
      <c r="F150" s="198">
        <v>6.2885540667831684E-3</v>
      </c>
      <c r="G150" s="198">
        <v>-1.9873256471906749E-5</v>
      </c>
      <c r="H150" s="198">
        <v>-9.8111398151038299E-3</v>
      </c>
      <c r="I150" s="198">
        <v>-3.4739613442362678E-4</v>
      </c>
      <c r="J150" s="198">
        <v>-1.7402139462507902E-3</v>
      </c>
      <c r="K150" s="198">
        <v>-2.2920338527887144E-3</v>
      </c>
      <c r="L150" s="198">
        <v>9.4396133522623197E-4</v>
      </c>
      <c r="M150" s="198">
        <v>-4.3967553630302027E-4</v>
      </c>
      <c r="N150" s="198">
        <v>4.7534107614712296E-5</v>
      </c>
      <c r="O150" s="195">
        <f t="shared" si="6"/>
        <v>-3.5424590047925678E-3</v>
      </c>
      <c r="P150" s="195">
        <f t="shared" si="7"/>
        <v>-1.3480725175624825E-3</v>
      </c>
      <c r="Q150" s="195">
        <f t="shared" si="8"/>
        <v>-7.3953756311193476E-4</v>
      </c>
    </row>
    <row r="151" spans="1:17" x14ac:dyDescent="0.25">
      <c r="A151" s="177">
        <v>42005</v>
      </c>
      <c r="B151" s="197">
        <v>-5.6969942520753866E-2</v>
      </c>
      <c r="C151" s="197">
        <v>-5.1556647438515457E-2</v>
      </c>
      <c r="D151" s="197">
        <v>-5.4132950822384429E-3</v>
      </c>
      <c r="E151" s="197">
        <v>-4.2571275254962744E-3</v>
      </c>
      <c r="F151" s="197">
        <v>6.0611314217507237E-3</v>
      </c>
      <c r="G151" s="197">
        <v>-5.9098365698124109E-5</v>
      </c>
      <c r="H151" s="197">
        <v>-9.9585300004267872E-3</v>
      </c>
      <c r="I151" s="197">
        <v>-3.0063058112208527E-4</v>
      </c>
      <c r="J151" s="197">
        <v>-1.1561675567421683E-3</v>
      </c>
      <c r="K151" s="197">
        <v>-1.7427331301877167E-3</v>
      </c>
      <c r="L151" s="197">
        <v>9.6889979642419608E-4</v>
      </c>
      <c r="M151" s="197">
        <v>-4.2468235039250181E-4</v>
      </c>
      <c r="N151" s="197">
        <v>4.2348127413853883E-5</v>
      </c>
      <c r="O151" s="194">
        <f t="shared" si="6"/>
        <v>-3.9564969443741877E-3</v>
      </c>
      <c r="P151" s="194">
        <f t="shared" si="7"/>
        <v>-7.7383333376352065E-4</v>
      </c>
      <c r="Q151" s="194">
        <f t="shared" si="8"/>
        <v>-6.8296480410073325E-4</v>
      </c>
    </row>
    <row r="152" spans="1:17" x14ac:dyDescent="0.25">
      <c r="A152" s="178">
        <v>42036</v>
      </c>
      <c r="B152" s="198">
        <v>-6.5317186579971376E-2</v>
      </c>
      <c r="C152" s="198">
        <v>-5.9151629332286501E-2</v>
      </c>
      <c r="D152" s="198">
        <v>-6.165557247684899E-3</v>
      </c>
      <c r="E152" s="198">
        <v>-4.9371431645389924E-3</v>
      </c>
      <c r="F152" s="198">
        <v>6.0440778398198917E-3</v>
      </c>
      <c r="G152" s="198">
        <v>-5.101707705251733E-5</v>
      </c>
      <c r="H152" s="198">
        <v>-1.0506982045858138E-2</v>
      </c>
      <c r="I152" s="198">
        <v>-4.2322188144823053E-4</v>
      </c>
      <c r="J152" s="198">
        <v>-1.2284140831459065E-3</v>
      </c>
      <c r="K152" s="198">
        <v>-1.6455450619709453E-3</v>
      </c>
      <c r="L152" s="198">
        <v>8.2703787535020853E-4</v>
      </c>
      <c r="M152" s="198">
        <v>-4.4138885166337309E-4</v>
      </c>
      <c r="N152" s="198">
        <v>3.148195513820314E-5</v>
      </c>
      <c r="O152" s="195">
        <f t="shared" si="6"/>
        <v>-4.5139212830907641E-3</v>
      </c>
      <c r="P152" s="195">
        <f t="shared" si="7"/>
        <v>-8.1850718662073677E-4</v>
      </c>
      <c r="Q152" s="195">
        <f t="shared" si="8"/>
        <v>-8.3312877797340047E-4</v>
      </c>
    </row>
    <row r="153" spans="1:17" x14ac:dyDescent="0.25">
      <c r="A153" s="177">
        <v>42064</v>
      </c>
      <c r="B153" s="197">
        <v>-7.4488670182476721E-2</v>
      </c>
      <c r="C153" s="197">
        <v>-6.7793681768736125E-2</v>
      </c>
      <c r="D153" s="197">
        <v>-6.6949884137405911E-3</v>
      </c>
      <c r="E153" s="197">
        <v>-5.179832169715997E-3</v>
      </c>
      <c r="F153" s="197">
        <v>6.0586024289519987E-3</v>
      </c>
      <c r="G153" s="197">
        <v>-5.2186546012972857E-5</v>
      </c>
      <c r="H153" s="197">
        <v>-1.0776902784804789E-2</v>
      </c>
      <c r="I153" s="197">
        <v>-4.0934526785023508E-4</v>
      </c>
      <c r="J153" s="197">
        <v>-1.5151562440245952E-3</v>
      </c>
      <c r="K153" s="197">
        <v>-1.9454392350046403E-3</v>
      </c>
      <c r="L153" s="197">
        <v>8.542067699183006E-4</v>
      </c>
      <c r="M153" s="197">
        <v>-4.6137157375388845E-4</v>
      </c>
      <c r="N153" s="197">
        <v>3.7447794815632637E-5</v>
      </c>
      <c r="O153" s="194">
        <f t="shared" si="6"/>
        <v>-4.7704869018657626E-3</v>
      </c>
      <c r="P153" s="194">
        <f t="shared" si="7"/>
        <v>-1.0912324650863398E-3</v>
      </c>
      <c r="Q153" s="194">
        <f t="shared" si="8"/>
        <v>-8.3326904678849092E-4</v>
      </c>
    </row>
    <row r="154" spans="1:17" x14ac:dyDescent="0.25">
      <c r="A154" s="178">
        <v>42095</v>
      </c>
      <c r="B154" s="198">
        <v>-7.1568660475738052E-2</v>
      </c>
      <c r="C154" s="198">
        <v>-6.4305183294502022E-2</v>
      </c>
      <c r="D154" s="198">
        <v>-7.2634771812360313E-3</v>
      </c>
      <c r="E154" s="198">
        <v>-6.1711370145783196E-3</v>
      </c>
      <c r="F154" s="198">
        <v>5.02010278876165E-3</v>
      </c>
      <c r="G154" s="198">
        <v>-8.3994871429775314E-5</v>
      </c>
      <c r="H154" s="198">
        <v>-1.0752167375991701E-2</v>
      </c>
      <c r="I154" s="198">
        <v>-3.5507755591849481E-4</v>
      </c>
      <c r="J154" s="198">
        <v>-1.0923401666577117E-3</v>
      </c>
      <c r="K154" s="198">
        <v>-1.5103215750437626E-3</v>
      </c>
      <c r="L154" s="198">
        <v>8.0427874394445385E-4</v>
      </c>
      <c r="M154" s="198">
        <v>-4.2014137967784837E-4</v>
      </c>
      <c r="N154" s="198">
        <v>3.3844044119445486E-5</v>
      </c>
      <c r="O154" s="195">
        <f t="shared" si="6"/>
        <v>-5.8160594586598264E-3</v>
      </c>
      <c r="P154" s="195">
        <f t="shared" si="7"/>
        <v>-7.0604283109930877E-4</v>
      </c>
      <c r="Q154" s="195">
        <f t="shared" si="8"/>
        <v>-7.4137489147689767E-4</v>
      </c>
    </row>
    <row r="155" spans="1:17" x14ac:dyDescent="0.25">
      <c r="A155" s="177">
        <v>42125</v>
      </c>
      <c r="B155" s="197">
        <v>-7.6090390200133903E-2</v>
      </c>
      <c r="C155" s="197">
        <v>-6.9545355433465864E-2</v>
      </c>
      <c r="D155" s="197">
        <v>-6.545034766668012E-3</v>
      </c>
      <c r="E155" s="197">
        <v>-5.6194060037789784E-3</v>
      </c>
      <c r="F155" s="197">
        <v>5.8204730095997893E-3</v>
      </c>
      <c r="G155" s="197">
        <v>-1.0451252011568966E-4</v>
      </c>
      <c r="H155" s="197">
        <v>-1.1146463548062075E-2</v>
      </c>
      <c r="I155" s="197">
        <v>-1.8890294520100201E-4</v>
      </c>
      <c r="J155" s="197">
        <v>-9.2562876288903402E-4</v>
      </c>
      <c r="K155" s="197">
        <v>-1.2613533515824257E-3</v>
      </c>
      <c r="L155" s="197">
        <v>9.0178182448611994E-4</v>
      </c>
      <c r="M155" s="197">
        <v>-6.1130826826109321E-4</v>
      </c>
      <c r="N155" s="197">
        <v>4.5251032468364956E-5</v>
      </c>
      <c r="O155" s="194">
        <f t="shared" si="6"/>
        <v>-5.4305030585779755E-3</v>
      </c>
      <c r="P155" s="194">
        <f t="shared" si="7"/>
        <v>-3.5957152709630577E-4</v>
      </c>
      <c r="Q155" s="194">
        <f t="shared" si="8"/>
        <v>-7.5496018099373025E-4</v>
      </c>
    </row>
    <row r="156" spans="1:17" x14ac:dyDescent="0.25">
      <c r="A156" s="178">
        <v>42156</v>
      </c>
      <c r="B156" s="198">
        <v>-7.832239501039813E-2</v>
      </c>
      <c r="C156" s="198">
        <v>-7.0587931959097225E-2</v>
      </c>
      <c r="D156" s="198">
        <v>-7.7344630513008703E-3</v>
      </c>
      <c r="E156" s="198">
        <v>-6.6942088136626469E-3</v>
      </c>
      <c r="F156" s="198">
        <v>5.1361605701540749E-3</v>
      </c>
      <c r="G156" s="198">
        <v>-1.3911775239163054E-4</v>
      </c>
      <c r="H156" s="198">
        <v>-1.1387548293828336E-2</v>
      </c>
      <c r="I156" s="198">
        <v>-3.0370333759675372E-4</v>
      </c>
      <c r="J156" s="198">
        <v>-1.0402542376382244E-3</v>
      </c>
      <c r="K156" s="198">
        <v>-1.1937914536228633E-3</v>
      </c>
      <c r="L156" s="198">
        <v>8.2640662382646901E-4</v>
      </c>
      <c r="M156" s="198">
        <v>-7.1606073847298309E-4</v>
      </c>
      <c r="N156" s="198">
        <v>4.3191330631153112E-5</v>
      </c>
      <c r="O156" s="195">
        <f t="shared" si="6"/>
        <v>-6.390505476065891E-3</v>
      </c>
      <c r="P156" s="195">
        <f t="shared" si="7"/>
        <v>-3.6738482979639425E-4</v>
      </c>
      <c r="Q156" s="195">
        <f t="shared" si="8"/>
        <v>-9.7657274543858368E-4</v>
      </c>
    </row>
    <row r="157" spans="1:17" x14ac:dyDescent="0.25">
      <c r="A157" s="177">
        <v>42186</v>
      </c>
      <c r="B157" s="197">
        <v>-8.4804482200708187E-2</v>
      </c>
      <c r="C157" s="197">
        <v>-7.6202615019324113E-2</v>
      </c>
      <c r="D157" s="197">
        <v>-8.6018671813840666E-3</v>
      </c>
      <c r="E157" s="197">
        <v>-7.2998748658252054E-3</v>
      </c>
      <c r="F157" s="197">
        <v>4.4789051835356425E-3</v>
      </c>
      <c r="G157" s="197">
        <v>-8.454209126817156E-5</v>
      </c>
      <c r="H157" s="197">
        <v>-1.1461570661045827E-2</v>
      </c>
      <c r="I157" s="197">
        <v>-2.326672970468501E-4</v>
      </c>
      <c r="J157" s="197">
        <v>-1.3019923155588619E-3</v>
      </c>
      <c r="K157" s="197">
        <v>-1.2437252688959238E-3</v>
      </c>
      <c r="L157" s="197">
        <v>7.1713110108655295E-4</v>
      </c>
      <c r="M157" s="197">
        <v>-8.1518901442213939E-4</v>
      </c>
      <c r="N157" s="197">
        <v>3.9790866672648507E-5</v>
      </c>
      <c r="O157" s="194">
        <f t="shared" si="6"/>
        <v>-7.0672075687783558E-3</v>
      </c>
      <c r="P157" s="194">
        <f t="shared" si="7"/>
        <v>-5.265941678093708E-4</v>
      </c>
      <c r="Q157" s="194">
        <f t="shared" si="8"/>
        <v>-1.0080654447963411E-3</v>
      </c>
    </row>
    <row r="158" spans="1:17" x14ac:dyDescent="0.25">
      <c r="A158" s="178">
        <v>42217</v>
      </c>
      <c r="B158" s="198">
        <v>-8.8882650856765805E-2</v>
      </c>
      <c r="C158" s="198">
        <v>-8.1505878314771435E-2</v>
      </c>
      <c r="D158" s="198">
        <v>-7.376772541994394E-3</v>
      </c>
      <c r="E158" s="198">
        <v>-6.4021104265171028E-3</v>
      </c>
      <c r="F158" s="198">
        <v>5.2142465067854839E-3</v>
      </c>
      <c r="G158" s="198">
        <v>-1.0617081033891731E-4</v>
      </c>
      <c r="H158" s="198">
        <v>-1.1313004174570741E-2</v>
      </c>
      <c r="I158" s="198">
        <v>-1.9718194839292766E-4</v>
      </c>
      <c r="J158" s="198">
        <v>-9.7466211547729011E-4</v>
      </c>
      <c r="K158" s="198">
        <v>-7.8599481544064668E-4</v>
      </c>
      <c r="L158" s="198">
        <v>6.2462219024733224E-4</v>
      </c>
      <c r="M158" s="198">
        <v>-8.4432879941138679E-4</v>
      </c>
      <c r="N158" s="198">
        <v>3.1039309127411222E-5</v>
      </c>
      <c r="O158" s="195">
        <f t="shared" si="6"/>
        <v>-6.204928478124175E-3</v>
      </c>
      <c r="P158" s="195">
        <f t="shared" si="7"/>
        <v>-1.6137262519331445E-4</v>
      </c>
      <c r="Q158" s="195">
        <f t="shared" si="8"/>
        <v>-1.0104714386769032E-3</v>
      </c>
    </row>
    <row r="159" spans="1:17" x14ac:dyDescent="0.25">
      <c r="A159" s="177">
        <v>42248</v>
      </c>
      <c r="B159" s="197">
        <v>-9.0067576712927644E-2</v>
      </c>
      <c r="C159" s="197">
        <v>-8.5755452185103498E-2</v>
      </c>
      <c r="D159" s="197">
        <v>-4.3121245278241816E-3</v>
      </c>
      <c r="E159" s="197">
        <v>-4.0372733641727042E-3</v>
      </c>
      <c r="F159" s="197">
        <v>6.9287420203357321E-3</v>
      </c>
      <c r="G159" s="197">
        <v>-1.1550293311928615E-4</v>
      </c>
      <c r="H159" s="197">
        <v>-1.0630362708991078E-2</v>
      </c>
      <c r="I159" s="197">
        <v>-2.2014974239807221E-4</v>
      </c>
      <c r="J159" s="197">
        <v>-2.7485116365147687E-4</v>
      </c>
      <c r="K159" s="197">
        <v>-4.1286407958740673E-5</v>
      </c>
      <c r="L159" s="197">
        <v>4.64096847491916E-4</v>
      </c>
      <c r="M159" s="197">
        <v>-7.3618616667334863E-4</v>
      </c>
      <c r="N159" s="197">
        <v>3.8524563488696437E-5</v>
      </c>
      <c r="O159" s="194">
        <f t="shared" si="6"/>
        <v>-3.8171236217746322E-3</v>
      </c>
      <c r="P159" s="194">
        <f t="shared" si="7"/>
        <v>4.2281043953317534E-4</v>
      </c>
      <c r="Q159" s="194">
        <f t="shared" si="8"/>
        <v>-9.1781134558272437E-4</v>
      </c>
    </row>
    <row r="160" spans="1:17" x14ac:dyDescent="0.25">
      <c r="A160" s="178">
        <v>42278</v>
      </c>
      <c r="B160" s="198">
        <v>-9.1789632245282832E-2</v>
      </c>
      <c r="C160" s="198">
        <v>-8.4931912207605029E-2</v>
      </c>
      <c r="D160" s="198">
        <v>-6.8577200376778481E-3</v>
      </c>
      <c r="E160" s="198">
        <v>-6.9181427207556908E-3</v>
      </c>
      <c r="F160" s="198">
        <v>6.8668454231089974E-3</v>
      </c>
      <c r="G160" s="198">
        <v>-1.2176833334485468E-4</v>
      </c>
      <c r="H160" s="198">
        <v>-1.3437537026256097E-2</v>
      </c>
      <c r="I160" s="198">
        <v>-2.2568278426373617E-4</v>
      </c>
      <c r="J160" s="198">
        <v>6.0422683077842457E-5</v>
      </c>
      <c r="K160" s="198">
        <v>3.4063961222348936E-4</v>
      </c>
      <c r="L160" s="198">
        <v>3.3509347888825149E-4</v>
      </c>
      <c r="M160" s="198">
        <v>-6.4601708433993513E-4</v>
      </c>
      <c r="N160" s="198">
        <v>3.0706676306036741E-5</v>
      </c>
      <c r="O160" s="195">
        <f t="shared" si="6"/>
        <v>-6.6924599364919547E-3</v>
      </c>
      <c r="P160" s="195">
        <f t="shared" si="7"/>
        <v>6.7573309111174085E-4</v>
      </c>
      <c r="Q160" s="195">
        <f t="shared" si="8"/>
        <v>-8.4099319229763458E-4</v>
      </c>
    </row>
    <row r="161" spans="1:17" x14ac:dyDescent="0.25">
      <c r="A161" s="177">
        <v>42309</v>
      </c>
      <c r="B161" s="197">
        <v>-9.1809754272114616E-2</v>
      </c>
      <c r="C161" s="197">
        <v>-8.3049480262515407E-2</v>
      </c>
      <c r="D161" s="197">
        <v>-8.7602740095992331E-3</v>
      </c>
      <c r="E161" s="197">
        <v>-9.5178578708533471E-3</v>
      </c>
      <c r="F161" s="197">
        <v>5.4520946375980215E-3</v>
      </c>
      <c r="G161" s="197">
        <v>-8.1408578200571708E-5</v>
      </c>
      <c r="H161" s="197">
        <v>-1.4555910447335195E-2</v>
      </c>
      <c r="I161" s="197">
        <v>-3.3263348291560289E-4</v>
      </c>
      <c r="J161" s="197">
        <v>7.5758386125411538E-4</v>
      </c>
      <c r="K161" s="197">
        <v>8.8244146230519313E-4</v>
      </c>
      <c r="L161" s="197">
        <v>4.8459991615448864E-4</v>
      </c>
      <c r="M161" s="197">
        <v>-6.4475383322688676E-4</v>
      </c>
      <c r="N161" s="197">
        <v>3.5296316021320314E-5</v>
      </c>
      <c r="O161" s="194">
        <f t="shared" si="6"/>
        <v>-9.1852243879377449E-3</v>
      </c>
      <c r="P161" s="194">
        <f t="shared" si="7"/>
        <v>1.3670413784596818E-3</v>
      </c>
      <c r="Q161" s="194">
        <f t="shared" si="8"/>
        <v>-9.4209100012116939E-4</v>
      </c>
    </row>
    <row r="162" spans="1:17" x14ac:dyDescent="0.25">
      <c r="A162" s="178">
        <v>42339</v>
      </c>
      <c r="B162" s="198">
        <v>-0.10224425741525875</v>
      </c>
      <c r="C162" s="198">
        <v>-8.3689750215125369E-2</v>
      </c>
      <c r="D162" s="198">
        <v>-1.8554507200133422E-2</v>
      </c>
      <c r="E162" s="198">
        <v>-1.9744572994402534E-2</v>
      </c>
      <c r="F162" s="198">
        <v>-5.0265814954191445E-3</v>
      </c>
      <c r="G162" s="198">
        <v>-1.1661043560862748E-4</v>
      </c>
      <c r="H162" s="198">
        <v>-1.431306627057261E-2</v>
      </c>
      <c r="I162" s="198">
        <v>-2.8831479280215484E-4</v>
      </c>
      <c r="J162" s="198">
        <v>1.1900657942691111E-3</v>
      </c>
      <c r="K162" s="198">
        <v>1.5136164800548634E-3</v>
      </c>
      <c r="L162" s="198">
        <v>1.0157762943394951E-4</v>
      </c>
      <c r="M162" s="198">
        <v>-4.5785889607073758E-4</v>
      </c>
      <c r="N162" s="198">
        <v>3.2730580851035788E-5</v>
      </c>
      <c r="O162" s="195">
        <f t="shared" si="6"/>
        <v>-1.9456258201600383E-2</v>
      </c>
      <c r="P162" s="195">
        <f t="shared" si="7"/>
        <v>1.6151941094888129E-3</v>
      </c>
      <c r="Q162" s="195">
        <f t="shared" si="8"/>
        <v>-7.1344310802185667E-4</v>
      </c>
    </row>
    <row r="163" spans="1:17" x14ac:dyDescent="0.25">
      <c r="A163" s="177">
        <v>42370</v>
      </c>
      <c r="B163" s="197">
        <v>-0.10732350735388189</v>
      </c>
      <c r="C163" s="197">
        <v>-8.9935592988640387E-2</v>
      </c>
      <c r="D163" s="197">
        <v>-1.7387914365241543E-2</v>
      </c>
      <c r="E163" s="197">
        <v>-1.8035784809937165E-2</v>
      </c>
      <c r="F163" s="197">
        <v>-2.7459031627665191E-3</v>
      </c>
      <c r="G163" s="197">
        <v>-1.1961316514317463E-4</v>
      </c>
      <c r="H163" s="197">
        <v>-1.4761120266399697E-2</v>
      </c>
      <c r="I163" s="197">
        <v>-4.0914821562777244E-4</v>
      </c>
      <c r="J163" s="197">
        <v>6.4787044469562141E-4</v>
      </c>
      <c r="K163" s="197">
        <v>1.0427782531154278E-3</v>
      </c>
      <c r="L163" s="197">
        <v>1.4257411697289878E-4</v>
      </c>
      <c r="M163" s="197">
        <v>-5.787278340625725E-4</v>
      </c>
      <c r="N163" s="197">
        <v>4.1245908669867427E-5</v>
      </c>
      <c r="O163" s="194">
        <f t="shared" si="6"/>
        <v>-1.7626636594309391E-2</v>
      </c>
      <c r="P163" s="194">
        <f t="shared" si="7"/>
        <v>1.1853523700883265E-3</v>
      </c>
      <c r="Q163" s="194">
        <f t="shared" si="8"/>
        <v>-9.4663014102047748E-4</v>
      </c>
    </row>
    <row r="164" spans="1:17" x14ac:dyDescent="0.25">
      <c r="A164" s="178">
        <v>42401</v>
      </c>
      <c r="B164" s="198">
        <v>-0.10592209631197441</v>
      </c>
      <c r="C164" s="198">
        <v>-8.5164843744260393E-2</v>
      </c>
      <c r="D164" s="198">
        <v>-2.0757252567714036E-2</v>
      </c>
      <c r="E164" s="198">
        <v>-2.1084518371842127E-2</v>
      </c>
      <c r="F164" s="198">
        <v>-5.2783107886317567E-3</v>
      </c>
      <c r="G164" s="198">
        <v>-1.2562764101772621E-4</v>
      </c>
      <c r="H164" s="198">
        <v>-1.5428680563441727E-2</v>
      </c>
      <c r="I164" s="198">
        <v>-2.51899378750917E-4</v>
      </c>
      <c r="J164" s="198">
        <v>3.2726580412809222E-4</v>
      </c>
      <c r="K164" s="198">
        <v>6.165619664335319E-4</v>
      </c>
      <c r="L164" s="198">
        <v>1.544503961230264E-4</v>
      </c>
      <c r="M164" s="198">
        <v>-4.8770107634768626E-4</v>
      </c>
      <c r="N164" s="198">
        <v>4.3954517919220125E-5</v>
      </c>
      <c r="O164" s="195">
        <f t="shared" si="6"/>
        <v>-2.0832618993091211E-2</v>
      </c>
      <c r="P164" s="195">
        <f t="shared" si="7"/>
        <v>7.710123625565583E-4</v>
      </c>
      <c r="Q164" s="195">
        <f t="shared" si="8"/>
        <v>-6.956459371793832E-4</v>
      </c>
    </row>
    <row r="165" spans="1:17" x14ac:dyDescent="0.25">
      <c r="A165" s="177">
        <v>42430</v>
      </c>
      <c r="B165" s="197">
        <v>-9.5940142355419394E-2</v>
      </c>
      <c r="C165" s="197">
        <v>-7.3413692683183596E-2</v>
      </c>
      <c r="D165" s="197">
        <v>-2.252644967223584E-2</v>
      </c>
      <c r="E165" s="197">
        <v>-2.2700420049754678E-2</v>
      </c>
      <c r="F165" s="197">
        <v>-6.373830722523244E-3</v>
      </c>
      <c r="G165" s="197">
        <v>-1.3005276897011449E-4</v>
      </c>
      <c r="H165" s="197">
        <v>-1.6022323972076685E-2</v>
      </c>
      <c r="I165" s="197">
        <v>-1.7421258618463228E-4</v>
      </c>
      <c r="J165" s="197">
        <v>1.7397037751883636E-4</v>
      </c>
      <c r="K165" s="197">
        <v>9.1036482786120883E-4</v>
      </c>
      <c r="L165" s="197">
        <v>-9.8676431264625941E-5</v>
      </c>
      <c r="M165" s="197">
        <v>-6.7532677102362577E-4</v>
      </c>
      <c r="N165" s="197">
        <v>3.7608751945879142E-5</v>
      </c>
      <c r="O165" s="194">
        <f t="shared" si="6"/>
        <v>-2.2526207463570043E-2</v>
      </c>
      <c r="P165" s="194">
        <f t="shared" si="7"/>
        <v>8.1168839659658291E-4</v>
      </c>
      <c r="Q165" s="194">
        <f t="shared" si="8"/>
        <v>-8.1193060526237894E-4</v>
      </c>
    </row>
    <row r="166" spans="1:17" x14ac:dyDescent="0.25">
      <c r="A166" s="178">
        <v>42461</v>
      </c>
      <c r="B166" s="198">
        <v>-9.9713464931120391E-2</v>
      </c>
      <c r="C166" s="198">
        <v>-7.6708120086270176E-2</v>
      </c>
      <c r="D166" s="198">
        <v>-2.3005344844850256E-2</v>
      </c>
      <c r="E166" s="198">
        <v>-2.2933438443782532E-2</v>
      </c>
      <c r="F166" s="198">
        <v>-5.7961894702213534E-3</v>
      </c>
      <c r="G166" s="198">
        <v>-1.1591881779647312E-4</v>
      </c>
      <c r="H166" s="198">
        <v>-1.6871676516893697E-2</v>
      </c>
      <c r="I166" s="198">
        <v>-1.4965363887100655E-4</v>
      </c>
      <c r="J166" s="198">
        <v>-7.190640106772173E-5</v>
      </c>
      <c r="K166" s="198">
        <v>8.2256192273043251E-4</v>
      </c>
      <c r="L166" s="198">
        <v>-1.7830373731791887E-4</v>
      </c>
      <c r="M166" s="198">
        <v>-7.5568792919632134E-4</v>
      </c>
      <c r="N166" s="198">
        <v>3.9523342716085994E-5</v>
      </c>
      <c r="O166" s="195">
        <f t="shared" si="6"/>
        <v>-2.2783784804911524E-2</v>
      </c>
      <c r="P166" s="195">
        <f t="shared" si="7"/>
        <v>6.4425818541251367E-4</v>
      </c>
      <c r="Q166" s="195">
        <f t="shared" si="8"/>
        <v>-8.6581822535124198E-4</v>
      </c>
    </row>
    <row r="167" spans="1:17" x14ac:dyDescent="0.25">
      <c r="A167" s="177">
        <v>42491</v>
      </c>
      <c r="B167" s="197">
        <v>-9.9492930266631252E-2</v>
      </c>
      <c r="C167" s="197">
        <v>-7.472327156000283E-2</v>
      </c>
      <c r="D167" s="197">
        <v>-2.4769658706628464E-2</v>
      </c>
      <c r="E167" s="197">
        <v>-2.4527467000693658E-2</v>
      </c>
      <c r="F167" s="197">
        <v>-6.2873840719951815E-3</v>
      </c>
      <c r="G167" s="197">
        <v>-9.2092006336377683E-5</v>
      </c>
      <c r="H167" s="197">
        <v>-1.778642125835192E-2</v>
      </c>
      <c r="I167" s="197">
        <v>-3.6156966401018202E-4</v>
      </c>
      <c r="J167" s="197">
        <v>-2.4219170593480109E-4</v>
      </c>
      <c r="K167" s="197">
        <v>6.2895718332661244E-4</v>
      </c>
      <c r="L167" s="197">
        <v>-3.5772246558771138E-4</v>
      </c>
      <c r="M167" s="197">
        <v>-5.4968623367617462E-4</v>
      </c>
      <c r="N167" s="197">
        <v>3.6259810002472369E-5</v>
      </c>
      <c r="O167" s="194">
        <f t="shared" si="6"/>
        <v>-2.4165897336683478E-2</v>
      </c>
      <c r="P167" s="194">
        <f t="shared" si="7"/>
        <v>2.7123471773890105E-4</v>
      </c>
      <c r="Q167" s="194">
        <f t="shared" si="8"/>
        <v>-8.749960876838842E-4</v>
      </c>
    </row>
    <row r="168" spans="1:17" x14ac:dyDescent="0.25">
      <c r="A168" s="178">
        <v>42522</v>
      </c>
      <c r="B168" s="198">
        <v>-9.8173433061210555E-2</v>
      </c>
      <c r="C168" s="198">
        <v>-7.3445412253520678E-2</v>
      </c>
      <c r="D168" s="198">
        <v>-2.4728020807689873E-2</v>
      </c>
      <c r="E168" s="198">
        <v>-2.4556088468124945E-2</v>
      </c>
      <c r="F168" s="198">
        <v>-5.8244598267186811E-3</v>
      </c>
      <c r="G168" s="198">
        <v>-9.4850504164085739E-5</v>
      </c>
      <c r="H168" s="198">
        <v>-1.8396286213294706E-2</v>
      </c>
      <c r="I168" s="198">
        <v>-2.4049192394747253E-4</v>
      </c>
      <c r="J168" s="198">
        <v>-1.7193233956492806E-4</v>
      </c>
      <c r="K168" s="198">
        <v>5.6404413125219757E-4</v>
      </c>
      <c r="L168" s="198">
        <v>-2.8778482824637987E-4</v>
      </c>
      <c r="M168" s="198">
        <v>-4.8520694186825176E-4</v>
      </c>
      <c r="N168" s="198">
        <v>3.7015299297505979E-5</v>
      </c>
      <c r="O168" s="195">
        <f t="shared" si="6"/>
        <v>-2.4315596544177472E-2</v>
      </c>
      <c r="P168" s="195">
        <f t="shared" si="7"/>
        <v>2.762593030058177E-4</v>
      </c>
      <c r="Q168" s="195">
        <f t="shared" si="8"/>
        <v>-6.8868356651821834E-4</v>
      </c>
    </row>
    <row r="169" spans="1:17" x14ac:dyDescent="0.25">
      <c r="A169" s="177">
        <v>42552</v>
      </c>
      <c r="B169" s="197">
        <v>-9.4677222398381153E-2</v>
      </c>
      <c r="C169" s="197">
        <v>-6.9579231310836209E-2</v>
      </c>
      <c r="D169" s="197">
        <v>-2.5097991087544978E-2</v>
      </c>
      <c r="E169" s="197">
        <v>-2.5418525166070328E-2</v>
      </c>
      <c r="F169" s="197">
        <v>-5.7332438440308806E-3</v>
      </c>
      <c r="G169" s="197">
        <v>-1.11173362204928E-4</v>
      </c>
      <c r="H169" s="197">
        <v>-1.9333892115107415E-2</v>
      </c>
      <c r="I169" s="197">
        <v>-2.4021584472710272E-4</v>
      </c>
      <c r="J169" s="197">
        <v>3.2053407852534647E-4</v>
      </c>
      <c r="K169" s="197">
        <v>9.7102137522786655E-4</v>
      </c>
      <c r="L169" s="197">
        <v>-2.3393464047228606E-4</v>
      </c>
      <c r="M169" s="197">
        <v>-4.5421561135611086E-4</v>
      </c>
      <c r="N169" s="197">
        <v>3.7662955125876894E-5</v>
      </c>
      <c r="O169" s="194">
        <f t="shared" si="6"/>
        <v>-2.5178309321343226E-2</v>
      </c>
      <c r="P169" s="194">
        <f t="shared" si="7"/>
        <v>7.3708673475558046E-4</v>
      </c>
      <c r="Q169" s="194">
        <f t="shared" si="8"/>
        <v>-6.5676850095733677E-4</v>
      </c>
    </row>
    <row r="170" spans="1:17" x14ac:dyDescent="0.25">
      <c r="A170" s="178">
        <v>42583</v>
      </c>
      <c r="B170" s="198">
        <v>-9.5143406415215792E-2</v>
      </c>
      <c r="C170" s="198">
        <v>-6.7752485272370142E-2</v>
      </c>
      <c r="D170" s="198">
        <v>-2.7390921142845671E-2</v>
      </c>
      <c r="E170" s="198">
        <v>-2.7819695721591993E-2</v>
      </c>
      <c r="F170" s="198">
        <v>-6.5289329718613018E-3</v>
      </c>
      <c r="G170" s="198">
        <v>-1.0311577479629283E-4</v>
      </c>
      <c r="H170" s="198">
        <v>-2.0879602145406507E-2</v>
      </c>
      <c r="I170" s="198">
        <v>-3.0804482952789011E-4</v>
      </c>
      <c r="J170" s="198">
        <v>4.2877457874632152E-4</v>
      </c>
      <c r="K170" s="198">
        <v>7.9663750924995145E-4</v>
      </c>
      <c r="L170" s="198">
        <v>-1.4102450251809526E-4</v>
      </c>
      <c r="M170" s="198">
        <v>-2.7060432030010369E-4</v>
      </c>
      <c r="N170" s="198">
        <v>4.3765892314569041E-5</v>
      </c>
      <c r="O170" s="195">
        <f t="shared" si="6"/>
        <v>-2.7511650892064102E-2</v>
      </c>
      <c r="P170" s="195">
        <f t="shared" si="7"/>
        <v>6.5561300673185616E-4</v>
      </c>
      <c r="Q170" s="195">
        <f t="shared" si="8"/>
        <v>-5.3488325751342486E-4</v>
      </c>
    </row>
    <row r="171" spans="1:17" x14ac:dyDescent="0.25">
      <c r="A171" s="177">
        <v>42614</v>
      </c>
      <c r="B171" s="197">
        <v>-9.3261100951350068E-2</v>
      </c>
      <c r="C171" s="197">
        <v>-6.2812452515079206E-2</v>
      </c>
      <c r="D171" s="197">
        <v>-3.0448648436270851E-2</v>
      </c>
      <c r="E171" s="197">
        <v>-3.0922051824069655E-2</v>
      </c>
      <c r="F171" s="197">
        <v>-7.217009286070131E-3</v>
      </c>
      <c r="G171" s="197">
        <v>-8.978714246410769E-5</v>
      </c>
      <c r="H171" s="197">
        <v>-2.3316392135571525E-2</v>
      </c>
      <c r="I171" s="197">
        <v>-2.9886325996389786E-4</v>
      </c>
      <c r="J171" s="197">
        <v>4.7340338779880268E-4</v>
      </c>
      <c r="K171" s="197">
        <v>6.6676021828400152E-4</v>
      </c>
      <c r="L171" s="197">
        <v>-1.2803662017447391E-4</v>
      </c>
      <c r="M171" s="197">
        <v>-1.094552760449323E-4</v>
      </c>
      <c r="N171" s="197">
        <v>4.4135065734207401E-5</v>
      </c>
      <c r="O171" s="194">
        <f t="shared" si="6"/>
        <v>-3.0623188564105765E-2</v>
      </c>
      <c r="P171" s="194">
        <f t="shared" si="7"/>
        <v>5.3872359810952758E-4</v>
      </c>
      <c r="Q171" s="194">
        <f t="shared" si="8"/>
        <v>-3.6418347027462276E-4</v>
      </c>
    </row>
    <row r="172" spans="1:17" x14ac:dyDescent="0.25">
      <c r="A172" s="178">
        <v>42644</v>
      </c>
      <c r="B172" s="198">
        <v>-8.7851110274726751E-2</v>
      </c>
      <c r="C172" s="198">
        <v>-6.5694419801455212E-2</v>
      </c>
      <c r="D172" s="198">
        <v>-2.2156690473271547E-2</v>
      </c>
      <c r="E172" s="198">
        <v>-2.2579133551675595E-2</v>
      </c>
      <c r="F172" s="198">
        <v>-2.3611396318530423E-4</v>
      </c>
      <c r="G172" s="198">
        <v>-1.3715663158931022E-4</v>
      </c>
      <c r="H172" s="198">
        <v>-2.190532668268098E-2</v>
      </c>
      <c r="I172" s="198">
        <v>-3.0053627422000148E-4</v>
      </c>
      <c r="J172" s="198">
        <v>4.2244307840404616E-4</v>
      </c>
      <c r="K172" s="198">
        <v>5.8384774535592398E-4</v>
      </c>
      <c r="L172" s="198">
        <v>-1.2320666870025988E-4</v>
      </c>
      <c r="M172" s="198">
        <v>-7.9965727974513811E-5</v>
      </c>
      <c r="N172" s="198">
        <v>4.1767729722895948E-5</v>
      </c>
      <c r="O172" s="195">
        <f t="shared" si="6"/>
        <v>-2.2278597277455594E-2</v>
      </c>
      <c r="P172" s="195">
        <f t="shared" si="7"/>
        <v>4.606410766556641E-4</v>
      </c>
      <c r="Q172" s="195">
        <f t="shared" si="8"/>
        <v>-3.3873427247161936E-4</v>
      </c>
    </row>
    <row r="173" spans="1:17" x14ac:dyDescent="0.25">
      <c r="A173" s="177">
        <v>42675</v>
      </c>
      <c r="B173" s="197">
        <v>-9.3458133389515738E-2</v>
      </c>
      <c r="C173" s="197">
        <v>-6.825592793794083E-2</v>
      </c>
      <c r="D173" s="197">
        <v>-2.5202205451574901E-2</v>
      </c>
      <c r="E173" s="197">
        <v>-2.5359175410729226E-2</v>
      </c>
      <c r="F173" s="197">
        <v>-2.4633034744937594E-3</v>
      </c>
      <c r="G173" s="197">
        <v>-1.64700206408025E-4</v>
      </c>
      <c r="H173" s="197">
        <v>-2.2475648156137874E-2</v>
      </c>
      <c r="I173" s="197">
        <v>-2.5552357368956852E-4</v>
      </c>
      <c r="J173" s="197">
        <v>1.5696995915432787E-4</v>
      </c>
      <c r="K173" s="197">
        <v>4.2849564276114296E-4</v>
      </c>
      <c r="L173" s="197">
        <v>-2.8037636318450156E-4</v>
      </c>
      <c r="M173" s="197">
        <v>-3.0763295514408744E-5</v>
      </c>
      <c r="N173" s="197">
        <v>3.9613975092095218E-5</v>
      </c>
      <c r="O173" s="194">
        <f t="shared" si="6"/>
        <v>-2.5103651837039657E-2</v>
      </c>
      <c r="P173" s="194">
        <f t="shared" si="7"/>
        <v>1.481192795766414E-4</v>
      </c>
      <c r="Q173" s="194">
        <f t="shared" si="8"/>
        <v>-2.4667289411188205E-4</v>
      </c>
    </row>
    <row r="174" spans="1:17" x14ac:dyDescent="0.25">
      <c r="A174" s="178">
        <v>42705</v>
      </c>
      <c r="B174" s="198">
        <v>-8.9803173097582165E-2</v>
      </c>
      <c r="C174" s="198">
        <v>-6.4945105083403801E-2</v>
      </c>
      <c r="D174" s="198">
        <v>-2.4858068014178371E-2</v>
      </c>
      <c r="E174" s="198">
        <v>-2.5579049047583003E-2</v>
      </c>
      <c r="F174" s="198">
        <v>-1.3989353826152288E-3</v>
      </c>
      <c r="G174" s="198">
        <v>-1.5509332493822181E-4</v>
      </c>
      <c r="H174" s="198">
        <v>-2.3891661420138641E-2</v>
      </c>
      <c r="I174" s="198">
        <v>-1.3335891989091239E-4</v>
      </c>
      <c r="J174" s="198">
        <v>7.2098103340463267E-4</v>
      </c>
      <c r="K174" s="198">
        <v>1.0829044522450413E-3</v>
      </c>
      <c r="L174" s="198">
        <v>-3.3846025388706074E-4</v>
      </c>
      <c r="M174" s="198">
        <v>-7.4299426319986909E-5</v>
      </c>
      <c r="N174" s="198">
        <v>5.0836261366638848E-5</v>
      </c>
      <c r="O174" s="195">
        <f t="shared" si="6"/>
        <v>-2.5445690127692093E-2</v>
      </c>
      <c r="P174" s="195">
        <f t="shared" si="7"/>
        <v>7.4444419835798057E-4</v>
      </c>
      <c r="Q174" s="195">
        <f t="shared" si="8"/>
        <v>-1.5682208484426045E-4</v>
      </c>
    </row>
    <row r="175" spans="1:17" x14ac:dyDescent="0.25">
      <c r="A175" s="177">
        <v>42736</v>
      </c>
      <c r="B175" s="197">
        <v>-8.4733201959219392E-2</v>
      </c>
      <c r="C175" s="197">
        <v>-6.1418305006624881E-2</v>
      </c>
      <c r="D175" s="197">
        <v>-2.3314896952594557E-2</v>
      </c>
      <c r="E175" s="197">
        <v>-2.4587654228210975E-2</v>
      </c>
      <c r="F175" s="197">
        <v>2.4057049783141182E-4</v>
      </c>
      <c r="G175" s="197">
        <v>-1.508010121362879E-4</v>
      </c>
      <c r="H175" s="197">
        <v>-2.4528905631414175E-2</v>
      </c>
      <c r="I175" s="197">
        <v>-1.4851808249191929E-4</v>
      </c>
      <c r="J175" s="197">
        <v>1.2727572756164158E-3</v>
      </c>
      <c r="K175" s="197">
        <v>1.4743405167805396E-3</v>
      </c>
      <c r="L175" s="197">
        <v>-2.8589560006913667E-4</v>
      </c>
      <c r="M175" s="197">
        <v>6.0056716049647658E-5</v>
      </c>
      <c r="N175" s="197">
        <v>2.4255642855365156E-5</v>
      </c>
      <c r="O175" s="194">
        <f t="shared" si="6"/>
        <v>-2.4439136145719052E-2</v>
      </c>
      <c r="P175" s="194">
        <f t="shared" si="7"/>
        <v>1.1884449167114028E-3</v>
      </c>
      <c r="Q175" s="194">
        <f t="shared" si="8"/>
        <v>-6.420572358690647E-5</v>
      </c>
    </row>
    <row r="176" spans="1:17" x14ac:dyDescent="0.25">
      <c r="A176" s="178">
        <v>42767</v>
      </c>
      <c r="B176" s="198">
        <v>-8.4655352489088648E-2</v>
      </c>
      <c r="C176" s="198">
        <v>-6.1355860573272032E-2</v>
      </c>
      <c r="D176" s="198">
        <v>-2.3299491915816695E-2</v>
      </c>
      <c r="E176" s="198">
        <v>-2.4914733875696628E-2</v>
      </c>
      <c r="F176" s="198">
        <v>3.7508345115807066E-4</v>
      </c>
      <c r="G176" s="198">
        <v>-1.3573705753743619E-4</v>
      </c>
      <c r="H176" s="198">
        <v>-2.4960777717262305E-2</v>
      </c>
      <c r="I176" s="198">
        <v>-1.9330255205495328E-4</v>
      </c>
      <c r="J176" s="198">
        <v>1.6152419598799241E-3</v>
      </c>
      <c r="K176" s="198">
        <v>1.7775424989200758E-3</v>
      </c>
      <c r="L176" s="198">
        <v>-1.9434104202058542E-4</v>
      </c>
      <c r="M176" s="198">
        <v>5.3867846098460015E-6</v>
      </c>
      <c r="N176" s="198">
        <v>2.6653718370587941E-5</v>
      </c>
      <c r="O176" s="195">
        <f t="shared" si="6"/>
        <v>-2.4721431323641671E-2</v>
      </c>
      <c r="P176" s="195">
        <f t="shared" si="7"/>
        <v>1.5832014568994905E-3</v>
      </c>
      <c r="Q176" s="195">
        <f t="shared" si="8"/>
        <v>-1.6126204907451934E-4</v>
      </c>
    </row>
    <row r="177" spans="1:17" x14ac:dyDescent="0.25">
      <c r="A177" s="177">
        <v>42795</v>
      </c>
      <c r="B177" s="197">
        <v>-9.1315475857713477E-2</v>
      </c>
      <c r="C177" s="197">
        <v>-6.8041416354902212E-2</v>
      </c>
      <c r="D177" s="197">
        <v>-2.3274059502811317E-2</v>
      </c>
      <c r="E177" s="197">
        <v>-2.5303731865111874E-2</v>
      </c>
      <c r="F177" s="197">
        <v>3.7142653505080065E-4</v>
      </c>
      <c r="G177" s="197">
        <v>-1.1857054998169857E-4</v>
      </c>
      <c r="H177" s="197">
        <v>-2.531154987590286E-2</v>
      </c>
      <c r="I177" s="197">
        <v>-2.4503797427811601E-4</v>
      </c>
      <c r="J177" s="197">
        <v>2.0296723623005582E-3</v>
      </c>
      <c r="K177" s="197">
        <v>1.8220644025157609E-3</v>
      </c>
      <c r="L177" s="197">
        <v>4.32508570913223E-5</v>
      </c>
      <c r="M177" s="197">
        <v>1.4334896405238155E-4</v>
      </c>
      <c r="N177" s="197">
        <v>2.1008138641093759E-5</v>
      </c>
      <c r="O177" s="194">
        <f t="shared" si="6"/>
        <v>-2.5058693890833757E-2</v>
      </c>
      <c r="P177" s="194">
        <f t="shared" si="7"/>
        <v>1.8653152596070832E-3</v>
      </c>
      <c r="Q177" s="194">
        <f t="shared" si="8"/>
        <v>-8.068087158464069E-5</v>
      </c>
    </row>
    <row r="178" spans="1:17" x14ac:dyDescent="0.25">
      <c r="A178" s="178">
        <v>42826</v>
      </c>
      <c r="B178" s="198">
        <v>-9.147354125704503E-2</v>
      </c>
      <c r="C178" s="198">
        <v>-6.8678024683668362E-2</v>
      </c>
      <c r="D178" s="198">
        <v>-2.2795516573376723E-2</v>
      </c>
      <c r="E178" s="198">
        <v>-2.4819657091553919E-2</v>
      </c>
      <c r="F178" s="198">
        <v>1.3819713639228093E-3</v>
      </c>
      <c r="G178" s="198">
        <v>-1.5296443487236247E-4</v>
      </c>
      <c r="H178" s="198">
        <v>-2.5803663585948877E-2</v>
      </c>
      <c r="I178" s="198">
        <v>-2.4500043465548933E-4</v>
      </c>
      <c r="J178" s="198">
        <v>2.0241405181771958E-3</v>
      </c>
      <c r="K178" s="198">
        <v>1.6727686349207152E-3</v>
      </c>
      <c r="L178" s="198">
        <v>7.3534495655868973E-5</v>
      </c>
      <c r="M178" s="198">
        <v>2.6508211716354556E-4</v>
      </c>
      <c r="N178" s="198">
        <v>1.2755270437066249E-5</v>
      </c>
      <c r="O178" s="195">
        <f t="shared" si="6"/>
        <v>-2.4574656656898432E-2</v>
      </c>
      <c r="P178" s="195">
        <f t="shared" si="7"/>
        <v>1.7463031305765841E-3</v>
      </c>
      <c r="Q178" s="195">
        <f t="shared" si="8"/>
        <v>3.2836952945122479E-5</v>
      </c>
    </row>
    <row r="179" spans="1:17" x14ac:dyDescent="0.25">
      <c r="A179" s="177">
        <v>42856</v>
      </c>
      <c r="B179" s="197">
        <v>-9.1978634534233994E-2</v>
      </c>
      <c r="C179" s="197">
        <v>-6.7334456170328627E-2</v>
      </c>
      <c r="D179" s="197">
        <v>-2.4644178363905464E-2</v>
      </c>
      <c r="E179" s="197">
        <v>-2.6874424135187459E-2</v>
      </c>
      <c r="F179" s="197">
        <v>3.8104760712766521E-5</v>
      </c>
      <c r="G179" s="197">
        <v>-1.5229299140295138E-4</v>
      </c>
      <c r="H179" s="197">
        <v>-2.6569647403314113E-2</v>
      </c>
      <c r="I179" s="197">
        <v>-1.9058850118315753E-4</v>
      </c>
      <c r="J179" s="197">
        <v>2.2302457712819984E-3</v>
      </c>
      <c r="K179" s="197">
        <v>1.6771747100326482E-3</v>
      </c>
      <c r="L179" s="197">
        <v>2.3254195694700887E-4</v>
      </c>
      <c r="M179" s="197">
        <v>3.0350087755339817E-4</v>
      </c>
      <c r="N179" s="197">
        <v>1.7028226748943332E-5</v>
      </c>
      <c r="O179" s="194">
        <f t="shared" si="6"/>
        <v>-2.6683835634004296E-2</v>
      </c>
      <c r="P179" s="194">
        <f t="shared" si="7"/>
        <v>1.9097166669796569E-3</v>
      </c>
      <c r="Q179" s="194">
        <f t="shared" si="8"/>
        <v>1.2994060311918398E-4</v>
      </c>
    </row>
    <row r="180" spans="1:17" x14ac:dyDescent="0.25">
      <c r="A180" s="178">
        <v>42887</v>
      </c>
      <c r="B180" s="198">
        <v>-9.4626431307298114E-2</v>
      </c>
      <c r="C180" s="198">
        <v>-6.8582796504070301E-2</v>
      </c>
      <c r="D180" s="198">
        <v>-2.6043634803227876E-2</v>
      </c>
      <c r="E180" s="198">
        <v>-2.8323899569985198E-2</v>
      </c>
      <c r="F180" s="198">
        <v>-1.110418686761162E-3</v>
      </c>
      <c r="G180" s="198">
        <v>-1.4931775747597758E-4</v>
      </c>
      <c r="H180" s="198">
        <v>-2.6816374480494481E-2</v>
      </c>
      <c r="I180" s="198">
        <v>-2.4778864525357841E-4</v>
      </c>
      <c r="J180" s="198">
        <v>2.2802647667573236E-3</v>
      </c>
      <c r="K180" s="198">
        <v>1.753962271294896E-3</v>
      </c>
      <c r="L180" s="198">
        <v>1.7168624214743716E-4</v>
      </c>
      <c r="M180" s="198">
        <v>3.3859702000339277E-4</v>
      </c>
      <c r="N180" s="198">
        <v>1.6019233311597561E-5</v>
      </c>
      <c r="O180" s="195">
        <f t="shared" si="6"/>
        <v>-2.8076110924731622E-2</v>
      </c>
      <c r="P180" s="195">
        <f t="shared" si="7"/>
        <v>1.9256485134423332E-3</v>
      </c>
      <c r="Q180" s="195">
        <f t="shared" si="8"/>
        <v>1.0682760806141192E-4</v>
      </c>
    </row>
    <row r="181" spans="1:17" x14ac:dyDescent="0.25">
      <c r="A181" s="177">
        <v>42917</v>
      </c>
      <c r="B181" s="197">
        <v>-9.2908892191046408E-2</v>
      </c>
      <c r="C181" s="197">
        <v>-6.6447331858072806E-2</v>
      </c>
      <c r="D181" s="197">
        <v>-2.6461560332973685E-2</v>
      </c>
      <c r="E181" s="197">
        <v>-2.8484669329182671E-2</v>
      </c>
      <c r="F181" s="197">
        <v>-1.1492198823987824E-3</v>
      </c>
      <c r="G181" s="197">
        <v>-1.7185913239437019E-4</v>
      </c>
      <c r="H181" s="197">
        <v>-2.6979540688130327E-2</v>
      </c>
      <c r="I181" s="197">
        <v>-1.8404962625919198E-4</v>
      </c>
      <c r="J181" s="197">
        <v>2.0231089962089886E-3</v>
      </c>
      <c r="K181" s="197">
        <v>1.4927505188015401E-3</v>
      </c>
      <c r="L181" s="197">
        <v>6.599105793138564E-5</v>
      </c>
      <c r="M181" s="197">
        <v>4.5122393699708203E-4</v>
      </c>
      <c r="N181" s="197">
        <v>1.3143482478980799E-5</v>
      </c>
      <c r="O181" s="194">
        <f t="shared" si="6"/>
        <v>-2.8300619702923479E-2</v>
      </c>
      <c r="P181" s="194">
        <f t="shared" si="7"/>
        <v>1.5587415767329257E-3</v>
      </c>
      <c r="Q181" s="194">
        <f t="shared" si="8"/>
        <v>2.8031779321687086E-4</v>
      </c>
    </row>
    <row r="182" spans="1:17" x14ac:dyDescent="0.25">
      <c r="A182" s="178">
        <v>42948</v>
      </c>
      <c r="B182" s="198">
        <v>-8.9911169220437889E-2</v>
      </c>
      <c r="C182" s="198">
        <v>-6.5506972429952737E-2</v>
      </c>
      <c r="D182" s="198">
        <v>-2.4404196790485232E-2</v>
      </c>
      <c r="E182" s="198">
        <v>-2.6471441297354455E-2</v>
      </c>
      <c r="F182" s="198">
        <v>9.7895247916864134E-4</v>
      </c>
      <c r="G182" s="198">
        <v>-1.6114063203910025E-4</v>
      </c>
      <c r="H182" s="198">
        <v>-2.7134119322841509E-2</v>
      </c>
      <c r="I182" s="198">
        <v>-1.5513382164248295E-4</v>
      </c>
      <c r="J182" s="198">
        <v>2.067244506869226E-3</v>
      </c>
      <c r="K182" s="198">
        <v>1.6264012181327161E-3</v>
      </c>
      <c r="L182" s="198">
        <v>1.0524256227608246E-4</v>
      </c>
      <c r="M182" s="198">
        <v>3.2320119173057186E-4</v>
      </c>
      <c r="N182" s="198">
        <v>1.2399534729855531E-5</v>
      </c>
      <c r="O182" s="195">
        <f t="shared" si="6"/>
        <v>-2.6316307475711967E-2</v>
      </c>
      <c r="P182" s="195">
        <f t="shared" si="7"/>
        <v>1.7316437804087985E-3</v>
      </c>
      <c r="Q182" s="195">
        <f t="shared" si="8"/>
        <v>1.8046690481794445E-4</v>
      </c>
    </row>
    <row r="183" spans="1:17" x14ac:dyDescent="0.25">
      <c r="A183" s="177">
        <v>42979</v>
      </c>
      <c r="B183" s="197">
        <v>-8.7542897220248661E-2</v>
      </c>
      <c r="C183" s="197">
        <v>-6.4034446260806843E-2</v>
      </c>
      <c r="D183" s="197">
        <v>-2.3508450959441825E-2</v>
      </c>
      <c r="E183" s="197">
        <v>-2.5693448233535678E-2</v>
      </c>
      <c r="F183" s="197">
        <v>2.1281189570303569E-3</v>
      </c>
      <c r="G183" s="197">
        <v>-1.8128658423998125E-4</v>
      </c>
      <c r="H183" s="197">
        <v>-2.7533658956933514E-2</v>
      </c>
      <c r="I183" s="197">
        <v>-1.0662164939253205E-4</v>
      </c>
      <c r="J183" s="197">
        <v>2.1849972740938506E-3</v>
      </c>
      <c r="K183" s="197">
        <v>1.6713867480975411E-3</v>
      </c>
      <c r="L183" s="197">
        <v>2.2130551883461487E-4</v>
      </c>
      <c r="M183" s="197">
        <v>2.8340202338486206E-4</v>
      </c>
      <c r="N183" s="197">
        <v>8.9029837768325789E-6</v>
      </c>
      <c r="O183" s="194">
        <f t="shared" si="6"/>
        <v>-2.5586826584143137E-2</v>
      </c>
      <c r="P183" s="194">
        <f t="shared" si="7"/>
        <v>1.8926922669321559E-3</v>
      </c>
      <c r="Q183" s="194">
        <f t="shared" si="8"/>
        <v>1.8568335776916259E-4</v>
      </c>
    </row>
    <row r="184" spans="1:17" x14ac:dyDescent="0.25">
      <c r="A184" s="178">
        <v>43009</v>
      </c>
      <c r="B184" s="198">
        <v>-9.2426818221783127E-2</v>
      </c>
      <c r="C184" s="198">
        <v>-6.3651862008594351E-2</v>
      </c>
      <c r="D184" s="198">
        <v>-2.8774956213188766E-2</v>
      </c>
      <c r="E184" s="198">
        <v>-3.0894512375156516E-2</v>
      </c>
      <c r="F184" s="198">
        <v>-2.7767915385247294E-3</v>
      </c>
      <c r="G184" s="198">
        <v>-1.4047603963914838E-4</v>
      </c>
      <c r="H184" s="198">
        <v>-2.7825234345937876E-2</v>
      </c>
      <c r="I184" s="198">
        <v>-1.5201045105476158E-4</v>
      </c>
      <c r="J184" s="198">
        <v>2.1195561619677498E-3</v>
      </c>
      <c r="K184" s="198">
        <v>1.6978612269989621E-3</v>
      </c>
      <c r="L184" s="198">
        <v>1.9643316038582038E-4</v>
      </c>
      <c r="M184" s="198">
        <v>2.1573592133987762E-4</v>
      </c>
      <c r="N184" s="198">
        <v>9.5258532430894226E-6</v>
      </c>
      <c r="O184" s="195">
        <f t="shared" si="6"/>
        <v>-3.0742501924101755E-2</v>
      </c>
      <c r="P184" s="195">
        <f t="shared" si="7"/>
        <v>1.8942943873847826E-3</v>
      </c>
      <c r="Q184" s="195">
        <f t="shared" si="8"/>
        <v>7.3251323528205467E-5</v>
      </c>
    </row>
    <row r="185" spans="1:17" x14ac:dyDescent="0.25">
      <c r="A185" s="177">
        <v>43040</v>
      </c>
      <c r="B185" s="197">
        <v>-8.4360162007112882E-2</v>
      </c>
      <c r="C185" s="197">
        <v>-6.1548117008090458E-2</v>
      </c>
      <c r="D185" s="197">
        <v>-2.281204499902241E-2</v>
      </c>
      <c r="E185" s="197">
        <v>-2.472860373242981E-2</v>
      </c>
      <c r="F185" s="197">
        <v>3.0475662062522373E-3</v>
      </c>
      <c r="G185" s="197">
        <v>-1.2213647148775594E-4</v>
      </c>
      <c r="H185" s="197">
        <v>-2.7501816373682434E-2</v>
      </c>
      <c r="I185" s="197">
        <v>-1.5221709351185392E-4</v>
      </c>
      <c r="J185" s="197">
        <v>1.9165587334073917E-3</v>
      </c>
      <c r="K185" s="197">
        <v>1.5625356189290281E-3</v>
      </c>
      <c r="L185" s="197">
        <v>1.3950172675432604E-4</v>
      </c>
      <c r="M185" s="197">
        <v>2.0259825225923844E-4</v>
      </c>
      <c r="N185" s="197">
        <v>1.1923135464799064E-5</v>
      </c>
      <c r="O185" s="194">
        <f t="shared" si="6"/>
        <v>-2.4576386638917952E-2</v>
      </c>
      <c r="P185" s="194">
        <f t="shared" si="7"/>
        <v>1.7020373456833541E-3</v>
      </c>
      <c r="Q185" s="194">
        <f t="shared" si="8"/>
        <v>6.2304294212183579E-5</v>
      </c>
    </row>
    <row r="186" spans="1:17" x14ac:dyDescent="0.25">
      <c r="A186" s="178">
        <v>43070</v>
      </c>
      <c r="B186" s="198">
        <v>-7.8031847126433143E-2</v>
      </c>
      <c r="C186" s="198">
        <v>-6.1158894738224535E-2</v>
      </c>
      <c r="D186" s="198">
        <v>-1.6872952388208635E-2</v>
      </c>
      <c r="E186" s="198">
        <v>-1.8217476653587215E-2</v>
      </c>
      <c r="F186" s="198">
        <v>9.8813447908668011E-3</v>
      </c>
      <c r="G186" s="198">
        <v>-1.1614095104131761E-4</v>
      </c>
      <c r="H186" s="198">
        <v>-2.7837380907768109E-2</v>
      </c>
      <c r="I186" s="198">
        <v>-1.4529958564458978E-4</v>
      </c>
      <c r="J186" s="198">
        <v>1.3445242653785799E-3</v>
      </c>
      <c r="K186" s="198">
        <v>1.052313347704606E-3</v>
      </c>
      <c r="L186" s="198">
        <v>9.1676701986897954E-5</v>
      </c>
      <c r="M186" s="198">
        <v>2.0192549179652802E-4</v>
      </c>
      <c r="N186" s="198">
        <v>-1.3912761094520149E-6</v>
      </c>
      <c r="O186" s="195">
        <f t="shared" si="6"/>
        <v>-1.8072177067942626E-2</v>
      </c>
      <c r="P186" s="195">
        <f t="shared" si="7"/>
        <v>1.1439900496915041E-3</v>
      </c>
      <c r="Q186" s="195">
        <f t="shared" si="8"/>
        <v>5.5234630042486227E-5</v>
      </c>
    </row>
    <row r="187" spans="1:17" x14ac:dyDescent="0.25">
      <c r="A187" s="177">
        <v>43101</v>
      </c>
      <c r="B187" s="197">
        <v>-7.4905881745385622E-2</v>
      </c>
      <c r="C187" s="197">
        <v>-5.9660644587587755E-2</v>
      </c>
      <c r="D187" s="197">
        <v>-1.5245237157797848E-2</v>
      </c>
      <c r="E187" s="197">
        <v>-1.6515691015110367E-2</v>
      </c>
      <c r="F187" s="197">
        <v>1.160025375176315E-2</v>
      </c>
      <c r="G187" s="197">
        <v>-1.2093563112242759E-4</v>
      </c>
      <c r="H187" s="197">
        <v>-2.7917101550174513E-2</v>
      </c>
      <c r="I187" s="197">
        <v>-7.7907585576573421E-5</v>
      </c>
      <c r="J187" s="197">
        <v>1.2704538573125195E-3</v>
      </c>
      <c r="K187" s="197">
        <v>9.9139339857979951E-4</v>
      </c>
      <c r="L187" s="197">
        <v>1.069816211010182E-4</v>
      </c>
      <c r="M187" s="197">
        <v>1.511246487584079E-4</v>
      </c>
      <c r="N187" s="197">
        <v>2.0954188873293842E-5</v>
      </c>
      <c r="O187" s="194">
        <f t="shared" si="6"/>
        <v>-1.6437783429533791E-2</v>
      </c>
      <c r="P187" s="194">
        <f t="shared" si="7"/>
        <v>1.0983750196808177E-3</v>
      </c>
      <c r="Q187" s="194">
        <f t="shared" si="8"/>
        <v>9.4171252055128319E-5</v>
      </c>
    </row>
    <row r="188" spans="1:17" x14ac:dyDescent="0.25">
      <c r="A188" s="178">
        <v>43132</v>
      </c>
      <c r="B188" s="198">
        <v>-7.3459024113740209E-2</v>
      </c>
      <c r="C188" s="198">
        <v>-5.9165625913020811E-2</v>
      </c>
      <c r="D188" s="198">
        <v>-1.4293398200719372E-2</v>
      </c>
      <c r="E188" s="198">
        <v>-1.5023689572132425E-2</v>
      </c>
      <c r="F188" s="198">
        <v>1.3208482069928666E-2</v>
      </c>
      <c r="G188" s="198">
        <v>-1.3261769635320326E-4</v>
      </c>
      <c r="H188" s="198">
        <v>-2.7996724812921196E-2</v>
      </c>
      <c r="I188" s="198">
        <v>-1.0282913278668914E-4</v>
      </c>
      <c r="J188" s="198">
        <v>7.3029137141305091E-4</v>
      </c>
      <c r="K188" s="198">
        <v>5.5916998410983246E-4</v>
      </c>
      <c r="L188" s="198">
        <v>4.7809208004979502E-5</v>
      </c>
      <c r="M188" s="198">
        <v>1.0587047031983206E-4</v>
      </c>
      <c r="N188" s="198">
        <v>1.7441708978406837E-5</v>
      </c>
      <c r="O188" s="195">
        <f t="shared" si="6"/>
        <v>-1.4920860439345734E-2</v>
      </c>
      <c r="P188" s="195">
        <f t="shared" si="7"/>
        <v>6.0697919211481191E-4</v>
      </c>
      <c r="Q188" s="195">
        <f t="shared" si="8"/>
        <v>2.0483046511549752E-5</v>
      </c>
    </row>
    <row r="189" spans="1:17" x14ac:dyDescent="0.25">
      <c r="A189" s="177">
        <v>43160</v>
      </c>
      <c r="B189" s="197">
        <v>-7.3760324536198574E-2</v>
      </c>
      <c r="C189" s="197">
        <v>-5.7375101320476386E-2</v>
      </c>
      <c r="D189" s="197">
        <v>-1.6385223215722167E-2</v>
      </c>
      <c r="E189" s="197">
        <v>-1.7051195883666773E-2</v>
      </c>
      <c r="F189" s="197">
        <v>1.2143126109416509E-2</v>
      </c>
      <c r="G189" s="197">
        <v>-1.3110095524711336E-4</v>
      </c>
      <c r="H189" s="197">
        <v>-2.89863049372052E-2</v>
      </c>
      <c r="I189" s="197">
        <v>-7.6916100630971756E-5</v>
      </c>
      <c r="J189" s="197">
        <v>6.659726679446085E-4</v>
      </c>
      <c r="K189" s="197">
        <v>5.3030901638635372E-4</v>
      </c>
      <c r="L189" s="197">
        <v>1.6832880471607865E-5</v>
      </c>
      <c r="M189" s="197">
        <v>9.5366700359987122E-5</v>
      </c>
      <c r="N189" s="197">
        <v>2.3464070726659617E-5</v>
      </c>
      <c r="O189" s="194">
        <f t="shared" si="6"/>
        <v>-1.6974279783035805E-2</v>
      </c>
      <c r="P189" s="194">
        <f t="shared" si="7"/>
        <v>5.4714189685796161E-4</v>
      </c>
      <c r="Q189" s="194">
        <f t="shared" si="8"/>
        <v>4.1914670455674979E-5</v>
      </c>
    </row>
    <row r="190" spans="1:17" x14ac:dyDescent="0.25">
      <c r="A190" s="178">
        <v>43191</v>
      </c>
      <c r="B190" s="198">
        <v>-7.5064995051973588E-2</v>
      </c>
      <c r="C190" s="198">
        <v>-5.7263538879409354E-2</v>
      </c>
      <c r="D190" s="198">
        <v>-1.7801456172564217E-2</v>
      </c>
      <c r="E190" s="198">
        <v>-1.7975541968525667E-2</v>
      </c>
      <c r="F190" s="198">
        <v>1.117388804218288E-2</v>
      </c>
      <c r="G190" s="198">
        <v>-1.1756011489493335E-4</v>
      </c>
      <c r="H190" s="198">
        <v>-2.885471151138053E-2</v>
      </c>
      <c r="I190" s="198">
        <v>-1.7715838443308415E-4</v>
      </c>
      <c r="J190" s="198">
        <v>1.7408579596144781E-4</v>
      </c>
      <c r="K190" s="198">
        <v>8.0491641175827247E-5</v>
      </c>
      <c r="L190" s="198">
        <v>-4.0400311183718055E-5</v>
      </c>
      <c r="M190" s="198">
        <v>1.0616311292156664E-4</v>
      </c>
      <c r="N190" s="198">
        <v>2.7831353047771991E-5</v>
      </c>
      <c r="O190" s="195">
        <f t="shared" si="6"/>
        <v>-1.7798383584092581E-2</v>
      </c>
      <c r="P190" s="195">
        <f t="shared" si="7"/>
        <v>4.0091329992109192E-5</v>
      </c>
      <c r="Q190" s="195">
        <f t="shared" si="8"/>
        <v>-4.3163918463745522E-5</v>
      </c>
    </row>
    <row r="191" spans="1:17" x14ac:dyDescent="0.25">
      <c r="A191" s="177">
        <v>43221</v>
      </c>
      <c r="B191" s="197">
        <v>-7.2198788969589284E-2</v>
      </c>
      <c r="C191" s="197">
        <v>-5.7781279895421284E-2</v>
      </c>
      <c r="D191" s="197">
        <v>-1.4417509074167965E-2</v>
      </c>
      <c r="E191" s="197">
        <v>-1.4761881164025006E-2</v>
      </c>
      <c r="F191" s="197">
        <v>1.3880348873746163E-2</v>
      </c>
      <c r="G191" s="197">
        <v>-1.0848207803229975E-4</v>
      </c>
      <c r="H191" s="197">
        <v>-2.8415923506612775E-2</v>
      </c>
      <c r="I191" s="197">
        <v>-1.1782445312609138E-4</v>
      </c>
      <c r="J191" s="197">
        <v>3.4437208985704223E-4</v>
      </c>
      <c r="K191" s="197">
        <v>2.7408997030789619E-4</v>
      </c>
      <c r="L191" s="197">
        <v>-3.3287725964670697E-5</v>
      </c>
      <c r="M191" s="197">
        <v>8.124750103578948E-5</v>
      </c>
      <c r="N191" s="197">
        <v>2.2322344478027342E-5</v>
      </c>
      <c r="O191" s="194">
        <f t="shared" si="6"/>
        <v>-1.4644056710898912E-2</v>
      </c>
      <c r="P191" s="194">
        <f t="shared" si="7"/>
        <v>2.4080224434322548E-4</v>
      </c>
      <c r="Q191" s="194">
        <f t="shared" si="8"/>
        <v>-1.4254607612274557E-5</v>
      </c>
    </row>
    <row r="192" spans="1:17" x14ac:dyDescent="0.25">
      <c r="A192" s="178">
        <v>43252</v>
      </c>
      <c r="B192" s="198">
        <v>-7.2961319515474771E-2</v>
      </c>
      <c r="C192" s="198">
        <v>-5.9505290744763031E-2</v>
      </c>
      <c r="D192" s="198">
        <v>-1.345602877071168E-2</v>
      </c>
      <c r="E192" s="198">
        <v>-1.3825894077402539E-2</v>
      </c>
      <c r="F192" s="198">
        <v>1.4825568748833885E-2</v>
      </c>
      <c r="G192" s="198">
        <v>-1.0707551302802532E-4</v>
      </c>
      <c r="H192" s="198">
        <v>-2.8561318236461384E-2</v>
      </c>
      <c r="I192" s="198">
        <v>1.6930923252988169E-5</v>
      </c>
      <c r="J192" s="198">
        <v>3.6986530669085721E-4</v>
      </c>
      <c r="K192" s="198">
        <v>2.2208003763476208E-4</v>
      </c>
      <c r="L192" s="198">
        <v>3.4827554259129794E-5</v>
      </c>
      <c r="M192" s="198">
        <v>8.8812904205790635E-5</v>
      </c>
      <c r="N192" s="198">
        <v>2.4144810591174699E-5</v>
      </c>
      <c r="O192" s="195">
        <f t="shared" si="6"/>
        <v>-1.3842825000655524E-2</v>
      </c>
      <c r="P192" s="195">
        <f t="shared" si="7"/>
        <v>2.5690759189389188E-4</v>
      </c>
      <c r="Q192" s="195">
        <f t="shared" si="8"/>
        <v>1.2988863804995352E-4</v>
      </c>
    </row>
    <row r="193" spans="1:17" x14ac:dyDescent="0.25">
      <c r="A193" s="177">
        <v>43282</v>
      </c>
      <c r="B193" s="197">
        <v>-7.0366211848998231E-2</v>
      </c>
      <c r="C193" s="197">
        <v>-5.8863977066295578E-2</v>
      </c>
      <c r="D193" s="197">
        <v>-1.1502234782702564E-2</v>
      </c>
      <c r="E193" s="197">
        <v>-1.2006958885385858E-2</v>
      </c>
      <c r="F193" s="197">
        <v>1.6615421918336693E-2</v>
      </c>
      <c r="G193" s="197">
        <v>-1.1604137746017711E-4</v>
      </c>
      <c r="H193" s="197">
        <v>-2.8601270101432607E-2</v>
      </c>
      <c r="I193" s="197">
        <v>9.4930675170229689E-5</v>
      </c>
      <c r="J193" s="197">
        <v>5.0472410268329699E-4</v>
      </c>
      <c r="K193" s="197">
        <v>3.6856982145062433E-4</v>
      </c>
      <c r="L193" s="197">
        <v>7.2642962682760384E-6</v>
      </c>
      <c r="M193" s="197">
        <v>1.0431941560090962E-4</v>
      </c>
      <c r="N193" s="197">
        <v>2.4570569363487022E-5</v>
      </c>
      <c r="O193" s="194">
        <f t="shared" si="6"/>
        <v>-1.2101889560556092E-2</v>
      </c>
      <c r="P193" s="194">
        <f t="shared" si="7"/>
        <v>3.7583411771890035E-4</v>
      </c>
      <c r="Q193" s="194">
        <f t="shared" si="8"/>
        <v>2.2382066013462631E-4</v>
      </c>
    </row>
    <row r="194" spans="1:17" x14ac:dyDescent="0.25">
      <c r="A194" s="178">
        <v>43313</v>
      </c>
      <c r="B194" s="198">
        <v>-7.4738036724374485E-2</v>
      </c>
      <c r="C194" s="198">
        <v>-6.2191889321556316E-2</v>
      </c>
      <c r="D194" s="198">
        <v>-1.2546147402818095E-2</v>
      </c>
      <c r="E194" s="198">
        <v>-1.3604945911816681E-2</v>
      </c>
      <c r="F194" s="198">
        <v>1.5072043420229943E-2</v>
      </c>
      <c r="G194" s="198">
        <v>-9.7791145584482091E-5</v>
      </c>
      <c r="H194" s="198">
        <v>-2.865068814452866E-2</v>
      </c>
      <c r="I194" s="198">
        <v>7.1489958066519828E-5</v>
      </c>
      <c r="J194" s="198">
        <v>1.0587985089985865E-3</v>
      </c>
      <c r="K194" s="198">
        <v>8.5294034128936098E-4</v>
      </c>
      <c r="L194" s="198">
        <v>-4.9992206031270588E-5</v>
      </c>
      <c r="M194" s="198">
        <v>2.3348022147424505E-4</v>
      </c>
      <c r="N194" s="198">
        <v>2.2370152266250939E-5</v>
      </c>
      <c r="O194" s="195">
        <f t="shared" si="6"/>
        <v>-1.3676435869883199E-2</v>
      </c>
      <c r="P194" s="195">
        <f t="shared" si="7"/>
        <v>8.0294813525809037E-4</v>
      </c>
      <c r="Q194" s="195">
        <f t="shared" si="8"/>
        <v>3.273403318070158E-4</v>
      </c>
    </row>
    <row r="195" spans="1:17" x14ac:dyDescent="0.25">
      <c r="A195" s="177">
        <v>43344</v>
      </c>
      <c r="B195" s="197">
        <v>-7.2399372661232891E-2</v>
      </c>
      <c r="C195" s="197">
        <v>-5.9396479344856666E-2</v>
      </c>
      <c r="D195" s="197">
        <v>-1.3002893316376198E-2</v>
      </c>
      <c r="E195" s="197">
        <v>-1.3880599238577027E-2</v>
      </c>
      <c r="F195" s="197">
        <v>1.5203708930935957E-2</v>
      </c>
      <c r="G195" s="197">
        <v>-9.0534025652237412E-5</v>
      </c>
      <c r="H195" s="197">
        <v>-2.9050583101719357E-2</v>
      </c>
      <c r="I195" s="197">
        <v>5.6808957858610837E-5</v>
      </c>
      <c r="J195" s="197">
        <v>8.7770592220082872E-4</v>
      </c>
      <c r="K195" s="197">
        <v>6.968223169277753E-4</v>
      </c>
      <c r="L195" s="197">
        <v>-1.2926532649451951E-4</v>
      </c>
      <c r="M195" s="197">
        <v>2.8574322824369069E-4</v>
      </c>
      <c r="N195" s="197">
        <v>2.4405703523882143E-5</v>
      </c>
      <c r="O195" s="194">
        <f t="shared" si="6"/>
        <v>-1.3937408196435637E-2</v>
      </c>
      <c r="P195" s="194">
        <f t="shared" si="7"/>
        <v>5.6755699043325579E-4</v>
      </c>
      <c r="Q195" s="194">
        <f t="shared" si="8"/>
        <v>3.6695788962618365E-4</v>
      </c>
    </row>
    <row r="196" spans="1:17" x14ac:dyDescent="0.25">
      <c r="A196" s="178">
        <v>43374</v>
      </c>
      <c r="B196" s="198">
        <v>-6.8406029441785282E-2</v>
      </c>
      <c r="C196" s="198">
        <v>-5.5923074880017333E-2</v>
      </c>
      <c r="D196" s="198">
        <v>-1.2482954561767946E-2</v>
      </c>
      <c r="E196" s="198">
        <v>-1.28976820071303E-2</v>
      </c>
      <c r="F196" s="198">
        <v>1.5862186163020375E-2</v>
      </c>
      <c r="G196" s="198">
        <v>-1.4826750309232718E-4</v>
      </c>
      <c r="H196" s="198">
        <v>-2.8803764343774872E-2</v>
      </c>
      <c r="I196" s="198">
        <v>1.9216367671652548E-4</v>
      </c>
      <c r="J196" s="198">
        <v>4.1472744536235657E-4</v>
      </c>
      <c r="K196" s="198">
        <v>2.0579140746473649E-4</v>
      </c>
      <c r="L196" s="198">
        <v>-1.4812141021591248E-4</v>
      </c>
      <c r="M196" s="198">
        <v>3.3414074471197722E-4</v>
      </c>
      <c r="N196" s="198">
        <v>2.291670340155531E-5</v>
      </c>
      <c r="O196" s="195">
        <f t="shared" si="6"/>
        <v>-1.3089845683846826E-2</v>
      </c>
      <c r="P196" s="195">
        <f t="shared" si="7"/>
        <v>5.7669997248824013E-5</v>
      </c>
      <c r="Q196" s="195">
        <f t="shared" si="8"/>
        <v>5.4922112483005798E-4</v>
      </c>
    </row>
    <row r="197" spans="1:17" x14ac:dyDescent="0.25">
      <c r="A197" s="177">
        <v>43405</v>
      </c>
      <c r="B197" s="197">
        <v>-7.1178135526242969E-2</v>
      </c>
      <c r="C197" s="197">
        <v>-5.6584659219337495E-2</v>
      </c>
      <c r="D197" s="197">
        <v>-1.4593476306905429E-2</v>
      </c>
      <c r="E197" s="197">
        <v>-1.5274379106572627E-2</v>
      </c>
      <c r="F197" s="197">
        <v>1.3406708756064501E-2</v>
      </c>
      <c r="G197" s="197">
        <v>-1.398084236325002E-4</v>
      </c>
      <c r="H197" s="197">
        <v>-2.8760526535271592E-2</v>
      </c>
      <c r="I197" s="197">
        <v>2.1924709626695911E-4</v>
      </c>
      <c r="J197" s="197">
        <v>6.8090279966720024E-4</v>
      </c>
      <c r="K197" s="197">
        <v>5.4301089486019215E-4</v>
      </c>
      <c r="L197" s="197">
        <v>-7.5311020747523868E-5</v>
      </c>
      <c r="M197" s="197">
        <v>1.9105206636618288E-4</v>
      </c>
      <c r="N197" s="197">
        <v>2.2150859188348973E-5</v>
      </c>
      <c r="O197" s="194">
        <f t="shared" si="6"/>
        <v>-1.5493626202839592E-2</v>
      </c>
      <c r="P197" s="194">
        <f t="shared" si="7"/>
        <v>4.6769987411266828E-4</v>
      </c>
      <c r="Q197" s="194">
        <f t="shared" si="8"/>
        <v>4.3245002182149098E-4</v>
      </c>
    </row>
    <row r="198" spans="1:17" x14ac:dyDescent="0.25">
      <c r="A198" s="178">
        <v>43435</v>
      </c>
      <c r="B198" s="198">
        <v>-7.1393040222271623E-2</v>
      </c>
      <c r="C198" s="198">
        <v>-5.5537039525935306E-2</v>
      </c>
      <c r="D198" s="198">
        <v>-1.5856000696336251E-2</v>
      </c>
      <c r="E198" s="198">
        <v>-1.6506710265988812E-2</v>
      </c>
      <c r="F198" s="198">
        <v>1.1679660848356432E-2</v>
      </c>
      <c r="G198" s="198">
        <v>-1.0461971831800136E-4</v>
      </c>
      <c r="H198" s="198">
        <v>-2.8589454241783944E-2</v>
      </c>
      <c r="I198" s="198">
        <v>5.0770284575669695E-4</v>
      </c>
      <c r="J198" s="198">
        <v>6.5070956965256142E-4</v>
      </c>
      <c r="K198" s="198">
        <v>6.9342798226320669E-4</v>
      </c>
      <c r="L198" s="198">
        <v>-1.8196986093967335E-4</v>
      </c>
      <c r="M198" s="198">
        <v>1.0910105705057962E-4</v>
      </c>
      <c r="N198" s="198">
        <v>3.0150391278448309E-5</v>
      </c>
      <c r="O198" s="195">
        <f t="shared" ref="O198:O201" si="9">F198+G198+H198</f>
        <v>-1.7014413111745515E-2</v>
      </c>
      <c r="P198" s="195">
        <f t="shared" ref="P198:P201" si="10">K198+L198</f>
        <v>5.1145812132353337E-4</v>
      </c>
      <c r="Q198" s="195">
        <f t="shared" ref="Q198:Q201" si="11">I198+M198+N198</f>
        <v>6.4695429408572489E-4</v>
      </c>
    </row>
    <row r="199" spans="1:17" x14ac:dyDescent="0.25">
      <c r="A199" s="177">
        <v>43466</v>
      </c>
      <c r="B199" s="197">
        <v>-7.0102760628297289E-2</v>
      </c>
      <c r="C199" s="197">
        <v>-5.4286485501429421E-2</v>
      </c>
      <c r="D199" s="197">
        <v>-1.5816275126867833E-2</v>
      </c>
      <c r="E199" s="197">
        <v>-1.659107068767746E-2</v>
      </c>
      <c r="F199" s="197">
        <v>1.1345289183984244E-2</v>
      </c>
      <c r="G199" s="197">
        <v>-7.1120613484925929E-5</v>
      </c>
      <c r="H199" s="197">
        <v>-2.8374061508986147E-2</v>
      </c>
      <c r="I199" s="197">
        <v>5.0882225080937102E-4</v>
      </c>
      <c r="J199" s="197">
        <v>7.7479556080962682E-4</v>
      </c>
      <c r="K199" s="197">
        <v>8.4256886814728987E-4</v>
      </c>
      <c r="L199" s="197">
        <v>-2.9649516494575158E-4</v>
      </c>
      <c r="M199" s="197">
        <v>1.9819416198903452E-4</v>
      </c>
      <c r="N199" s="197">
        <v>3.0527695619053998E-5</v>
      </c>
      <c r="O199" s="194">
        <f t="shared" si="9"/>
        <v>-1.7099892938486828E-2</v>
      </c>
      <c r="P199" s="194">
        <f t="shared" si="10"/>
        <v>5.4607370320153823E-4</v>
      </c>
      <c r="Q199" s="194">
        <f t="shared" si="11"/>
        <v>7.3754410841745961E-4</v>
      </c>
    </row>
    <row r="200" spans="1:17" x14ac:dyDescent="0.25">
      <c r="A200" s="178">
        <v>43497</v>
      </c>
      <c r="B200" s="198">
        <v>-6.9633070953779769E-2</v>
      </c>
      <c r="C200" s="198">
        <v>-5.425750913178818E-2</v>
      </c>
      <c r="D200" s="198">
        <v>-1.5375561821991545E-2</v>
      </c>
      <c r="E200" s="198">
        <v>-1.667561978172202E-2</v>
      </c>
      <c r="F200" s="198">
        <v>1.1143392041895805E-2</v>
      </c>
      <c r="G200" s="198">
        <v>-7.180680753400124E-5</v>
      </c>
      <c r="H200" s="198">
        <v>-2.8318623739763162E-2</v>
      </c>
      <c r="I200" s="198">
        <v>5.71418723679338E-4</v>
      </c>
      <c r="J200" s="198">
        <v>1.300057959730472E-3</v>
      </c>
      <c r="K200" s="198">
        <v>1.2840772186668017E-3</v>
      </c>
      <c r="L200" s="198">
        <v>-3.3102340956133722E-4</v>
      </c>
      <c r="M200" s="198">
        <v>3.1678630140146038E-4</v>
      </c>
      <c r="N200" s="198">
        <v>3.0217849223547432E-5</v>
      </c>
      <c r="O200" s="195">
        <f t="shared" si="9"/>
        <v>-1.7247038505401359E-2</v>
      </c>
      <c r="P200" s="195">
        <f t="shared" si="10"/>
        <v>9.5305380910546442E-4</v>
      </c>
      <c r="Q200" s="195">
        <f t="shared" si="11"/>
        <v>9.1842287430434573E-4</v>
      </c>
    </row>
    <row r="201" spans="1:17" x14ac:dyDescent="0.25">
      <c r="A201" s="177">
        <v>43525</v>
      </c>
      <c r="B201" s="197">
        <v>-7.0148042880213604E-2</v>
      </c>
      <c r="C201" s="197">
        <v>-5.5747637232199179E-2</v>
      </c>
      <c r="D201" s="197">
        <v>-1.440040564801438E-2</v>
      </c>
      <c r="E201" s="197">
        <v>-1.5912559023892766E-2</v>
      </c>
      <c r="F201" s="197">
        <v>1.222129322718603E-2</v>
      </c>
      <c r="G201" s="197">
        <v>-7.027809891719714E-5</v>
      </c>
      <c r="H201" s="197">
        <v>-2.8618327378863627E-2</v>
      </c>
      <c r="I201" s="197">
        <v>5.5475322670203101E-4</v>
      </c>
      <c r="J201" s="197">
        <v>1.5121533758783851E-3</v>
      </c>
      <c r="K201" s="197">
        <v>1.4591054568452476E-3</v>
      </c>
      <c r="L201" s="197">
        <v>-3.6610652638525759E-4</v>
      </c>
      <c r="M201" s="197">
        <v>3.9053982108337433E-4</v>
      </c>
      <c r="N201" s="197">
        <v>2.8614624335020373E-5</v>
      </c>
      <c r="O201" s="194">
        <f t="shared" si="9"/>
        <v>-1.6467312250594793E-2</v>
      </c>
      <c r="P201" s="194">
        <f t="shared" si="10"/>
        <v>1.0929989304599901E-3</v>
      </c>
      <c r="Q201" s="194">
        <f t="shared" si="11"/>
        <v>9.7390767212042571E-4</v>
      </c>
    </row>
    <row r="202" spans="1:17" x14ac:dyDescent="0.25">
      <c r="A202" s="178">
        <v>43556</v>
      </c>
      <c r="B202" s="198">
        <v>-6.9979705827462574E-2</v>
      </c>
      <c r="C202" s="198">
        <v>-5.6191406561410924E-2</v>
      </c>
      <c r="D202" s="198">
        <v>-1.3788299266051605E-2</v>
      </c>
      <c r="E202" s="198">
        <v>-1.5693510112719036E-2</v>
      </c>
      <c r="F202" s="198">
        <v>1.2494872402415464E-2</v>
      </c>
      <c r="G202" s="198">
        <v>-8.376817200081294E-5</v>
      </c>
      <c r="H202" s="198">
        <v>-2.8683483343925023E-2</v>
      </c>
      <c r="I202" s="198">
        <v>5.7886900079133518E-4</v>
      </c>
      <c r="J202" s="198">
        <v>1.9052108466674307E-3</v>
      </c>
      <c r="K202" s="198">
        <v>1.9116396781774839E-3</v>
      </c>
      <c r="L202" s="198">
        <v>-3.6002509521245672E-4</v>
      </c>
      <c r="M202" s="198">
        <v>3.2501543282025208E-4</v>
      </c>
      <c r="N202" s="198">
        <v>2.8580830882151426E-5</v>
      </c>
      <c r="O202" s="195">
        <f>F202+G202+H202</f>
        <v>-1.6272379113510371E-2</v>
      </c>
      <c r="P202" s="195">
        <f>K202+L202</f>
        <v>1.5516145829650272E-3</v>
      </c>
      <c r="Q202" s="195">
        <f>I202+M202+N202</f>
        <v>9.324652644937387E-4</v>
      </c>
    </row>
    <row r="203" spans="1:17" x14ac:dyDescent="0.25">
      <c r="A203" s="177">
        <v>43586</v>
      </c>
      <c r="B203" s="197">
        <v>-6.9615685513949449E-2</v>
      </c>
      <c r="C203" s="197">
        <v>-5.5202480388286741E-2</v>
      </c>
      <c r="D203" s="197">
        <v>-1.4413205125662652E-2</v>
      </c>
      <c r="E203" s="197">
        <v>-1.5981095414343352E-2</v>
      </c>
      <c r="F203" s="197">
        <v>1.2106485064262413E-2</v>
      </c>
      <c r="G203" s="197">
        <v>-7.3978291891032533E-5</v>
      </c>
      <c r="H203" s="197">
        <v>-2.8528767129426993E-2</v>
      </c>
      <c r="I203" s="197">
        <v>5.1516494271225844E-4</v>
      </c>
      <c r="J203" s="197">
        <v>1.5678902886807026E-3</v>
      </c>
      <c r="K203" s="197">
        <v>1.7681820608049178E-3</v>
      </c>
      <c r="L203" s="197">
        <v>-3.6599737265230042E-4</v>
      </c>
      <c r="M203" s="197">
        <v>1.3456862551776839E-4</v>
      </c>
      <c r="N203" s="197">
        <v>3.1136975010316728E-5</v>
      </c>
      <c r="O203" s="194">
        <f>F203+G203+H203</f>
        <v>-1.6496260357055613E-2</v>
      </c>
      <c r="P203" s="194">
        <f>K203+L203</f>
        <v>1.4021846881526175E-3</v>
      </c>
      <c r="Q203" s="194">
        <f>I203+M203+N203</f>
        <v>6.8087054324034353E-4</v>
      </c>
    </row>
    <row r="204" spans="1:17" ht="15.75" thickBot="1" x14ac:dyDescent="0.3">
      <c r="A204" s="180">
        <v>43617</v>
      </c>
      <c r="B204" s="199">
        <v>-6.537021113882989E-2</v>
      </c>
      <c r="C204" s="199">
        <v>-5.1123648092717494E-2</v>
      </c>
      <c r="D204" s="199">
        <v>-1.4246563046112328E-2</v>
      </c>
      <c r="E204" s="199">
        <v>-1.5658433387126115E-2</v>
      </c>
      <c r="F204" s="199">
        <v>1.2528313356432098E-2</v>
      </c>
      <c r="G204" s="199">
        <v>-8.1721280464318042E-5</v>
      </c>
      <c r="H204" s="199">
        <v>-2.848874213165303E-2</v>
      </c>
      <c r="I204" s="199">
        <v>3.8371666855913577E-4</v>
      </c>
      <c r="J204" s="199">
        <v>1.4118703410137862E-3</v>
      </c>
      <c r="K204" s="199">
        <v>1.7732012946112085E-3</v>
      </c>
      <c r="L204" s="199">
        <v>-4.3470487082071063E-4</v>
      </c>
      <c r="M204" s="199">
        <v>4.5604764697806703E-5</v>
      </c>
      <c r="N204" s="199">
        <v>2.776915252548167E-5</v>
      </c>
      <c r="O204" s="196">
        <f>F204+G204+H204</f>
        <v>-1.604215005568525E-2</v>
      </c>
      <c r="P204" s="196">
        <f>K204+L204</f>
        <v>1.3384964237904979E-3</v>
      </c>
      <c r="Q204" s="196">
        <f>I204+M204+N204</f>
        <v>4.5709058578242414E-4</v>
      </c>
    </row>
    <row r="205" spans="1:17" x14ac:dyDescent="0.25">
      <c r="A205" s="185" t="s">
        <v>35</v>
      </c>
    </row>
  </sheetData>
  <mergeCells count="3">
    <mergeCell ref="B3:D3"/>
    <mergeCell ref="O3:Q3"/>
    <mergeCell ref="A1:C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rgb="FF005D89"/>
  </sheetPr>
  <dimension ref="A1:E155"/>
  <sheetViews>
    <sheetView zoomScaleNormal="100" workbookViewId="0">
      <pane xSplit="1" ySplit="3" topLeftCell="B4" activePane="bottomRight" state="frozen"/>
      <selection activeCell="M24" sqref="M24:W24"/>
      <selection pane="topRight" activeCell="M24" sqref="M24:W24"/>
      <selection pane="bottomLeft" activeCell="M24" sqref="M24:W24"/>
      <selection pane="bottomRight" sqref="A1:C1"/>
    </sheetView>
  </sheetViews>
  <sheetFormatPr defaultRowHeight="15" x14ac:dyDescent="0.25"/>
  <cols>
    <col min="1" max="1" width="9.85546875" style="1" customWidth="1"/>
    <col min="2" max="2" width="8.42578125" style="1" customWidth="1"/>
    <col min="3" max="3" width="8.28515625" style="1" customWidth="1"/>
    <col min="4" max="4" width="10" style="1" bestFit="1" customWidth="1"/>
    <col min="5" max="5" width="15.85546875" style="1" bestFit="1" customWidth="1"/>
    <col min="6" max="16384" width="9.140625" style="1"/>
  </cols>
  <sheetData>
    <row r="1" spans="1:5" ht="15.75" customHeight="1" x14ac:dyDescent="0.25">
      <c r="A1" s="373" t="s">
        <v>0</v>
      </c>
      <c r="B1" s="373"/>
      <c r="C1" s="373"/>
    </row>
    <row r="3" spans="1:5" ht="30" x14ac:dyDescent="0.25">
      <c r="A3" s="320" t="s">
        <v>421</v>
      </c>
      <c r="B3" s="35" t="s">
        <v>74</v>
      </c>
      <c r="C3" s="35" t="s">
        <v>75</v>
      </c>
      <c r="D3" s="35" t="s">
        <v>76</v>
      </c>
      <c r="E3" s="35" t="s">
        <v>77</v>
      </c>
    </row>
    <row r="4" spans="1:5" x14ac:dyDescent="0.25">
      <c r="A4" s="177">
        <v>39052</v>
      </c>
      <c r="B4" s="203">
        <v>0.46485823497335266</v>
      </c>
      <c r="C4" s="203">
        <v>0.55475106141023234</v>
      </c>
      <c r="D4" s="203">
        <v>0.44560044371851826</v>
      </c>
      <c r="E4" s="203">
        <v>3.2109874230957833E-2</v>
      </c>
    </row>
    <row r="5" spans="1:5" x14ac:dyDescent="0.25">
      <c r="A5" s="178">
        <v>39083</v>
      </c>
      <c r="B5" s="204">
        <v>0.45938306311399574</v>
      </c>
      <c r="C5" s="204">
        <v>0.56157827672643856</v>
      </c>
      <c r="D5" s="204">
        <v>0.43775233256453366</v>
      </c>
      <c r="E5" s="204">
        <v>4.8191781398995569E-2</v>
      </c>
    </row>
    <row r="6" spans="1:5" x14ac:dyDescent="0.25">
      <c r="A6" s="177">
        <v>39114</v>
      </c>
      <c r="B6" s="203">
        <v>0.45852368458646936</v>
      </c>
      <c r="C6" s="203">
        <v>0.56890959528035812</v>
      </c>
      <c r="D6" s="203">
        <v>0.44647052495320116</v>
      </c>
      <c r="E6" s="203">
        <v>4.7852953916536552E-2</v>
      </c>
    </row>
    <row r="7" spans="1:5" x14ac:dyDescent="0.25">
      <c r="A7" s="178">
        <v>39142</v>
      </c>
      <c r="B7" s="204">
        <v>0.4581005104020065</v>
      </c>
      <c r="C7" s="204">
        <v>0.57237675491412165</v>
      </c>
      <c r="D7" s="204">
        <v>0.45065949252334564</v>
      </c>
      <c r="E7" s="204">
        <v>5.043290966019378E-2</v>
      </c>
    </row>
    <row r="8" spans="1:5" x14ac:dyDescent="0.25">
      <c r="A8" s="177">
        <v>39173</v>
      </c>
      <c r="B8" s="203">
        <v>0.4508707916194758</v>
      </c>
      <c r="C8" s="203">
        <v>0.57172275111763449</v>
      </c>
      <c r="D8" s="203">
        <v>0.44843614375761071</v>
      </c>
      <c r="E8" s="203">
        <v>5.3857641784148126E-2</v>
      </c>
    </row>
    <row r="9" spans="1:5" x14ac:dyDescent="0.25">
      <c r="A9" s="178">
        <v>39203</v>
      </c>
      <c r="B9" s="204">
        <v>0.45239217667392401</v>
      </c>
      <c r="C9" s="204">
        <v>0.57922378132347241</v>
      </c>
      <c r="D9" s="204">
        <v>0.4518745915046945</v>
      </c>
      <c r="E9" s="204">
        <v>6.2038854511542396E-2</v>
      </c>
    </row>
    <row r="10" spans="1:5" x14ac:dyDescent="0.25">
      <c r="A10" s="177">
        <v>39234</v>
      </c>
      <c r="B10" s="203">
        <v>0.44800222807003753</v>
      </c>
      <c r="C10" s="203">
        <v>0.58225068610292652</v>
      </c>
      <c r="D10" s="203">
        <v>0.4567324144404265</v>
      </c>
      <c r="E10" s="203">
        <v>6.0948952302489909E-2</v>
      </c>
    </row>
    <row r="11" spans="1:5" x14ac:dyDescent="0.25">
      <c r="A11" s="178">
        <v>39264</v>
      </c>
      <c r="B11" s="204">
        <v>0.44738828389994434</v>
      </c>
      <c r="C11" s="204">
        <v>0.58331987478091352</v>
      </c>
      <c r="D11" s="204">
        <v>0.42969099700935287</v>
      </c>
      <c r="E11" s="204">
        <v>8.098214851159817E-2</v>
      </c>
    </row>
    <row r="12" spans="1:5" x14ac:dyDescent="0.25">
      <c r="A12" s="177">
        <v>39295</v>
      </c>
      <c r="B12" s="203">
        <v>0.44102138706859606</v>
      </c>
      <c r="C12" s="203">
        <v>0.58472555544545357</v>
      </c>
      <c r="D12" s="203">
        <v>0.43158706533678576</v>
      </c>
      <c r="E12" s="203">
        <v>7.8106235369590826E-2</v>
      </c>
    </row>
    <row r="13" spans="1:5" x14ac:dyDescent="0.25">
      <c r="A13" s="178">
        <v>39326</v>
      </c>
      <c r="B13" s="204">
        <v>0.44585384150141016</v>
      </c>
      <c r="C13" s="204">
        <v>0.57881107670222531</v>
      </c>
      <c r="D13" s="204">
        <v>0.43133363135363945</v>
      </c>
      <c r="E13" s="204">
        <v>7.4297986609857342E-2</v>
      </c>
    </row>
    <row r="14" spans="1:5" x14ac:dyDescent="0.25">
      <c r="A14" s="177">
        <v>39356</v>
      </c>
      <c r="B14" s="203">
        <v>0.44586903134558847</v>
      </c>
      <c r="C14" s="203">
        <v>0.57464249208558182</v>
      </c>
      <c r="D14" s="203">
        <v>0.42656407657415263</v>
      </c>
      <c r="E14" s="203">
        <v>7.9050285523389802E-2</v>
      </c>
    </row>
    <row r="15" spans="1:5" x14ac:dyDescent="0.25">
      <c r="A15" s="178">
        <v>39387</v>
      </c>
      <c r="B15" s="204">
        <v>0.44095574440765101</v>
      </c>
      <c r="C15" s="204">
        <v>0.57238369333649131</v>
      </c>
      <c r="D15" s="204">
        <v>0.43094165786169802</v>
      </c>
      <c r="E15" s="204">
        <v>7.2027219839460491E-2</v>
      </c>
    </row>
    <row r="16" spans="1:5" x14ac:dyDescent="0.25">
      <c r="A16" s="177">
        <v>39417</v>
      </c>
      <c r="B16" s="203">
        <v>0.44545776568313444</v>
      </c>
      <c r="C16" s="203">
        <v>0.56717011145023755</v>
      </c>
      <c r="D16" s="203">
        <v>0.42901284149611124</v>
      </c>
      <c r="E16" s="203">
        <v>6.8896356975341466E-2</v>
      </c>
    </row>
    <row r="17" spans="1:5" x14ac:dyDescent="0.25">
      <c r="A17" s="178">
        <v>39448</v>
      </c>
      <c r="B17" s="204">
        <v>0.43709750603865433</v>
      </c>
      <c r="C17" s="204">
        <v>0.57511123136433917</v>
      </c>
      <c r="D17" s="204">
        <v>0.41469690355139815</v>
      </c>
      <c r="E17" s="204">
        <v>9.1078314185429499E-2</v>
      </c>
    </row>
    <row r="18" spans="1:5" x14ac:dyDescent="0.25">
      <c r="A18" s="177">
        <v>39479</v>
      </c>
      <c r="B18" s="203">
        <v>0.43798525890150358</v>
      </c>
      <c r="C18" s="203">
        <v>0.57049341056530822</v>
      </c>
      <c r="D18" s="203">
        <v>0.42204805011624491</v>
      </c>
      <c r="E18" s="203">
        <v>7.9770978928642544E-2</v>
      </c>
    </row>
    <row r="19" spans="1:5" x14ac:dyDescent="0.25">
      <c r="A19" s="178">
        <v>39508</v>
      </c>
      <c r="B19" s="204">
        <v>0.42999580635159323</v>
      </c>
      <c r="C19" s="204">
        <v>0.57090623118453965</v>
      </c>
      <c r="D19" s="204">
        <v>0.41804672971547352</v>
      </c>
      <c r="E19" s="204">
        <v>8.1159838143001373E-2</v>
      </c>
    </row>
    <row r="20" spans="1:5" x14ac:dyDescent="0.25">
      <c r="A20" s="177">
        <v>39539</v>
      </c>
      <c r="B20" s="203">
        <v>0.42824475546091906</v>
      </c>
      <c r="C20" s="203">
        <v>0.56529262995491414</v>
      </c>
      <c r="D20" s="203">
        <v>0.40206182379709227</v>
      </c>
      <c r="E20" s="203">
        <v>9.474963180243122E-2</v>
      </c>
    </row>
    <row r="21" spans="1:5" x14ac:dyDescent="0.25">
      <c r="A21" s="178">
        <v>39569</v>
      </c>
      <c r="B21" s="204">
        <v>0.43033030674167788</v>
      </c>
      <c r="C21" s="204">
        <v>0.55830671678983401</v>
      </c>
      <c r="D21" s="204">
        <v>0.4048933676419284</v>
      </c>
      <c r="E21" s="204">
        <v>8.6210266095640364E-2</v>
      </c>
    </row>
    <row r="22" spans="1:5" x14ac:dyDescent="0.25">
      <c r="A22" s="177">
        <v>39600</v>
      </c>
      <c r="B22" s="203">
        <v>0.4288770185611393</v>
      </c>
      <c r="C22" s="203">
        <v>0.55595414577846736</v>
      </c>
      <c r="D22" s="203">
        <v>0.40164585454920787</v>
      </c>
      <c r="E22" s="203">
        <v>8.8298394204620045E-2</v>
      </c>
    </row>
    <row r="23" spans="1:5" x14ac:dyDescent="0.25">
      <c r="A23" s="178">
        <v>39630</v>
      </c>
      <c r="B23" s="204">
        <v>0.42684894122932909</v>
      </c>
      <c r="C23" s="204">
        <v>0.55458297598712913</v>
      </c>
      <c r="D23" s="204">
        <v>0.37688615374636952</v>
      </c>
      <c r="E23" s="204">
        <v>0.10966929002098723</v>
      </c>
    </row>
    <row r="24" spans="1:5" x14ac:dyDescent="0.25">
      <c r="A24" s="177">
        <v>39661</v>
      </c>
      <c r="B24" s="203">
        <v>0.41975569711905769</v>
      </c>
      <c r="C24" s="203">
        <v>0.54884170598458992</v>
      </c>
      <c r="D24" s="203">
        <v>0.37804852437060693</v>
      </c>
      <c r="E24" s="203">
        <v>0.10130522596648235</v>
      </c>
    </row>
    <row r="25" spans="1:5" x14ac:dyDescent="0.25">
      <c r="A25" s="178">
        <v>39692</v>
      </c>
      <c r="B25" s="204">
        <v>0.39959063874970346</v>
      </c>
      <c r="C25" s="204">
        <v>0.54830468812333233</v>
      </c>
      <c r="D25" s="204">
        <v>0.37310782937647441</v>
      </c>
      <c r="E25" s="204">
        <v>0.10125695702737553</v>
      </c>
    </row>
    <row r="26" spans="1:5" x14ac:dyDescent="0.25">
      <c r="A26" s="177">
        <v>39722</v>
      </c>
      <c r="B26" s="203">
        <v>0.38311862809966174</v>
      </c>
      <c r="C26" s="203">
        <v>0.55058106307849197</v>
      </c>
      <c r="D26" s="203">
        <v>0.37291747581485341</v>
      </c>
      <c r="E26" s="203">
        <v>0.10516695485343824</v>
      </c>
    </row>
    <row r="27" spans="1:5" x14ac:dyDescent="0.25">
      <c r="A27" s="178">
        <v>39753</v>
      </c>
      <c r="B27" s="204">
        <v>0.36963428095414108</v>
      </c>
      <c r="C27" s="204">
        <v>0.54655738137650389</v>
      </c>
      <c r="D27" s="204">
        <v>0.37512075050498395</v>
      </c>
      <c r="E27" s="204">
        <v>9.5436707908000948E-2</v>
      </c>
    </row>
    <row r="28" spans="1:5" x14ac:dyDescent="0.25">
      <c r="A28" s="177">
        <v>39783</v>
      </c>
      <c r="B28" s="203">
        <v>0.37566312245670164</v>
      </c>
      <c r="C28" s="203">
        <v>0.55980644584315886</v>
      </c>
      <c r="D28" s="203">
        <v>0.3777856603888558</v>
      </c>
      <c r="E28" s="203">
        <v>0.10455816605898818</v>
      </c>
    </row>
    <row r="29" spans="1:5" x14ac:dyDescent="0.25">
      <c r="A29" s="178">
        <v>39814</v>
      </c>
      <c r="B29" s="204">
        <v>0.38044513679861758</v>
      </c>
      <c r="C29" s="204">
        <v>0.56861182839146951</v>
      </c>
      <c r="D29" s="204">
        <v>0.36273684000210343</v>
      </c>
      <c r="E29" s="204">
        <v>0.1300822002991365</v>
      </c>
    </row>
    <row r="30" spans="1:5" x14ac:dyDescent="0.25">
      <c r="A30" s="177">
        <v>39845</v>
      </c>
      <c r="B30" s="203">
        <v>0.3800382305244614</v>
      </c>
      <c r="C30" s="203">
        <v>0.57152889538904716</v>
      </c>
      <c r="D30" s="203">
        <v>0.36985998227187877</v>
      </c>
      <c r="E30" s="203">
        <v>0.12480490429573333</v>
      </c>
    </row>
    <row r="31" spans="1:5" x14ac:dyDescent="0.25">
      <c r="A31" s="178">
        <v>39873</v>
      </c>
      <c r="B31" s="204">
        <v>0.38040113503806011</v>
      </c>
      <c r="C31" s="204">
        <v>0.57469847040793742</v>
      </c>
      <c r="D31" s="204">
        <v>0.37389238713224221</v>
      </c>
      <c r="E31" s="204">
        <v>0.12557163271259023</v>
      </c>
    </row>
    <row r="32" spans="1:5" x14ac:dyDescent="0.25">
      <c r="A32" s="177">
        <v>39904</v>
      </c>
      <c r="B32" s="203">
        <v>0.38647138648389867</v>
      </c>
      <c r="C32" s="203">
        <v>0.56786097924169798</v>
      </c>
      <c r="D32" s="203">
        <v>0.37036876646600786</v>
      </c>
      <c r="E32" s="203">
        <v>0.12520394581815214</v>
      </c>
    </row>
    <row r="33" spans="1:5" x14ac:dyDescent="0.25">
      <c r="A33" s="178">
        <v>39934</v>
      </c>
      <c r="B33" s="204">
        <v>0.39651075328459418</v>
      </c>
      <c r="C33" s="204">
        <v>0.57052422893365839</v>
      </c>
      <c r="D33" s="204">
        <v>0.37140450229901956</v>
      </c>
      <c r="E33" s="204">
        <v>0.12906947401159999</v>
      </c>
    </row>
    <row r="34" spans="1:5" x14ac:dyDescent="0.25">
      <c r="A34" s="177">
        <v>39965</v>
      </c>
      <c r="B34" s="203">
        <v>0.39976011289767527</v>
      </c>
      <c r="C34" s="203">
        <v>0.58338895241527533</v>
      </c>
      <c r="D34" s="203">
        <v>0.3834485842212168</v>
      </c>
      <c r="E34" s="203">
        <v>0.12896594296273606</v>
      </c>
    </row>
    <row r="35" spans="1:5" x14ac:dyDescent="0.25">
      <c r="A35" s="178">
        <v>39995</v>
      </c>
      <c r="B35" s="204">
        <v>0.40677888626598291</v>
      </c>
      <c r="C35" s="204">
        <v>0.59732572185693866</v>
      </c>
      <c r="D35" s="204">
        <v>0.39076831021954544</v>
      </c>
      <c r="E35" s="204">
        <v>0.13622397196726138</v>
      </c>
    </row>
    <row r="36" spans="1:5" x14ac:dyDescent="0.25">
      <c r="A36" s="177">
        <v>40026</v>
      </c>
      <c r="B36" s="203">
        <v>0.4065503063271167</v>
      </c>
      <c r="C36" s="203">
        <v>0.60802408404994357</v>
      </c>
      <c r="D36" s="203">
        <v>0.40343612203860074</v>
      </c>
      <c r="E36" s="203">
        <v>0.13188261194069989</v>
      </c>
    </row>
    <row r="37" spans="1:5" x14ac:dyDescent="0.25">
      <c r="A37" s="178">
        <v>40057</v>
      </c>
      <c r="B37" s="204">
        <v>0.41559378312255968</v>
      </c>
      <c r="C37" s="204">
        <v>0.60803910310683962</v>
      </c>
      <c r="D37" s="204">
        <v>0.39445010040200545</v>
      </c>
      <c r="E37" s="204">
        <v>0.1411713650697034</v>
      </c>
    </row>
    <row r="38" spans="1:5" x14ac:dyDescent="0.25">
      <c r="A38" s="177">
        <v>40087</v>
      </c>
      <c r="B38" s="203">
        <v>0.41457937597280614</v>
      </c>
      <c r="C38" s="203">
        <v>0.61050694900432845</v>
      </c>
      <c r="D38" s="203">
        <v>0.38521507329926652</v>
      </c>
      <c r="E38" s="203">
        <v>0.15160598382408277</v>
      </c>
    </row>
    <row r="39" spans="1:5" x14ac:dyDescent="0.25">
      <c r="A39" s="178">
        <v>40118</v>
      </c>
      <c r="B39" s="204">
        <v>0.40989718489934057</v>
      </c>
      <c r="C39" s="204">
        <v>0.60297116006387308</v>
      </c>
      <c r="D39" s="204">
        <v>0.38628514857391322</v>
      </c>
      <c r="E39" s="204">
        <v>0.14254433365358563</v>
      </c>
    </row>
    <row r="40" spans="1:5" x14ac:dyDescent="0.25">
      <c r="A40" s="177">
        <v>40148</v>
      </c>
      <c r="B40" s="203">
        <v>0.40884927495412682</v>
      </c>
      <c r="C40" s="203">
        <v>0.59207932273414132</v>
      </c>
      <c r="D40" s="203">
        <v>0.38161477925606108</v>
      </c>
      <c r="E40" s="203">
        <v>0.13642493896168867</v>
      </c>
    </row>
    <row r="41" spans="1:5" x14ac:dyDescent="0.25">
      <c r="A41" s="178">
        <v>40179</v>
      </c>
      <c r="B41" s="204">
        <v>0.39595238531976501</v>
      </c>
      <c r="C41" s="204">
        <v>0.59772375432509162</v>
      </c>
      <c r="D41" s="204">
        <v>0.36204604924709566</v>
      </c>
      <c r="E41" s="204">
        <v>0.15887882264159803</v>
      </c>
    </row>
    <row r="42" spans="1:5" x14ac:dyDescent="0.25">
      <c r="A42" s="177">
        <v>40210</v>
      </c>
      <c r="B42" s="203">
        <v>0.39813473340135652</v>
      </c>
      <c r="C42" s="203">
        <v>0.59024059270018114</v>
      </c>
      <c r="D42" s="203">
        <v>0.36877585255395606</v>
      </c>
      <c r="E42" s="203">
        <v>0.1460447166329564</v>
      </c>
    </row>
    <row r="43" spans="1:5" x14ac:dyDescent="0.25">
      <c r="A43" s="178">
        <v>40238</v>
      </c>
      <c r="B43" s="204">
        <v>0.39908446446717932</v>
      </c>
      <c r="C43" s="204">
        <v>0.56243857604937453</v>
      </c>
      <c r="D43" s="204">
        <v>0.36351425510278823</v>
      </c>
      <c r="E43" s="204">
        <v>0.12464029828258322</v>
      </c>
    </row>
    <row r="44" spans="1:5" x14ac:dyDescent="0.25">
      <c r="A44" s="177">
        <v>40269</v>
      </c>
      <c r="B44" s="203">
        <v>0.3947689074789073</v>
      </c>
      <c r="C44" s="203">
        <v>0.56059350202767433</v>
      </c>
      <c r="D44" s="203">
        <v>0.38326514362507524</v>
      </c>
      <c r="E44" s="203">
        <v>0.10315042376809899</v>
      </c>
    </row>
    <row r="45" spans="1:5" x14ac:dyDescent="0.25">
      <c r="A45" s="178">
        <v>40299</v>
      </c>
      <c r="B45" s="204">
        <v>0.38977042306945675</v>
      </c>
      <c r="C45" s="204">
        <v>0.5595976386622229</v>
      </c>
      <c r="D45" s="204">
        <v>0.38353612527584985</v>
      </c>
      <c r="E45" s="204">
        <v>9.9587790995189704E-2</v>
      </c>
    </row>
    <row r="46" spans="1:5" x14ac:dyDescent="0.25">
      <c r="A46" s="177">
        <v>40330</v>
      </c>
      <c r="B46" s="203">
        <v>0.38885773585257044</v>
      </c>
      <c r="C46" s="203">
        <v>0.55782080772580978</v>
      </c>
      <c r="D46" s="203">
        <v>0.37550451028070664</v>
      </c>
      <c r="E46" s="203">
        <v>0.10500961810912593</v>
      </c>
    </row>
    <row r="47" spans="1:5" x14ac:dyDescent="0.25">
      <c r="A47" s="178">
        <v>40360</v>
      </c>
      <c r="B47" s="204">
        <v>0.38996709561489173</v>
      </c>
      <c r="C47" s="204">
        <v>0.55537258805254797</v>
      </c>
      <c r="D47" s="204">
        <v>0.36829485066820639</v>
      </c>
      <c r="E47" s="204">
        <v>0.11060996694167169</v>
      </c>
    </row>
    <row r="48" spans="1:5" x14ac:dyDescent="0.25">
      <c r="A48" s="177">
        <v>40391</v>
      </c>
      <c r="B48" s="203">
        <v>0.38763902508217191</v>
      </c>
      <c r="C48" s="203">
        <v>0.54982979491440231</v>
      </c>
      <c r="D48" s="203">
        <v>0.3655123184421496</v>
      </c>
      <c r="E48" s="203">
        <v>0.10559339978306931</v>
      </c>
    </row>
    <row r="49" spans="1:5" x14ac:dyDescent="0.25">
      <c r="A49" s="178">
        <v>40422</v>
      </c>
      <c r="B49" s="204">
        <v>0.38222677309290271</v>
      </c>
      <c r="C49" s="204">
        <v>0.54892680981306774</v>
      </c>
      <c r="D49" s="204">
        <v>0.36264043556479186</v>
      </c>
      <c r="E49" s="204">
        <v>0.10840150781349692</v>
      </c>
    </row>
    <row r="50" spans="1:5" x14ac:dyDescent="0.25">
      <c r="A50" s="177">
        <v>40452</v>
      </c>
      <c r="B50" s="203">
        <v>0.37876410073656358</v>
      </c>
      <c r="C50" s="203">
        <v>0.55056289878389642</v>
      </c>
      <c r="D50" s="203">
        <v>0.36321059159108848</v>
      </c>
      <c r="E50" s="203">
        <v>0.11014396288778115</v>
      </c>
    </row>
    <row r="51" spans="1:5" x14ac:dyDescent="0.25">
      <c r="A51" s="178">
        <v>40483</v>
      </c>
      <c r="B51" s="204">
        <v>0.37742947703430085</v>
      </c>
      <c r="C51" s="204">
        <v>0.54613339085400492</v>
      </c>
      <c r="D51" s="204">
        <v>0.36401489316741864</v>
      </c>
      <c r="E51" s="204">
        <v>0.10550561563672523</v>
      </c>
    </row>
    <row r="52" spans="1:5" x14ac:dyDescent="0.25">
      <c r="A52" s="177">
        <v>40513</v>
      </c>
      <c r="B52" s="203">
        <v>0.37979369157561216</v>
      </c>
      <c r="C52" s="203">
        <v>0.51765333582334927</v>
      </c>
      <c r="D52" s="203">
        <v>0.36097115826478926</v>
      </c>
      <c r="E52" s="203">
        <v>7.4286484265852312E-2</v>
      </c>
    </row>
    <row r="53" spans="1:5" x14ac:dyDescent="0.25">
      <c r="A53" s="178">
        <v>40544</v>
      </c>
      <c r="B53" s="204">
        <v>0.37558037362807661</v>
      </c>
      <c r="C53" s="204">
        <v>0.52385523312107185</v>
      </c>
      <c r="D53" s="204">
        <v>0.33983564184967352</v>
      </c>
      <c r="E53" s="204">
        <v>0.1030283515182049</v>
      </c>
    </row>
    <row r="54" spans="1:5" x14ac:dyDescent="0.25">
      <c r="A54" s="177">
        <v>40575</v>
      </c>
      <c r="B54" s="203">
        <v>0.37476358305365021</v>
      </c>
      <c r="C54" s="203">
        <v>0.52352862832189395</v>
      </c>
      <c r="D54" s="203">
        <v>0.34681530550620204</v>
      </c>
      <c r="E54" s="203">
        <v>9.7672778999158827E-2</v>
      </c>
    </row>
    <row r="55" spans="1:5" x14ac:dyDescent="0.25">
      <c r="A55" s="178">
        <v>40603</v>
      </c>
      <c r="B55" s="204">
        <v>0.37532676325299397</v>
      </c>
      <c r="C55" s="204">
        <v>0.52612085260476826</v>
      </c>
      <c r="D55" s="204">
        <v>0.34952300325898117</v>
      </c>
      <c r="E55" s="204">
        <v>9.8374119407676208E-2</v>
      </c>
    </row>
    <row r="56" spans="1:5" x14ac:dyDescent="0.25">
      <c r="A56" s="177">
        <v>40634</v>
      </c>
      <c r="B56" s="203">
        <v>0.37422669551223353</v>
      </c>
      <c r="C56" s="203">
        <v>0.52620044359657414</v>
      </c>
      <c r="D56" s="203">
        <v>0.35522602355198502</v>
      </c>
      <c r="E56" s="203">
        <v>9.3398231829211587E-2</v>
      </c>
    </row>
    <row r="57" spans="1:5" x14ac:dyDescent="0.25">
      <c r="A57" s="178">
        <v>40664</v>
      </c>
      <c r="B57" s="204">
        <v>0.37278492189932211</v>
      </c>
      <c r="C57" s="204">
        <v>0.52250406592664633</v>
      </c>
      <c r="D57" s="204">
        <v>0.35307526226303693</v>
      </c>
      <c r="E57" s="204">
        <v>9.2080851738611399E-2</v>
      </c>
    </row>
    <row r="58" spans="1:5" x14ac:dyDescent="0.25">
      <c r="A58" s="177">
        <v>40695</v>
      </c>
      <c r="B58" s="203">
        <v>0.37084454485600327</v>
      </c>
      <c r="C58" s="203">
        <v>0.52352177560573376</v>
      </c>
      <c r="D58" s="203">
        <v>0.36382795437919474</v>
      </c>
      <c r="E58" s="203">
        <v>8.4313526540196845E-2</v>
      </c>
    </row>
    <row r="59" spans="1:5" x14ac:dyDescent="0.25">
      <c r="A59" s="178">
        <v>40725</v>
      </c>
      <c r="B59" s="204">
        <v>0.36798805447274563</v>
      </c>
      <c r="C59" s="204">
        <v>0.5249026130777702</v>
      </c>
      <c r="D59" s="204">
        <v>0.34399285573512861</v>
      </c>
      <c r="E59" s="204">
        <v>0.10611506527646197</v>
      </c>
    </row>
    <row r="60" spans="1:5" x14ac:dyDescent="0.25">
      <c r="A60" s="177">
        <v>40756</v>
      </c>
      <c r="B60" s="203">
        <v>0.36523622241776477</v>
      </c>
      <c r="C60" s="203">
        <v>0.52252440480356088</v>
      </c>
      <c r="D60" s="203">
        <v>0.34724896727290722</v>
      </c>
      <c r="E60" s="203">
        <v>9.9549382460680361E-2</v>
      </c>
    </row>
    <row r="61" spans="1:5" x14ac:dyDescent="0.25">
      <c r="A61" s="178">
        <v>40787</v>
      </c>
      <c r="B61" s="204">
        <v>0.34665990741602198</v>
      </c>
      <c r="C61" s="204">
        <v>0.5210658983966906</v>
      </c>
      <c r="D61" s="204">
        <v>0.3529513363493515</v>
      </c>
      <c r="E61" s="204">
        <v>9.0456413592752472E-2</v>
      </c>
    </row>
    <row r="62" spans="1:5" x14ac:dyDescent="0.25">
      <c r="A62" s="177">
        <v>40817</v>
      </c>
      <c r="B62" s="203">
        <v>0.35640508465517079</v>
      </c>
      <c r="C62" s="203">
        <v>0.51691347811413213</v>
      </c>
      <c r="D62" s="203">
        <v>0.35164912833370598</v>
      </c>
      <c r="E62" s="203">
        <v>9.0366616803280925E-2</v>
      </c>
    </row>
    <row r="63" spans="1:5" x14ac:dyDescent="0.25">
      <c r="A63" s="178">
        <v>40848</v>
      </c>
      <c r="B63" s="204">
        <v>0.3475506885108508</v>
      </c>
      <c r="C63" s="204">
        <v>0.51748314561756736</v>
      </c>
      <c r="D63" s="204">
        <v>0.35332079073520867</v>
      </c>
      <c r="E63" s="204">
        <v>8.7326846897161248E-2</v>
      </c>
    </row>
    <row r="64" spans="1:5" x14ac:dyDescent="0.25">
      <c r="A64" s="177">
        <v>40878</v>
      </c>
      <c r="B64" s="203">
        <v>0.34470183563792689</v>
      </c>
      <c r="C64" s="203">
        <v>0.512661763786456</v>
      </c>
      <c r="D64" s="203">
        <v>0.35664970272926327</v>
      </c>
      <c r="E64" s="203">
        <v>7.811889603202371E-2</v>
      </c>
    </row>
    <row r="65" spans="1:5" x14ac:dyDescent="0.25">
      <c r="A65" s="178">
        <v>40909</v>
      </c>
      <c r="B65" s="204">
        <v>0.3501798797692432</v>
      </c>
      <c r="C65" s="204">
        <v>0.51851877854137707</v>
      </c>
      <c r="D65" s="204">
        <v>0.33908824908222468</v>
      </c>
      <c r="E65" s="204">
        <v>0.10301708456206639</v>
      </c>
    </row>
    <row r="66" spans="1:5" x14ac:dyDescent="0.25">
      <c r="A66" s="177">
        <v>40940</v>
      </c>
      <c r="B66" s="203">
        <v>0.35188023642847743</v>
      </c>
      <c r="C66" s="203">
        <v>0.52274014219747289</v>
      </c>
      <c r="D66" s="203">
        <v>0.34342824288130575</v>
      </c>
      <c r="E66" s="203">
        <v>0.10292934318392198</v>
      </c>
    </row>
    <row r="67" spans="1:5" x14ac:dyDescent="0.25">
      <c r="A67" s="178">
        <v>40969</v>
      </c>
      <c r="B67" s="204">
        <v>0.34262807832044828</v>
      </c>
      <c r="C67" s="204">
        <v>0.52717682633249607</v>
      </c>
      <c r="D67" s="204">
        <v>0.3421209762701844</v>
      </c>
      <c r="E67" s="204">
        <v>0.10689042831692928</v>
      </c>
    </row>
    <row r="68" spans="1:5" x14ac:dyDescent="0.25">
      <c r="A68" s="177">
        <v>41000</v>
      </c>
      <c r="B68" s="203">
        <v>0.33489213989118966</v>
      </c>
      <c r="C68" s="203">
        <v>0.53198320418718648</v>
      </c>
      <c r="D68" s="203">
        <v>0.34248154235718742</v>
      </c>
      <c r="E68" s="203">
        <v>0.1098229667433662</v>
      </c>
    </row>
    <row r="69" spans="1:5" x14ac:dyDescent="0.25">
      <c r="A69" s="178">
        <v>41030</v>
      </c>
      <c r="B69" s="204">
        <v>0.32743303630134124</v>
      </c>
      <c r="C69" s="204">
        <v>0.53228657047934258</v>
      </c>
      <c r="D69" s="204">
        <v>0.34745709061903585</v>
      </c>
      <c r="E69" s="204">
        <v>0.10281480965204728</v>
      </c>
    </row>
    <row r="70" spans="1:5" x14ac:dyDescent="0.25">
      <c r="A70" s="177">
        <v>41061</v>
      </c>
      <c r="B70" s="203">
        <v>0.32784214312393112</v>
      </c>
      <c r="C70" s="203">
        <v>0.53419855153221252</v>
      </c>
      <c r="D70" s="203">
        <v>0.35456524479546236</v>
      </c>
      <c r="E70" s="203">
        <v>9.6831836658585552E-2</v>
      </c>
    </row>
    <row r="71" spans="1:5" x14ac:dyDescent="0.25">
      <c r="A71" s="178">
        <v>41091</v>
      </c>
      <c r="B71" s="204">
        <v>0.32510984522394748</v>
      </c>
      <c r="C71" s="204">
        <v>0.53594249191112431</v>
      </c>
      <c r="D71" s="204">
        <v>0.33086859546000108</v>
      </c>
      <c r="E71" s="204">
        <v>0.12182640215353403</v>
      </c>
    </row>
    <row r="72" spans="1:5" x14ac:dyDescent="0.25">
      <c r="A72" s="177">
        <v>41122</v>
      </c>
      <c r="B72" s="203">
        <v>0.32598059119907835</v>
      </c>
      <c r="C72" s="203">
        <v>0.53330351178842517</v>
      </c>
      <c r="D72" s="203">
        <v>0.32535873270524801</v>
      </c>
      <c r="E72" s="203">
        <v>0.12499578436257566</v>
      </c>
    </row>
    <row r="73" spans="1:5" x14ac:dyDescent="0.25">
      <c r="A73" s="178">
        <v>41153</v>
      </c>
      <c r="B73" s="204">
        <v>0.32623932840529174</v>
      </c>
      <c r="C73" s="204">
        <v>0.5405003132499383</v>
      </c>
      <c r="D73" s="204">
        <v>0.33042213913936891</v>
      </c>
      <c r="E73" s="204">
        <v>0.12677540116183555</v>
      </c>
    </row>
    <row r="74" spans="1:5" x14ac:dyDescent="0.25">
      <c r="A74" s="177">
        <v>41183</v>
      </c>
      <c r="B74" s="203">
        <v>0.32457046827703784</v>
      </c>
      <c r="C74" s="203">
        <v>0.54555457020396769</v>
      </c>
      <c r="D74" s="203">
        <v>0.33404524514327621</v>
      </c>
      <c r="E74" s="203">
        <v>0.12761225414176042</v>
      </c>
    </row>
    <row r="75" spans="1:5" x14ac:dyDescent="0.25">
      <c r="A75" s="178">
        <v>41214</v>
      </c>
      <c r="B75" s="204">
        <v>0.32104507118049741</v>
      </c>
      <c r="C75" s="204">
        <v>0.54690634813865702</v>
      </c>
      <c r="D75" s="204">
        <v>0.33466454958148101</v>
      </c>
      <c r="E75" s="204">
        <v>0.12724998568296733</v>
      </c>
    </row>
    <row r="76" spans="1:5" x14ac:dyDescent="0.25">
      <c r="A76" s="177">
        <v>41244</v>
      </c>
      <c r="B76" s="203">
        <v>0.32194399682603764</v>
      </c>
      <c r="C76" s="203">
        <v>0.53667189110830182</v>
      </c>
      <c r="D76" s="203">
        <v>0.34094762301212916</v>
      </c>
      <c r="E76" s="203">
        <v>0.10883094078802262</v>
      </c>
    </row>
    <row r="77" spans="1:5" x14ac:dyDescent="0.25">
      <c r="A77" s="178">
        <v>41275</v>
      </c>
      <c r="B77" s="204">
        <v>0.3215530139562825</v>
      </c>
      <c r="C77" s="204">
        <v>0.5396105159600002</v>
      </c>
      <c r="D77" s="204">
        <v>0.32053004871364893</v>
      </c>
      <c r="E77" s="204">
        <v>0.13311273088228498</v>
      </c>
    </row>
    <row r="78" spans="1:5" x14ac:dyDescent="0.25">
      <c r="A78" s="177">
        <v>41306</v>
      </c>
      <c r="B78" s="203">
        <v>0.32572410994533046</v>
      </c>
      <c r="C78" s="203">
        <v>0.53996511471744457</v>
      </c>
      <c r="D78" s="203">
        <v>0.32335207798699428</v>
      </c>
      <c r="E78" s="203">
        <v>0.13027367509831689</v>
      </c>
    </row>
    <row r="79" spans="1:5" x14ac:dyDescent="0.25">
      <c r="A79" s="178">
        <v>41334</v>
      </c>
      <c r="B79" s="204">
        <v>0.3239921650785344</v>
      </c>
      <c r="C79" s="204">
        <v>0.54054355651322417</v>
      </c>
      <c r="D79" s="204">
        <v>0.31820069365311171</v>
      </c>
      <c r="E79" s="204">
        <v>0.13574109236585052</v>
      </c>
    </row>
    <row r="80" spans="1:5" x14ac:dyDescent="0.25">
      <c r="A80" s="177">
        <v>41365</v>
      </c>
      <c r="B80" s="203">
        <v>0.32160771479070482</v>
      </c>
      <c r="C80" s="203">
        <v>0.5382122156855953</v>
      </c>
      <c r="D80" s="203">
        <v>0.31395112632935218</v>
      </c>
      <c r="E80" s="203">
        <v>0.13833065908203651</v>
      </c>
    </row>
    <row r="81" spans="1:5" x14ac:dyDescent="0.25">
      <c r="A81" s="178">
        <v>41395</v>
      </c>
      <c r="B81" s="204">
        <v>0.31534483706760397</v>
      </c>
      <c r="C81" s="204">
        <v>0.53973882162735143</v>
      </c>
      <c r="D81" s="204">
        <v>0.30937332470031093</v>
      </c>
      <c r="E81" s="204">
        <v>0.14219636378521522</v>
      </c>
    </row>
    <row r="82" spans="1:5" x14ac:dyDescent="0.25">
      <c r="A82" s="177">
        <v>41426</v>
      </c>
      <c r="B82" s="203">
        <v>0.31191382305379128</v>
      </c>
      <c r="C82" s="203">
        <v>0.53606791112101793</v>
      </c>
      <c r="D82" s="203">
        <v>0.31413133162961004</v>
      </c>
      <c r="E82" s="203">
        <v>0.13131085106782367</v>
      </c>
    </row>
    <row r="83" spans="1:5" x14ac:dyDescent="0.25">
      <c r="A83" s="178">
        <v>41456</v>
      </c>
      <c r="B83" s="204">
        <v>0.30794829732056045</v>
      </c>
      <c r="C83" s="204">
        <v>0.53693156159009459</v>
      </c>
      <c r="D83" s="204">
        <v>0.30297926719700613</v>
      </c>
      <c r="E83" s="204">
        <v>0.14012248530394228</v>
      </c>
    </row>
    <row r="84" spans="1:5" x14ac:dyDescent="0.25">
      <c r="A84" s="177">
        <v>41487</v>
      </c>
      <c r="B84" s="203">
        <v>0.30580916658455176</v>
      </c>
      <c r="C84" s="203">
        <v>0.53445715379345227</v>
      </c>
      <c r="D84" s="203">
        <v>0.30420045856445838</v>
      </c>
      <c r="E84" s="203">
        <v>0.13251558987106921</v>
      </c>
    </row>
    <row r="85" spans="1:5" x14ac:dyDescent="0.25">
      <c r="A85" s="178">
        <v>41518</v>
      </c>
      <c r="B85" s="204">
        <v>0.31514061209107153</v>
      </c>
      <c r="C85" s="204">
        <v>0.52945493523367704</v>
      </c>
      <c r="D85" s="204">
        <v>0.29829606272078996</v>
      </c>
      <c r="E85" s="204">
        <v>0.13131498925486965</v>
      </c>
    </row>
    <row r="86" spans="1:5" x14ac:dyDescent="0.25">
      <c r="A86" s="177">
        <v>41548</v>
      </c>
      <c r="B86" s="203">
        <v>0.31612430486199117</v>
      </c>
      <c r="C86" s="203">
        <v>0.53090185416238034</v>
      </c>
      <c r="D86" s="203">
        <v>0.3025763075072529</v>
      </c>
      <c r="E86" s="203">
        <v>0.12934451013276707</v>
      </c>
    </row>
    <row r="87" spans="1:5" x14ac:dyDescent="0.25">
      <c r="A87" s="178">
        <v>41579</v>
      </c>
      <c r="B87" s="204">
        <v>0.30575756827401235</v>
      </c>
      <c r="C87" s="204">
        <v>0.52723620055821596</v>
      </c>
      <c r="D87" s="204">
        <v>0.30838018555849545</v>
      </c>
      <c r="E87" s="204">
        <v>0.1184962285597308</v>
      </c>
    </row>
    <row r="88" spans="1:5" x14ac:dyDescent="0.25">
      <c r="A88" s="177">
        <v>41609</v>
      </c>
      <c r="B88" s="203">
        <v>0.30503583727270112</v>
      </c>
      <c r="C88" s="203">
        <v>0.51541505601347037</v>
      </c>
      <c r="D88" s="203">
        <v>0.31539508705402763</v>
      </c>
      <c r="E88" s="203">
        <v>9.9169422300676685E-2</v>
      </c>
    </row>
    <row r="89" spans="1:5" x14ac:dyDescent="0.25">
      <c r="A89" s="178">
        <v>41640</v>
      </c>
      <c r="B89" s="204">
        <v>0.29998640919725955</v>
      </c>
      <c r="C89" s="204">
        <v>0.52618380925118158</v>
      </c>
      <c r="D89" s="204">
        <v>0.29619548483781971</v>
      </c>
      <c r="E89" s="204">
        <v>0.12709800980750979</v>
      </c>
    </row>
    <row r="90" spans="1:5" x14ac:dyDescent="0.25">
      <c r="A90" s="177">
        <v>41671</v>
      </c>
      <c r="B90" s="203">
        <v>0.30352550295804409</v>
      </c>
      <c r="C90" s="203">
        <v>0.51829392961608045</v>
      </c>
      <c r="D90" s="203">
        <v>0.29591744974276829</v>
      </c>
      <c r="E90" s="203">
        <v>0.11909149134716161</v>
      </c>
    </row>
    <row r="91" spans="1:5" x14ac:dyDescent="0.25">
      <c r="A91" s="178">
        <v>41699</v>
      </c>
      <c r="B91" s="204">
        <v>0.30783418069644247</v>
      </c>
      <c r="C91" s="204">
        <v>0.5178580348140468</v>
      </c>
      <c r="D91" s="204">
        <v>0.29323150636150891</v>
      </c>
      <c r="E91" s="204">
        <v>0.1188852161922383</v>
      </c>
    </row>
    <row r="92" spans="1:5" x14ac:dyDescent="0.25">
      <c r="A92" s="177">
        <v>41730</v>
      </c>
      <c r="B92" s="203">
        <v>0.30764452081945315</v>
      </c>
      <c r="C92" s="203">
        <v>0.51971175009638726</v>
      </c>
      <c r="D92" s="203">
        <v>0.28429506140047633</v>
      </c>
      <c r="E92" s="203">
        <v>0.12830293015693922</v>
      </c>
    </row>
    <row r="93" spans="1:5" x14ac:dyDescent="0.25">
      <c r="A93" s="178">
        <v>41760</v>
      </c>
      <c r="B93" s="204">
        <v>0.31075528088290183</v>
      </c>
      <c r="C93" s="204">
        <v>0.52141332317827316</v>
      </c>
      <c r="D93" s="204">
        <v>0.29438633266652919</v>
      </c>
      <c r="E93" s="204">
        <v>0.12000055467727119</v>
      </c>
    </row>
    <row r="94" spans="1:5" x14ac:dyDescent="0.25">
      <c r="A94" s="177">
        <v>41791</v>
      </c>
      <c r="B94" s="203">
        <v>0.31478838503237477</v>
      </c>
      <c r="C94" s="203">
        <v>0.52749784695521107</v>
      </c>
      <c r="D94" s="203">
        <v>0.30546857916882991</v>
      </c>
      <c r="E94" s="203">
        <v>0.11387781643787626</v>
      </c>
    </row>
    <row r="95" spans="1:5" x14ac:dyDescent="0.25">
      <c r="A95" s="178">
        <v>41821</v>
      </c>
      <c r="B95" s="204">
        <v>0.31622841714540584</v>
      </c>
      <c r="C95" s="204">
        <v>0.5320965941422291</v>
      </c>
      <c r="D95" s="204">
        <v>0.29756149646325541</v>
      </c>
      <c r="E95" s="204">
        <v>0.12582236704595018</v>
      </c>
    </row>
    <row r="96" spans="1:5" x14ac:dyDescent="0.25">
      <c r="A96" s="177">
        <v>41852</v>
      </c>
      <c r="B96" s="203">
        <v>0.32147905801144216</v>
      </c>
      <c r="C96" s="203">
        <v>0.53825563980743885</v>
      </c>
      <c r="D96" s="203">
        <v>0.29370110943417782</v>
      </c>
      <c r="E96" s="203">
        <v>0.13336707062416706</v>
      </c>
    </row>
    <row r="97" spans="1:5" x14ac:dyDescent="0.25">
      <c r="A97" s="178">
        <v>41883</v>
      </c>
      <c r="B97" s="204">
        <v>0.32070833041427704</v>
      </c>
      <c r="C97" s="204">
        <v>0.5510785024844006</v>
      </c>
      <c r="D97" s="204">
        <v>0.29025740363339586</v>
      </c>
      <c r="E97" s="204">
        <v>0.14503747457377741</v>
      </c>
    </row>
    <row r="98" spans="1:5" x14ac:dyDescent="0.25">
      <c r="A98" s="177">
        <v>41913</v>
      </c>
      <c r="B98" s="203">
        <v>0.32216213879691252</v>
      </c>
      <c r="C98" s="203">
        <v>0.55417419246726707</v>
      </c>
      <c r="D98" s="203">
        <v>0.28076557239537508</v>
      </c>
      <c r="E98" s="203">
        <v>0.15524822410208378</v>
      </c>
    </row>
    <row r="99" spans="1:5" x14ac:dyDescent="0.25">
      <c r="A99" s="178">
        <v>41944</v>
      </c>
      <c r="B99" s="204">
        <v>0.32167959587129419</v>
      </c>
      <c r="C99" s="204">
        <v>0.55985507994528638</v>
      </c>
      <c r="D99" s="204">
        <v>0.28717580716170266</v>
      </c>
      <c r="E99" s="204">
        <v>0.15219104915402445</v>
      </c>
    </row>
    <row r="100" spans="1:5" x14ac:dyDescent="0.25">
      <c r="A100" s="177">
        <v>41974</v>
      </c>
      <c r="B100" s="203">
        <v>0.32586300410611957</v>
      </c>
      <c r="C100" s="203">
        <v>0.56280930979222388</v>
      </c>
      <c r="D100" s="203">
        <v>0.30271011413200294</v>
      </c>
      <c r="E100" s="203">
        <v>0.14000160505829698</v>
      </c>
    </row>
    <row r="101" spans="1:5" x14ac:dyDescent="0.25">
      <c r="A101" s="178">
        <v>42005</v>
      </c>
      <c r="B101" s="204">
        <v>0.32502967941977046</v>
      </c>
      <c r="C101" s="204">
        <v>0.57165715897603653</v>
      </c>
      <c r="D101" s="204">
        <v>0.28865154425548484</v>
      </c>
      <c r="E101" s="204">
        <v>0.15838038191672132</v>
      </c>
    </row>
    <row r="102" spans="1:5" x14ac:dyDescent="0.25">
      <c r="A102" s="177">
        <v>42036</v>
      </c>
      <c r="B102" s="203">
        <v>0.32305310231514356</v>
      </c>
      <c r="C102" s="203">
        <v>0.58290114129175918</v>
      </c>
      <c r="D102" s="203">
        <v>0.2986910530525656</v>
      </c>
      <c r="E102" s="203">
        <v>0.15469345948318525</v>
      </c>
    </row>
    <row r="103" spans="1:5" x14ac:dyDescent="0.25">
      <c r="A103" s="178">
        <v>42064</v>
      </c>
      <c r="B103" s="204">
        <v>0.31584863793311119</v>
      </c>
      <c r="C103" s="204">
        <v>0.59492916971217813</v>
      </c>
      <c r="D103" s="204">
        <v>0.31108466961530395</v>
      </c>
      <c r="E103" s="204">
        <v>0.14810950546059706</v>
      </c>
    </row>
    <row r="104" spans="1:5" x14ac:dyDescent="0.25">
      <c r="A104" s="177">
        <v>42095</v>
      </c>
      <c r="B104" s="203">
        <v>0.32345028835953882</v>
      </c>
      <c r="C104" s="203">
        <v>0.59111505625016159</v>
      </c>
      <c r="D104" s="203">
        <v>0.31136274513044182</v>
      </c>
      <c r="E104" s="203">
        <v>0.14483605840503716</v>
      </c>
    </row>
    <row r="105" spans="1:5" x14ac:dyDescent="0.25">
      <c r="A105" s="178">
        <v>42125</v>
      </c>
      <c r="B105" s="204">
        <v>0.32388296831972307</v>
      </c>
      <c r="C105" s="204">
        <v>0.60206323806440776</v>
      </c>
      <c r="D105" s="204">
        <v>0.31630510194932698</v>
      </c>
      <c r="E105" s="204">
        <v>0.14795354515966011</v>
      </c>
    </row>
    <row r="106" spans="1:5" x14ac:dyDescent="0.25">
      <c r="A106" s="177">
        <v>42156</v>
      </c>
      <c r="B106" s="203">
        <v>0.3322523669979216</v>
      </c>
      <c r="C106" s="203">
        <v>0.60742932834402263</v>
      </c>
      <c r="D106" s="203">
        <v>0.32955925299556926</v>
      </c>
      <c r="E106" s="203">
        <v>0.14111770958556855</v>
      </c>
    </row>
    <row r="107" spans="1:5" x14ac:dyDescent="0.25">
      <c r="A107" s="178">
        <v>42186</v>
      </c>
      <c r="B107" s="204">
        <v>0.32906188118228463</v>
      </c>
      <c r="C107" s="204">
        <v>0.62157363089475859</v>
      </c>
      <c r="D107" s="204">
        <v>0.33175699750569693</v>
      </c>
      <c r="E107" s="204">
        <v>0.15220286288352075</v>
      </c>
    </row>
    <row r="108" spans="1:5" x14ac:dyDescent="0.25">
      <c r="A108" s="177">
        <v>42217</v>
      </c>
      <c r="B108" s="203">
        <v>0.32470060653053001</v>
      </c>
      <c r="C108" s="203">
        <v>0.62985492374790153</v>
      </c>
      <c r="D108" s="203">
        <v>0.34300406877150968</v>
      </c>
      <c r="E108" s="203">
        <v>0.14627251033165944</v>
      </c>
    </row>
    <row r="109" spans="1:5" x14ac:dyDescent="0.25">
      <c r="A109" s="178">
        <v>42248</v>
      </c>
      <c r="B109" s="204">
        <v>0.32014379063649367</v>
      </c>
      <c r="C109" s="204">
        <v>0.63642675385403313</v>
      </c>
      <c r="D109" s="204">
        <v>0.34914681519170637</v>
      </c>
      <c r="E109" s="204">
        <v>0.14349650439230771</v>
      </c>
    </row>
    <row r="110" spans="1:5" x14ac:dyDescent="0.25">
      <c r="A110" s="177">
        <v>42278</v>
      </c>
      <c r="B110" s="203">
        <v>0.33047651721063542</v>
      </c>
      <c r="C110" s="203">
        <v>0.63899006925985857</v>
      </c>
      <c r="D110" s="203">
        <v>0.33570587522921452</v>
      </c>
      <c r="E110" s="203">
        <v>0.16200899172072605</v>
      </c>
    </row>
    <row r="111" spans="1:5" x14ac:dyDescent="0.25">
      <c r="A111" s="178">
        <v>42309</v>
      </c>
      <c r="B111" s="204">
        <v>0.33886774505151862</v>
      </c>
      <c r="C111" s="204">
        <v>0.64258047520665107</v>
      </c>
      <c r="D111" s="204">
        <v>0.34349339333901618</v>
      </c>
      <c r="E111" s="204">
        <v>0.15457262024530813</v>
      </c>
    </row>
    <row r="112" spans="1:5" x14ac:dyDescent="0.25">
      <c r="A112" s="177">
        <v>42339</v>
      </c>
      <c r="B112" s="203">
        <v>0.35639825238145845</v>
      </c>
      <c r="C112" s="203">
        <v>0.65504712939279708</v>
      </c>
      <c r="D112" s="203">
        <v>0.35670912713137271</v>
      </c>
      <c r="E112" s="203">
        <v>0.15232025360976806</v>
      </c>
    </row>
    <row r="113" spans="1:5" x14ac:dyDescent="0.25">
      <c r="A113" s="178">
        <v>42370</v>
      </c>
      <c r="B113" s="204">
        <v>0.3533258231018454</v>
      </c>
      <c r="C113" s="204">
        <v>0.66500834197374692</v>
      </c>
      <c r="D113" s="204">
        <v>0.34946541172025342</v>
      </c>
      <c r="E113" s="204">
        <v>0.17110449895629792</v>
      </c>
    </row>
    <row r="114" spans="1:5" x14ac:dyDescent="0.25">
      <c r="A114" s="177">
        <v>42401</v>
      </c>
      <c r="B114" s="203">
        <v>0.36272714561143937</v>
      </c>
      <c r="C114" s="203">
        <v>0.66636287396078531</v>
      </c>
      <c r="D114" s="203">
        <v>0.36245500174863338</v>
      </c>
      <c r="E114" s="203">
        <v>0.16250112782815754</v>
      </c>
    </row>
    <row r="115" spans="1:5" x14ac:dyDescent="0.25">
      <c r="A115" s="178">
        <v>42430</v>
      </c>
      <c r="B115" s="204">
        <v>0.38335842545077997</v>
      </c>
      <c r="C115" s="204">
        <v>0.66337932859688076</v>
      </c>
      <c r="D115" s="204">
        <v>0.37639138362977775</v>
      </c>
      <c r="E115" s="204">
        <v>0.15097623210090827</v>
      </c>
    </row>
    <row r="116" spans="1:5" x14ac:dyDescent="0.25">
      <c r="A116" s="177">
        <v>42461</v>
      </c>
      <c r="B116" s="203">
        <v>0.38923445595478851</v>
      </c>
      <c r="C116" s="203">
        <v>0.66715742944961165</v>
      </c>
      <c r="D116" s="203">
        <v>0.36081211069768193</v>
      </c>
      <c r="E116" s="203">
        <v>0.17074448952224869</v>
      </c>
    </row>
    <row r="117" spans="1:5" x14ac:dyDescent="0.25">
      <c r="A117" s="178">
        <v>42491</v>
      </c>
      <c r="B117" s="204">
        <v>0.39153643260077914</v>
      </c>
      <c r="C117" s="204">
        <v>0.67702940245407295</v>
      </c>
      <c r="D117" s="204">
        <v>0.37360624445437762</v>
      </c>
      <c r="E117" s="204">
        <v>0.16786977379387097</v>
      </c>
    </row>
    <row r="118" spans="1:5" x14ac:dyDescent="0.25">
      <c r="A118" s="177">
        <v>42522</v>
      </c>
      <c r="B118" s="203">
        <v>0.41358785474709997</v>
      </c>
      <c r="C118" s="203">
        <v>0.67536044987950861</v>
      </c>
      <c r="D118" s="203">
        <v>0.38479538450909184</v>
      </c>
      <c r="E118" s="203">
        <v>0.15813998366102322</v>
      </c>
    </row>
    <row r="119" spans="1:5" x14ac:dyDescent="0.25">
      <c r="A119" s="178">
        <v>42552</v>
      </c>
      <c r="B119" s="204">
        <v>0.41902361222189355</v>
      </c>
      <c r="C119" s="204">
        <v>0.68656638664170244</v>
      </c>
      <c r="D119" s="204">
        <v>0.38195741241610909</v>
      </c>
      <c r="E119" s="204">
        <v>0.17292331114991982</v>
      </c>
    </row>
    <row r="120" spans="1:5" x14ac:dyDescent="0.25">
      <c r="A120" s="177">
        <v>42583</v>
      </c>
      <c r="B120" s="203">
        <v>0.42760178661306297</v>
      </c>
      <c r="C120" s="203">
        <v>0.69251302986003727</v>
      </c>
      <c r="D120" s="203">
        <v>0.3824235067014678</v>
      </c>
      <c r="E120" s="203">
        <v>0.18054631707747851</v>
      </c>
    </row>
    <row r="121" spans="1:5" x14ac:dyDescent="0.25">
      <c r="A121" s="178">
        <v>42614</v>
      </c>
      <c r="B121" s="204">
        <v>0.4365135171096482</v>
      </c>
      <c r="C121" s="204">
        <v>0.70002418778171149</v>
      </c>
      <c r="D121" s="204">
        <v>0.39771399006903041</v>
      </c>
      <c r="E121" s="204">
        <v>0.17397920432433073</v>
      </c>
    </row>
    <row r="122" spans="1:5" x14ac:dyDescent="0.25">
      <c r="A122" s="177">
        <v>42644</v>
      </c>
      <c r="B122" s="203">
        <v>0.43970673428163015</v>
      </c>
      <c r="C122" s="203">
        <v>0.69930069776746051</v>
      </c>
      <c r="D122" s="203">
        <v>0.39620441771201587</v>
      </c>
      <c r="E122" s="203">
        <v>0.17600272527561059</v>
      </c>
    </row>
    <row r="123" spans="1:5" x14ac:dyDescent="0.25">
      <c r="A123" s="178">
        <v>42675</v>
      </c>
      <c r="B123" s="204">
        <v>0.44110648731844759</v>
      </c>
      <c r="C123" s="204">
        <v>0.71024766706249021</v>
      </c>
      <c r="D123" s="204">
        <v>0.40394050262352921</v>
      </c>
      <c r="E123" s="204">
        <v>0.17795058867154856</v>
      </c>
    </row>
    <row r="124" spans="1:5" x14ac:dyDescent="0.25">
      <c r="A124" s="177">
        <v>42705</v>
      </c>
      <c r="B124" s="203">
        <v>0.46159547274066043</v>
      </c>
      <c r="C124" s="203">
        <v>0.69863462180864777</v>
      </c>
      <c r="D124" s="203">
        <v>0.40535382255725777</v>
      </c>
      <c r="E124" s="203">
        <v>0.16713734111580048</v>
      </c>
    </row>
    <row r="125" spans="1:5" x14ac:dyDescent="0.25">
      <c r="A125" s="178">
        <v>42736</v>
      </c>
      <c r="B125" s="204">
        <v>0.46435148482372296</v>
      </c>
      <c r="C125" s="204">
        <v>0.69775044232461814</v>
      </c>
      <c r="D125" s="204">
        <v>0.39606626147620583</v>
      </c>
      <c r="E125" s="204">
        <v>0.18138627731090884</v>
      </c>
    </row>
    <row r="126" spans="1:5" x14ac:dyDescent="0.25">
      <c r="A126" s="177">
        <v>42767</v>
      </c>
      <c r="B126" s="203">
        <v>0.4722219953760789</v>
      </c>
      <c r="C126" s="203">
        <v>0.7033201264361385</v>
      </c>
      <c r="D126" s="203">
        <v>0.40822312112619769</v>
      </c>
      <c r="E126" s="203">
        <v>0.17591264498208045</v>
      </c>
    </row>
    <row r="127" spans="1:5" x14ac:dyDescent="0.25">
      <c r="A127" s="178">
        <v>42795</v>
      </c>
      <c r="B127" s="204">
        <v>0.4755832258087162</v>
      </c>
      <c r="C127" s="204">
        <v>0.71275787044228811</v>
      </c>
      <c r="D127" s="204">
        <v>0.4213807967076979</v>
      </c>
      <c r="E127" s="204">
        <v>0.17121731802647455</v>
      </c>
    </row>
    <row r="128" spans="1:5" x14ac:dyDescent="0.25">
      <c r="A128" s="177">
        <v>42826</v>
      </c>
      <c r="B128" s="203">
        <v>0.47525099562069589</v>
      </c>
      <c r="C128" s="203">
        <v>0.71447300137581882</v>
      </c>
      <c r="D128" s="203">
        <v>0.41944144545877754</v>
      </c>
      <c r="E128" s="203">
        <v>0.17220450089673789</v>
      </c>
    </row>
    <row r="129" spans="1:5" x14ac:dyDescent="0.25">
      <c r="A129" s="178">
        <v>42856</v>
      </c>
      <c r="B129" s="204">
        <v>0.48053767401047681</v>
      </c>
      <c r="C129" s="204">
        <v>0.72405810010114802</v>
      </c>
      <c r="D129" s="204">
        <v>0.41959790669100433</v>
      </c>
      <c r="E129" s="204">
        <v>0.18232800892652182</v>
      </c>
    </row>
    <row r="130" spans="1:5" x14ac:dyDescent="0.25">
      <c r="A130" s="177">
        <v>42887</v>
      </c>
      <c r="B130" s="203">
        <v>0.48487962072774599</v>
      </c>
      <c r="C130" s="203">
        <v>0.72813897872753874</v>
      </c>
      <c r="D130" s="203">
        <v>0.43503501564247221</v>
      </c>
      <c r="E130" s="203">
        <v>0.171349518064597</v>
      </c>
    </row>
    <row r="131" spans="1:5" x14ac:dyDescent="0.25">
      <c r="A131" s="178">
        <v>42917</v>
      </c>
      <c r="B131" s="204">
        <v>0.49752349043932903</v>
      </c>
      <c r="C131" s="204">
        <v>0.73278696428195478</v>
      </c>
      <c r="D131" s="204">
        <v>0.43153635510281918</v>
      </c>
      <c r="E131" s="204">
        <v>0.18282374838799975</v>
      </c>
    </row>
    <row r="132" spans="1:5" x14ac:dyDescent="0.25">
      <c r="A132" s="177">
        <v>42948</v>
      </c>
      <c r="B132" s="203">
        <v>0.50200635759036827</v>
      </c>
      <c r="C132" s="203">
        <v>0.73760445418442633</v>
      </c>
      <c r="D132" s="203">
        <v>0.439761872852938</v>
      </c>
      <c r="E132" s="203">
        <v>0.1790255601474916</v>
      </c>
    </row>
    <row r="133" spans="1:5" x14ac:dyDescent="0.25">
      <c r="A133" s="178">
        <v>42979</v>
      </c>
      <c r="B133" s="204">
        <v>0.5087458734850655</v>
      </c>
      <c r="C133" s="204">
        <v>0.73878489224846433</v>
      </c>
      <c r="D133" s="204">
        <v>0.44261108474343591</v>
      </c>
      <c r="E133" s="204">
        <v>0.17711405957459492</v>
      </c>
    </row>
    <row r="134" spans="1:5" x14ac:dyDescent="0.25">
      <c r="A134" s="177">
        <v>43009</v>
      </c>
      <c r="B134" s="203">
        <v>0.506948362557192</v>
      </c>
      <c r="C134" s="203">
        <v>0.74342085257524404</v>
      </c>
      <c r="D134" s="203">
        <v>0.43996193969196939</v>
      </c>
      <c r="E134" s="203">
        <v>0.18113542647076755</v>
      </c>
    </row>
    <row r="135" spans="1:5" x14ac:dyDescent="0.25">
      <c r="A135" s="178">
        <v>43040</v>
      </c>
      <c r="B135" s="204">
        <v>0.51037420246840226</v>
      </c>
      <c r="C135" s="204">
        <v>0.74293835238093964</v>
      </c>
      <c r="D135" s="204">
        <v>0.44700808783405976</v>
      </c>
      <c r="E135" s="204">
        <v>0.17368892743201894</v>
      </c>
    </row>
    <row r="136" spans="1:5" x14ac:dyDescent="0.25">
      <c r="A136" s="177">
        <v>43070</v>
      </c>
      <c r="B136" s="203">
        <v>0.51617690070247368</v>
      </c>
      <c r="C136" s="203">
        <v>0.7407377344454944</v>
      </c>
      <c r="D136" s="203">
        <v>0.45722084526368284</v>
      </c>
      <c r="E136" s="203">
        <v>0.16249699000728113</v>
      </c>
    </row>
    <row r="137" spans="1:5" x14ac:dyDescent="0.25">
      <c r="A137" s="178">
        <v>43101</v>
      </c>
      <c r="B137" s="204">
        <v>0.5175603090283365</v>
      </c>
      <c r="C137" s="204">
        <v>0.74502671194573933</v>
      </c>
      <c r="D137" s="204">
        <v>0.44902286361804372</v>
      </c>
      <c r="E137" s="204">
        <v>0.1757526333634761</v>
      </c>
    </row>
    <row r="138" spans="1:5" x14ac:dyDescent="0.25">
      <c r="A138" s="177">
        <v>43132</v>
      </c>
      <c r="B138" s="203">
        <v>0.52017100443140729</v>
      </c>
      <c r="C138" s="203">
        <v>0.7513810517240942</v>
      </c>
      <c r="D138" s="203">
        <v>0.45522784927509091</v>
      </c>
      <c r="E138" s="203">
        <v>0.17391256984676179</v>
      </c>
    </row>
    <row r="139" spans="1:5" x14ac:dyDescent="0.25">
      <c r="A139" s="178">
        <v>43160</v>
      </c>
      <c r="B139" s="204">
        <v>0.5235636056611368</v>
      </c>
      <c r="C139" s="204">
        <v>0.7535430746581494</v>
      </c>
      <c r="D139" s="204">
        <v>0.46362483972669855</v>
      </c>
      <c r="E139" s="204">
        <v>0.16844395039284088</v>
      </c>
    </row>
    <row r="140" spans="1:5" x14ac:dyDescent="0.25">
      <c r="A140" s="177">
        <v>43191</v>
      </c>
      <c r="B140" s="203">
        <v>0.51843753994081487</v>
      </c>
      <c r="C140" s="203">
        <v>0.75864848092461523</v>
      </c>
      <c r="D140" s="203">
        <v>0.46143070202006536</v>
      </c>
      <c r="E140" s="203">
        <v>0.17147037428236683</v>
      </c>
    </row>
    <row r="141" spans="1:5" x14ac:dyDescent="0.25">
      <c r="A141" s="178">
        <v>43221</v>
      </c>
      <c r="B141" s="204">
        <v>0.51374375542358619</v>
      </c>
      <c r="C141" s="204">
        <v>0.77185425407461505</v>
      </c>
      <c r="D141" s="204">
        <v>0.4691502708107318</v>
      </c>
      <c r="E141" s="204">
        <v>0.17408664779355845</v>
      </c>
    </row>
    <row r="142" spans="1:5" x14ac:dyDescent="0.25">
      <c r="A142" s="177">
        <v>43252</v>
      </c>
      <c r="B142" s="203">
        <v>0.51543132863642471</v>
      </c>
      <c r="C142" s="203">
        <v>0.77380497063250175</v>
      </c>
      <c r="D142" s="203">
        <v>0.47195225841767635</v>
      </c>
      <c r="E142" s="203">
        <v>0.17141144366914868</v>
      </c>
    </row>
    <row r="143" spans="1:5" x14ac:dyDescent="0.25">
      <c r="A143" s="178">
        <v>43282</v>
      </c>
      <c r="B143" s="204">
        <v>0.52276908844888414</v>
      </c>
      <c r="C143" s="204">
        <v>0.77389716825392796</v>
      </c>
      <c r="D143" s="204">
        <v>0.46675429823499553</v>
      </c>
      <c r="E143" s="204">
        <v>0.17633406596699075</v>
      </c>
    </row>
    <row r="144" spans="1:5" x14ac:dyDescent="0.25">
      <c r="A144" s="177">
        <v>43313</v>
      </c>
      <c r="B144" s="203">
        <v>0.51399935226535787</v>
      </c>
      <c r="C144" s="203">
        <v>0.77624985824295001</v>
      </c>
      <c r="D144" s="203">
        <v>0.47171422519897765</v>
      </c>
      <c r="E144" s="203">
        <v>0.17308884575772679</v>
      </c>
    </row>
    <row r="145" spans="1:5" x14ac:dyDescent="0.25">
      <c r="A145" s="178">
        <v>43344</v>
      </c>
      <c r="B145" s="204">
        <v>0.52482646942105593</v>
      </c>
      <c r="C145" s="204">
        <v>0.77707324967057101</v>
      </c>
      <c r="D145" s="204">
        <v>0.47130463029805653</v>
      </c>
      <c r="E145" s="204">
        <v>0.17746548409412222</v>
      </c>
    </row>
    <row r="146" spans="1:5" x14ac:dyDescent="0.25">
      <c r="A146" s="177">
        <v>43374</v>
      </c>
      <c r="B146" s="203">
        <v>0.53648424594297417</v>
      </c>
      <c r="C146" s="203">
        <v>0.77050368062594798</v>
      </c>
      <c r="D146" s="203">
        <v>0.46622893206551808</v>
      </c>
      <c r="E146" s="203">
        <v>0.17783116896863141</v>
      </c>
    </row>
    <row r="147" spans="1:5" x14ac:dyDescent="0.25">
      <c r="A147" s="178">
        <v>43405</v>
      </c>
      <c r="B147" s="204">
        <v>0.53480548557516638</v>
      </c>
      <c r="C147" s="204">
        <v>0.77542918117148885</v>
      </c>
      <c r="D147" s="204">
        <v>0.47361798856596821</v>
      </c>
      <c r="E147" s="204">
        <v>0.17426566207514646</v>
      </c>
    </row>
    <row r="148" spans="1:5" x14ac:dyDescent="0.25">
      <c r="A148" s="177">
        <v>43435</v>
      </c>
      <c r="B148" s="203">
        <v>0.54130952998472326</v>
      </c>
      <c r="C148" s="203">
        <v>0.77215905154190589</v>
      </c>
      <c r="D148" s="203">
        <v>0.48067844816501742</v>
      </c>
      <c r="E148" s="203">
        <v>0.16526225856437016</v>
      </c>
    </row>
    <row r="149" spans="1:5" x14ac:dyDescent="0.25">
      <c r="A149" s="178">
        <v>43466</v>
      </c>
      <c r="B149" s="204">
        <v>0.54523628918312139</v>
      </c>
      <c r="C149" s="204">
        <v>0.7744038241555945</v>
      </c>
      <c r="D149" s="204">
        <v>0.4685952824060699</v>
      </c>
      <c r="E149" s="204">
        <v>0.18097683779016049</v>
      </c>
    </row>
    <row r="150" spans="1:5" x14ac:dyDescent="0.25">
      <c r="A150" s="177">
        <v>43497</v>
      </c>
      <c r="B150" s="203">
        <v>0.54529284283636636</v>
      </c>
      <c r="C150" s="203">
        <v>0.77540948826816281</v>
      </c>
      <c r="D150" s="203">
        <v>0.47271823940507945</v>
      </c>
      <c r="E150" s="203">
        <v>0.17436302770540515</v>
      </c>
    </row>
    <row r="151" spans="1:5" x14ac:dyDescent="0.25">
      <c r="A151" s="178">
        <v>43525</v>
      </c>
      <c r="B151" s="204">
        <v>0.54450280118206607</v>
      </c>
      <c r="C151" s="204">
        <v>0.78749675050350898</v>
      </c>
      <c r="D151" s="204">
        <v>0.47602829670622215</v>
      </c>
      <c r="E151" s="204">
        <v>0.18010149655040589</v>
      </c>
    </row>
    <row r="152" spans="1:5" x14ac:dyDescent="0.25">
      <c r="A152" s="177">
        <v>43556</v>
      </c>
      <c r="B152" s="203">
        <v>0.54384231795909432</v>
      </c>
      <c r="C152" s="203">
        <v>0.79053050179971374</v>
      </c>
      <c r="D152" s="203">
        <v>0.46727616469554323</v>
      </c>
      <c r="E152" s="203">
        <v>0.19105283588244221</v>
      </c>
    </row>
    <row r="153" spans="1:5" x14ac:dyDescent="0.25">
      <c r="A153" s="178">
        <v>43586</v>
      </c>
      <c r="B153" s="204">
        <v>0.54740671020953624</v>
      </c>
      <c r="C153" s="204">
        <v>0.78710048832145607</v>
      </c>
      <c r="D153" s="204">
        <v>0.46537317504932241</v>
      </c>
      <c r="E153" s="204">
        <v>0.18837668359227622</v>
      </c>
    </row>
    <row r="154" spans="1:5" ht="15.75" thickBot="1" x14ac:dyDescent="0.3">
      <c r="A154" s="202">
        <v>43617</v>
      </c>
      <c r="B154" s="205">
        <v>0.55224712531778808</v>
      </c>
      <c r="C154" s="205">
        <v>0.7867696819571961</v>
      </c>
      <c r="D154" s="205">
        <v>0.47715190185141071</v>
      </c>
      <c r="E154" s="205">
        <v>0.17843694207378058</v>
      </c>
    </row>
    <row r="155" spans="1:5" x14ac:dyDescent="0.25">
      <c r="A155" s="209" t="s">
        <v>35</v>
      </c>
    </row>
  </sheetData>
  <mergeCells count="1">
    <mergeCell ref="A1:C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rgb="FF005D89"/>
  </sheetPr>
  <dimension ref="A1:C169"/>
  <sheetViews>
    <sheetView zoomScaleNormal="100" workbookViewId="0">
      <pane xSplit="1" ySplit="3" topLeftCell="B4" activePane="bottomRight" state="frozen"/>
      <selection activeCell="M24" sqref="M24:W24"/>
      <selection pane="topRight" activeCell="M24" sqref="M24:W24"/>
      <selection pane="bottomLeft" activeCell="M24" sqref="M24:W24"/>
      <selection pane="bottomRight" sqref="A1:B1"/>
    </sheetView>
  </sheetViews>
  <sheetFormatPr defaultRowHeight="15" x14ac:dyDescent="0.25"/>
  <cols>
    <col min="1" max="1" width="11" style="1" customWidth="1"/>
    <col min="2" max="2" width="14.5703125" style="1" bestFit="1" customWidth="1"/>
    <col min="3" max="3" width="7.85546875" style="1" customWidth="1"/>
    <col min="4" max="16384" width="9.140625" style="1"/>
  </cols>
  <sheetData>
    <row r="1" spans="1:3" x14ac:dyDescent="0.25">
      <c r="A1" s="373" t="s">
        <v>0</v>
      </c>
      <c r="B1" s="373"/>
    </row>
    <row r="3" spans="1:3" ht="31.5" customHeight="1" x14ac:dyDescent="0.25">
      <c r="A3" s="330" t="s">
        <v>422</v>
      </c>
      <c r="B3" s="35" t="s">
        <v>423</v>
      </c>
      <c r="C3" s="35" t="s">
        <v>424</v>
      </c>
    </row>
    <row r="4" spans="1:3" x14ac:dyDescent="0.25">
      <c r="A4" s="177">
        <v>38717</v>
      </c>
      <c r="B4" s="206">
        <v>14.16514731735899</v>
      </c>
      <c r="C4" s="206">
        <v>18</v>
      </c>
    </row>
    <row r="5" spans="1:3" x14ac:dyDescent="0.25">
      <c r="A5" s="178">
        <v>38748</v>
      </c>
      <c r="B5" s="207">
        <v>14.105249618768658</v>
      </c>
      <c r="C5" s="207">
        <v>17.25</v>
      </c>
    </row>
    <row r="6" spans="1:3" x14ac:dyDescent="0.25">
      <c r="A6" s="177">
        <v>38776</v>
      </c>
      <c r="B6" s="206">
        <v>13.877611524351703</v>
      </c>
      <c r="C6" s="206">
        <v>17.25</v>
      </c>
    </row>
    <row r="7" spans="1:3" x14ac:dyDescent="0.25">
      <c r="A7" s="178">
        <v>38807</v>
      </c>
      <c r="B7" s="207">
        <v>13.712109556119229</v>
      </c>
      <c r="C7" s="207">
        <v>16.5</v>
      </c>
    </row>
    <row r="8" spans="1:3" x14ac:dyDescent="0.25">
      <c r="A8" s="177">
        <v>38837</v>
      </c>
      <c r="B8" s="206">
        <v>13.951359969745596</v>
      </c>
      <c r="C8" s="206">
        <v>15.75</v>
      </c>
    </row>
    <row r="9" spans="1:3" x14ac:dyDescent="0.25">
      <c r="A9" s="178">
        <v>38868</v>
      </c>
      <c r="B9" s="207">
        <v>15.585540099694217</v>
      </c>
      <c r="C9" s="207">
        <v>15.75</v>
      </c>
    </row>
    <row r="10" spans="1:3" x14ac:dyDescent="0.25">
      <c r="A10" s="177">
        <v>38898</v>
      </c>
      <c r="B10" s="206">
        <v>15.073165977311872</v>
      </c>
      <c r="C10" s="206">
        <v>15.25</v>
      </c>
    </row>
    <row r="11" spans="1:3" x14ac:dyDescent="0.25">
      <c r="A11" s="178">
        <v>38929</v>
      </c>
      <c r="B11" s="207">
        <v>14.755944950628765</v>
      </c>
      <c r="C11" s="207">
        <v>14.75</v>
      </c>
    </row>
    <row r="12" spans="1:3" x14ac:dyDescent="0.25">
      <c r="A12" s="177">
        <v>38960</v>
      </c>
      <c r="B12" s="206">
        <v>14.554291245338105</v>
      </c>
      <c r="C12" s="206">
        <v>14.25</v>
      </c>
    </row>
    <row r="13" spans="1:3" x14ac:dyDescent="0.25">
      <c r="A13" s="178">
        <v>38990</v>
      </c>
      <c r="B13" s="207">
        <v>15.225946627709039</v>
      </c>
      <c r="C13" s="207">
        <v>14.25</v>
      </c>
    </row>
    <row r="14" spans="1:3" x14ac:dyDescent="0.25">
      <c r="A14" s="177">
        <v>39021</v>
      </c>
      <c r="B14" s="206">
        <v>14.692958970082698</v>
      </c>
      <c r="C14" s="206">
        <v>13.75</v>
      </c>
    </row>
    <row r="15" spans="1:3" x14ac:dyDescent="0.25">
      <c r="A15" s="178">
        <v>39051</v>
      </c>
      <c r="B15" s="207">
        <v>14.945858469238765</v>
      </c>
      <c r="C15" s="207">
        <v>13.25</v>
      </c>
    </row>
    <row r="16" spans="1:3" x14ac:dyDescent="0.25">
      <c r="A16" s="177">
        <v>39082</v>
      </c>
      <c r="B16" s="206">
        <v>13.777480414400952</v>
      </c>
      <c r="C16" s="206">
        <v>13.25</v>
      </c>
    </row>
    <row r="17" spans="1:3" x14ac:dyDescent="0.25">
      <c r="A17" s="178">
        <v>39113</v>
      </c>
      <c r="B17" s="207">
        <v>14.018058040951594</v>
      </c>
      <c r="C17" s="207">
        <v>13</v>
      </c>
    </row>
    <row r="18" spans="1:3" x14ac:dyDescent="0.25">
      <c r="A18" s="177">
        <v>39141</v>
      </c>
      <c r="B18" s="206">
        <v>14.336557546009347</v>
      </c>
      <c r="C18" s="206">
        <v>13</v>
      </c>
    </row>
    <row r="19" spans="1:3" x14ac:dyDescent="0.25">
      <c r="A19" s="178">
        <v>39172</v>
      </c>
      <c r="B19" s="207">
        <v>13.57692050979044</v>
      </c>
      <c r="C19" s="207">
        <v>12.75</v>
      </c>
    </row>
    <row r="20" spans="1:3" x14ac:dyDescent="0.25">
      <c r="A20" s="177">
        <v>39202</v>
      </c>
      <c r="B20" s="206">
        <v>13.84445779851236</v>
      </c>
      <c r="C20" s="206">
        <v>12.5</v>
      </c>
    </row>
    <row r="21" spans="1:3" x14ac:dyDescent="0.25">
      <c r="A21" s="178">
        <v>39233</v>
      </c>
      <c r="B21" s="207">
        <v>12.295545557480242</v>
      </c>
      <c r="C21" s="207">
        <v>12.5</v>
      </c>
    </row>
    <row r="22" spans="1:3" x14ac:dyDescent="0.25">
      <c r="A22" s="177">
        <v>39263</v>
      </c>
      <c r="B22" s="206">
        <v>12.526356808648933</v>
      </c>
      <c r="C22" s="206">
        <v>12</v>
      </c>
    </row>
    <row r="23" spans="1:3" x14ac:dyDescent="0.25">
      <c r="A23" s="178">
        <v>39294</v>
      </c>
      <c r="B23" s="207">
        <v>12.338225922682996</v>
      </c>
      <c r="C23" s="207">
        <v>11.5</v>
      </c>
    </row>
    <row r="24" spans="1:3" x14ac:dyDescent="0.25">
      <c r="A24" s="177">
        <v>39325</v>
      </c>
      <c r="B24" s="206">
        <v>12.710056679995345</v>
      </c>
      <c r="C24" s="206">
        <v>11.5</v>
      </c>
    </row>
    <row r="25" spans="1:3" x14ac:dyDescent="0.25">
      <c r="A25" s="178">
        <v>39355</v>
      </c>
      <c r="B25" s="207">
        <v>12.071331122762095</v>
      </c>
      <c r="C25" s="207">
        <v>11.25</v>
      </c>
    </row>
    <row r="26" spans="1:3" x14ac:dyDescent="0.25">
      <c r="A26" s="177">
        <v>39386</v>
      </c>
      <c r="B26" s="206">
        <v>11.797837604113058</v>
      </c>
      <c r="C26" s="206">
        <v>11.25</v>
      </c>
    </row>
    <row r="27" spans="1:3" x14ac:dyDescent="0.25">
      <c r="A27" s="178">
        <v>39416</v>
      </c>
      <c r="B27" s="207">
        <v>11.684244374820089</v>
      </c>
      <c r="C27" s="207">
        <v>11.25</v>
      </c>
    </row>
    <row r="28" spans="1:3" x14ac:dyDescent="0.25">
      <c r="A28" s="177">
        <v>39447</v>
      </c>
      <c r="B28" s="206">
        <v>11.773670206865646</v>
      </c>
      <c r="C28" s="206">
        <v>11.25</v>
      </c>
    </row>
    <row r="29" spans="1:3" x14ac:dyDescent="0.25">
      <c r="A29" s="178">
        <v>39478</v>
      </c>
      <c r="B29" s="207">
        <v>11.709151742278843</v>
      </c>
      <c r="C29" s="207">
        <v>11.25</v>
      </c>
    </row>
    <row r="30" spans="1:3" x14ac:dyDescent="0.25">
      <c r="A30" s="177">
        <v>39507</v>
      </c>
      <c r="B30" s="206">
        <v>11.511496700768337</v>
      </c>
      <c r="C30" s="206">
        <v>11.25</v>
      </c>
    </row>
    <row r="31" spans="1:3" x14ac:dyDescent="0.25">
      <c r="A31" s="178">
        <v>39538</v>
      </c>
      <c r="B31" s="207">
        <v>11.817788465274537</v>
      </c>
      <c r="C31" s="207">
        <v>11.25</v>
      </c>
    </row>
    <row r="32" spans="1:3" x14ac:dyDescent="0.25">
      <c r="A32" s="177">
        <v>39568</v>
      </c>
      <c r="B32" s="206">
        <v>11.712751659950467</v>
      </c>
      <c r="C32" s="206">
        <v>11.75</v>
      </c>
    </row>
    <row r="33" spans="1:3" x14ac:dyDescent="0.25">
      <c r="A33" s="178">
        <v>39599</v>
      </c>
      <c r="B33" s="207">
        <v>11.908657317250709</v>
      </c>
      <c r="C33" s="207">
        <v>11.75</v>
      </c>
    </row>
    <row r="34" spans="1:3" x14ac:dyDescent="0.25">
      <c r="A34" s="177">
        <v>39629</v>
      </c>
      <c r="B34" s="206">
        <v>12.015872810493546</v>
      </c>
      <c r="C34" s="206">
        <v>12.25</v>
      </c>
    </row>
    <row r="35" spans="1:3" x14ac:dyDescent="0.25">
      <c r="A35" s="178">
        <v>39660</v>
      </c>
      <c r="B35" s="207">
        <v>12.230925641368366</v>
      </c>
      <c r="C35" s="207">
        <v>13</v>
      </c>
    </row>
    <row r="36" spans="1:3" x14ac:dyDescent="0.25">
      <c r="A36" s="177">
        <v>39691</v>
      </c>
      <c r="B36" s="206">
        <v>11.945250218212029</v>
      </c>
      <c r="C36" s="206">
        <v>13</v>
      </c>
    </row>
    <row r="37" spans="1:3" x14ac:dyDescent="0.25">
      <c r="A37" s="178">
        <v>39721</v>
      </c>
      <c r="B37" s="207">
        <v>13.44245073578859</v>
      </c>
      <c r="C37" s="207">
        <v>13.75</v>
      </c>
    </row>
    <row r="38" spans="1:3" x14ac:dyDescent="0.25">
      <c r="A38" s="177">
        <v>39752</v>
      </c>
      <c r="B38" s="206">
        <v>14.817928005729057</v>
      </c>
      <c r="C38" s="206">
        <v>13.75</v>
      </c>
    </row>
    <row r="39" spans="1:3" x14ac:dyDescent="0.25">
      <c r="A39" s="178">
        <v>39782</v>
      </c>
      <c r="B39" s="207">
        <v>15.705914592380685</v>
      </c>
      <c r="C39" s="207">
        <v>13.75</v>
      </c>
    </row>
    <row r="40" spans="1:3" x14ac:dyDescent="0.25">
      <c r="A40" s="177">
        <v>39813</v>
      </c>
      <c r="B40" s="206">
        <v>15.906208778241879</v>
      </c>
      <c r="C40" s="206">
        <v>13.75</v>
      </c>
    </row>
    <row r="41" spans="1:3" x14ac:dyDescent="0.25">
      <c r="A41" s="178">
        <v>39844</v>
      </c>
      <c r="B41" s="207">
        <v>15.743629425681579</v>
      </c>
      <c r="C41" s="207">
        <v>12.75</v>
      </c>
    </row>
    <row r="42" spans="1:3" x14ac:dyDescent="0.25">
      <c r="A42" s="177">
        <v>39872</v>
      </c>
      <c r="B42" s="206">
        <v>16.443868908471739</v>
      </c>
      <c r="C42" s="206">
        <v>12.75</v>
      </c>
    </row>
    <row r="43" spans="1:3" x14ac:dyDescent="0.25">
      <c r="A43" s="178">
        <v>39903</v>
      </c>
      <c r="B43" s="207">
        <v>15.598375453235029</v>
      </c>
      <c r="C43" s="207">
        <v>11.25</v>
      </c>
    </row>
    <row r="44" spans="1:3" x14ac:dyDescent="0.25">
      <c r="A44" s="177">
        <v>39933</v>
      </c>
      <c r="B44" s="206">
        <v>15.125989137456584</v>
      </c>
      <c r="C44" s="206">
        <v>10.25</v>
      </c>
    </row>
    <row r="45" spans="1:3" x14ac:dyDescent="0.25">
      <c r="A45" s="178">
        <v>39964</v>
      </c>
      <c r="B45" s="207">
        <v>14.357941751118688</v>
      </c>
      <c r="C45" s="207">
        <v>10.25</v>
      </c>
    </row>
    <row r="46" spans="1:3" x14ac:dyDescent="0.25">
      <c r="A46" s="177">
        <v>39994</v>
      </c>
      <c r="B46" s="206">
        <v>14.068508823365406</v>
      </c>
      <c r="C46" s="206">
        <v>9.25</v>
      </c>
    </row>
    <row r="47" spans="1:3" x14ac:dyDescent="0.25">
      <c r="A47" s="178">
        <v>40025</v>
      </c>
      <c r="B47" s="207">
        <v>13.482100691015868</v>
      </c>
      <c r="C47" s="207">
        <v>8.75</v>
      </c>
    </row>
    <row r="48" spans="1:3" x14ac:dyDescent="0.25">
      <c r="A48" s="177">
        <v>40056</v>
      </c>
      <c r="B48" s="206">
        <v>13.077204571603465</v>
      </c>
      <c r="C48" s="206">
        <v>8.75</v>
      </c>
    </row>
    <row r="49" spans="1:3" x14ac:dyDescent="0.25">
      <c r="A49" s="178">
        <v>40086</v>
      </c>
      <c r="B49" s="207">
        <v>11.422898910641448</v>
      </c>
      <c r="C49" s="207">
        <v>8.75</v>
      </c>
    </row>
    <row r="50" spans="1:3" x14ac:dyDescent="0.25">
      <c r="A50" s="177">
        <v>40117</v>
      </c>
      <c r="B50" s="206">
        <v>10.390608066162594</v>
      </c>
      <c r="C50" s="206">
        <v>8.75</v>
      </c>
    </row>
    <row r="51" spans="1:3" x14ac:dyDescent="0.25">
      <c r="A51" s="178">
        <v>40147</v>
      </c>
      <c r="B51" s="207">
        <v>9.6939447020831526</v>
      </c>
      <c r="C51" s="207">
        <v>8.75</v>
      </c>
    </row>
    <row r="52" spans="1:3" x14ac:dyDescent="0.25">
      <c r="A52" s="177">
        <v>40178</v>
      </c>
      <c r="B52" s="206">
        <v>9.4224289179740683</v>
      </c>
      <c r="C52" s="206">
        <v>8.75</v>
      </c>
    </row>
    <row r="53" spans="1:3" x14ac:dyDescent="0.25">
      <c r="A53" s="178">
        <v>40209</v>
      </c>
      <c r="B53" s="207">
        <v>9.7971751567755607</v>
      </c>
      <c r="C53" s="207">
        <v>8.75</v>
      </c>
    </row>
    <row r="54" spans="1:3" x14ac:dyDescent="0.25">
      <c r="A54" s="177">
        <v>40237</v>
      </c>
      <c r="B54" s="206">
        <v>9.4011141437825394</v>
      </c>
      <c r="C54" s="206">
        <v>8.75</v>
      </c>
    </row>
    <row r="55" spans="1:3" x14ac:dyDescent="0.25">
      <c r="A55" s="178">
        <v>40268</v>
      </c>
      <c r="B55" s="207">
        <v>9.6028600684702248</v>
      </c>
      <c r="C55" s="207">
        <v>8.75</v>
      </c>
    </row>
    <row r="56" spans="1:3" x14ac:dyDescent="0.25">
      <c r="A56" s="177">
        <v>40298</v>
      </c>
      <c r="B56" s="206">
        <v>9.792139483735804</v>
      </c>
      <c r="C56" s="206">
        <v>9.5</v>
      </c>
    </row>
    <row r="57" spans="1:3" x14ac:dyDescent="0.25">
      <c r="A57" s="178">
        <v>40329</v>
      </c>
      <c r="B57" s="207">
        <v>10.52581200840141</v>
      </c>
      <c r="C57" s="207">
        <v>9.5</v>
      </c>
    </row>
    <row r="58" spans="1:3" x14ac:dyDescent="0.25">
      <c r="A58" s="177">
        <v>40359</v>
      </c>
      <c r="B58" s="206">
        <v>10.494869786882882</v>
      </c>
      <c r="C58" s="206">
        <v>10.25</v>
      </c>
    </row>
    <row r="59" spans="1:3" x14ac:dyDescent="0.25">
      <c r="A59" s="178">
        <v>40390</v>
      </c>
      <c r="B59" s="207">
        <v>10.578560010578231</v>
      </c>
      <c r="C59" s="207">
        <v>10.75</v>
      </c>
    </row>
    <row r="60" spans="1:3" x14ac:dyDescent="0.25">
      <c r="A60" s="177">
        <v>40421</v>
      </c>
      <c r="B60" s="206">
        <v>10.647430116456068</v>
      </c>
      <c r="C60" s="206">
        <v>10.75</v>
      </c>
    </row>
    <row r="61" spans="1:3" x14ac:dyDescent="0.25">
      <c r="A61" s="178">
        <v>40451</v>
      </c>
      <c r="B61" s="207">
        <v>10.940133030957208</v>
      </c>
      <c r="C61" s="207">
        <v>10.75</v>
      </c>
    </row>
    <row r="62" spans="1:3" x14ac:dyDescent="0.25">
      <c r="A62" s="177">
        <v>40482</v>
      </c>
      <c r="B62" s="206">
        <v>11.233610299833106</v>
      </c>
      <c r="C62" s="206">
        <v>10.75</v>
      </c>
    </row>
    <row r="63" spans="1:3" x14ac:dyDescent="0.25">
      <c r="A63" s="178">
        <v>40512</v>
      </c>
      <c r="B63" s="207">
        <v>11.447622270639659</v>
      </c>
      <c r="C63" s="207">
        <v>10.75</v>
      </c>
    </row>
    <row r="64" spans="1:3" x14ac:dyDescent="0.25">
      <c r="A64" s="177">
        <v>40543</v>
      </c>
      <c r="B64" s="206">
        <v>11.593271873972785</v>
      </c>
      <c r="C64" s="206">
        <v>10.75</v>
      </c>
    </row>
    <row r="65" spans="1:3" x14ac:dyDescent="0.25">
      <c r="A65" s="178">
        <v>40574</v>
      </c>
      <c r="B65" s="207">
        <v>11.428486828097327</v>
      </c>
      <c r="C65" s="207">
        <v>11.25</v>
      </c>
    </row>
    <row r="66" spans="1:3" x14ac:dyDescent="0.25">
      <c r="A66" s="177">
        <v>40602</v>
      </c>
      <c r="B66" s="206">
        <v>11.712835936276567</v>
      </c>
      <c r="C66" s="206">
        <v>11.25</v>
      </c>
    </row>
    <row r="67" spans="1:3" x14ac:dyDescent="0.25">
      <c r="A67" s="178">
        <v>40633</v>
      </c>
      <c r="B67" s="207">
        <v>11.795435413419398</v>
      </c>
      <c r="C67" s="207">
        <v>11.75</v>
      </c>
    </row>
    <row r="68" spans="1:3" x14ac:dyDescent="0.25">
      <c r="A68" s="177">
        <v>40663</v>
      </c>
      <c r="B68" s="206">
        <v>11.892932932143793</v>
      </c>
      <c r="C68" s="206">
        <v>12</v>
      </c>
    </row>
    <row r="69" spans="1:3" x14ac:dyDescent="0.25">
      <c r="A69" s="178">
        <v>40694</v>
      </c>
      <c r="B69" s="207">
        <v>11.83</v>
      </c>
      <c r="C69" s="207">
        <v>12</v>
      </c>
    </row>
    <row r="70" spans="1:3" x14ac:dyDescent="0.25">
      <c r="A70" s="177">
        <v>40724</v>
      </c>
      <c r="B70" s="206">
        <v>11.892137747698886</v>
      </c>
      <c r="C70" s="206">
        <v>12.25</v>
      </c>
    </row>
    <row r="71" spans="1:3" x14ac:dyDescent="0.25">
      <c r="A71" s="178">
        <v>40755</v>
      </c>
      <c r="B71" s="207">
        <v>12.010701536940669</v>
      </c>
      <c r="C71" s="207">
        <v>12.5</v>
      </c>
    </row>
    <row r="72" spans="1:3" x14ac:dyDescent="0.25">
      <c r="A72" s="177">
        <v>40786</v>
      </c>
      <c r="B72" s="206">
        <v>12.251858150755657</v>
      </c>
      <c r="C72" s="206">
        <v>12.5</v>
      </c>
    </row>
    <row r="73" spans="1:3" x14ac:dyDescent="0.25">
      <c r="A73" s="178">
        <v>40816</v>
      </c>
      <c r="B73" s="207">
        <v>12.968216714729342</v>
      </c>
      <c r="C73" s="207">
        <v>12</v>
      </c>
    </row>
    <row r="74" spans="1:3" x14ac:dyDescent="0.25">
      <c r="A74" s="177">
        <v>40847</v>
      </c>
      <c r="B74" s="206">
        <v>12.514985356150296</v>
      </c>
      <c r="C74" s="206">
        <v>11.5</v>
      </c>
    </row>
    <row r="75" spans="1:3" x14ac:dyDescent="0.25">
      <c r="A75" s="178">
        <v>40877</v>
      </c>
      <c r="B75" s="207">
        <v>12.67519044957835</v>
      </c>
      <c r="C75" s="207">
        <v>11.5</v>
      </c>
    </row>
    <row r="76" spans="1:3" x14ac:dyDescent="0.25">
      <c r="A76" s="177">
        <v>40908</v>
      </c>
      <c r="B76" s="206">
        <v>12.834973262876876</v>
      </c>
      <c r="C76" s="206">
        <v>11</v>
      </c>
    </row>
    <row r="77" spans="1:3" x14ac:dyDescent="0.25">
      <c r="A77" s="178">
        <v>40939</v>
      </c>
      <c r="B77" s="207">
        <v>12.436139201404332</v>
      </c>
      <c r="C77" s="207">
        <v>10.5</v>
      </c>
    </row>
    <row r="78" spans="1:3" x14ac:dyDescent="0.25">
      <c r="A78" s="177">
        <v>40968</v>
      </c>
      <c r="B78" s="206">
        <v>12.203528302141434</v>
      </c>
      <c r="C78" s="206">
        <v>10.5</v>
      </c>
    </row>
    <row r="79" spans="1:3" x14ac:dyDescent="0.25">
      <c r="A79" s="178">
        <v>40999</v>
      </c>
      <c r="B79" s="207">
        <v>12.373188334863942</v>
      </c>
      <c r="C79" s="207">
        <v>9.75</v>
      </c>
    </row>
    <row r="80" spans="1:3" x14ac:dyDescent="0.25">
      <c r="A80" s="177">
        <v>41029</v>
      </c>
      <c r="B80" s="206">
        <v>12.590195894057969</v>
      </c>
      <c r="C80" s="206">
        <v>9</v>
      </c>
    </row>
    <row r="81" spans="1:3" x14ac:dyDescent="0.25">
      <c r="A81" s="178">
        <v>41060</v>
      </c>
      <c r="B81" s="207">
        <v>12.852830155471979</v>
      </c>
      <c r="C81" s="207">
        <v>8.5</v>
      </c>
    </row>
    <row r="82" spans="1:3" x14ac:dyDescent="0.25">
      <c r="A82" s="177">
        <v>41090</v>
      </c>
      <c r="B82" s="206">
        <v>12.814603504473764</v>
      </c>
      <c r="C82" s="206">
        <v>8.5</v>
      </c>
    </row>
    <row r="83" spans="1:3" x14ac:dyDescent="0.25">
      <c r="A83" s="178">
        <v>41121</v>
      </c>
      <c r="B83" s="207">
        <v>12.883154622285693</v>
      </c>
      <c r="C83" s="207">
        <v>8</v>
      </c>
    </row>
    <row r="84" spans="1:3" x14ac:dyDescent="0.25">
      <c r="A84" s="177">
        <v>41152</v>
      </c>
      <c r="B84" s="206">
        <v>12.690709181744602</v>
      </c>
      <c r="C84" s="206">
        <v>7.5</v>
      </c>
    </row>
    <row r="85" spans="1:3" x14ac:dyDescent="0.25">
      <c r="A85" s="178">
        <v>41182</v>
      </c>
      <c r="B85" s="207">
        <v>11.758421322121967</v>
      </c>
      <c r="C85" s="207">
        <v>7.5</v>
      </c>
    </row>
    <row r="86" spans="1:3" x14ac:dyDescent="0.25">
      <c r="A86" s="177">
        <v>41213</v>
      </c>
      <c r="B86" s="206">
        <v>12.150412777067537</v>
      </c>
      <c r="C86" s="206">
        <v>7.25</v>
      </c>
    </row>
    <row r="87" spans="1:3" x14ac:dyDescent="0.25">
      <c r="A87" s="178">
        <v>41243</v>
      </c>
      <c r="B87" s="207">
        <v>11.881673726545836</v>
      </c>
      <c r="C87" s="207">
        <v>7.25</v>
      </c>
    </row>
    <row r="88" spans="1:3" x14ac:dyDescent="0.25">
      <c r="A88" s="177">
        <v>41274</v>
      </c>
      <c r="B88" s="206">
        <v>11.546769022659436</v>
      </c>
      <c r="C88" s="206">
        <v>7.25</v>
      </c>
    </row>
    <row r="89" spans="1:3" x14ac:dyDescent="0.25">
      <c r="A89" s="178">
        <v>41305</v>
      </c>
      <c r="B89" s="207">
        <v>11.770960424642778</v>
      </c>
      <c r="C89" s="207">
        <v>7.25</v>
      </c>
    </row>
    <row r="90" spans="1:3" x14ac:dyDescent="0.25">
      <c r="A90" s="177">
        <v>41333</v>
      </c>
      <c r="B90" s="206">
        <v>11.776017052239993</v>
      </c>
      <c r="C90" s="206">
        <v>7.25</v>
      </c>
    </row>
    <row r="91" spans="1:3" x14ac:dyDescent="0.25">
      <c r="A91" s="178">
        <v>41364</v>
      </c>
      <c r="B91" s="207">
        <v>11.42152936503153</v>
      </c>
      <c r="C91" s="207">
        <v>7.25</v>
      </c>
    </row>
    <row r="92" spans="1:3" x14ac:dyDescent="0.25">
      <c r="A92" s="177">
        <v>41394</v>
      </c>
      <c r="B92" s="206">
        <v>11.201209660127979</v>
      </c>
      <c r="C92" s="206">
        <v>7.5</v>
      </c>
    </row>
    <row r="93" spans="1:3" x14ac:dyDescent="0.25">
      <c r="A93" s="178">
        <v>41425</v>
      </c>
      <c r="B93" s="207">
        <v>11.044109094675479</v>
      </c>
      <c r="C93" s="207">
        <v>8</v>
      </c>
    </row>
    <row r="94" spans="1:3" x14ac:dyDescent="0.25">
      <c r="A94" s="177">
        <v>41455</v>
      </c>
      <c r="B94" s="206">
        <v>11.230364101279829</v>
      </c>
      <c r="C94" s="206">
        <v>8</v>
      </c>
    </row>
    <row r="95" spans="1:3" x14ac:dyDescent="0.25">
      <c r="A95" s="178">
        <v>41486</v>
      </c>
      <c r="B95" s="207">
        <v>11.221812431353163</v>
      </c>
      <c r="C95" s="207">
        <v>8.5</v>
      </c>
    </row>
    <row r="96" spans="1:3" x14ac:dyDescent="0.25">
      <c r="A96" s="177">
        <v>41517</v>
      </c>
      <c r="B96" s="206">
        <v>11.235831047432354</v>
      </c>
      <c r="C96" s="206">
        <v>9</v>
      </c>
    </row>
    <row r="97" spans="1:3" x14ac:dyDescent="0.25">
      <c r="A97" s="178">
        <v>41547</v>
      </c>
      <c r="B97" s="207">
        <v>10.972583328361265</v>
      </c>
      <c r="C97" s="207">
        <v>9</v>
      </c>
    </row>
    <row r="98" spans="1:3" x14ac:dyDescent="0.25">
      <c r="A98" s="177">
        <v>41578</v>
      </c>
      <c r="B98" s="206">
        <v>10.932800079967155</v>
      </c>
      <c r="C98" s="206">
        <v>9.5</v>
      </c>
    </row>
    <row r="99" spans="1:3" x14ac:dyDescent="0.25">
      <c r="A99" s="178">
        <v>41608</v>
      </c>
      <c r="B99" s="207">
        <v>11.021465290876293</v>
      </c>
      <c r="C99" s="207">
        <v>10</v>
      </c>
    </row>
    <row r="100" spans="1:3" x14ac:dyDescent="0.25">
      <c r="A100" s="177">
        <v>41639</v>
      </c>
      <c r="B100" s="206">
        <v>11.324675541751647</v>
      </c>
      <c r="C100" s="206">
        <v>10</v>
      </c>
    </row>
    <row r="101" spans="1:3" x14ac:dyDescent="0.25">
      <c r="A101" s="178">
        <v>41670</v>
      </c>
      <c r="B101" s="207">
        <v>11.613023016469578</v>
      </c>
      <c r="C101" s="207">
        <v>10.5</v>
      </c>
    </row>
    <row r="102" spans="1:3" x14ac:dyDescent="0.25">
      <c r="A102" s="177">
        <v>41698</v>
      </c>
      <c r="B102" s="206">
        <v>11.573527151042599</v>
      </c>
      <c r="C102" s="206">
        <v>10.75</v>
      </c>
    </row>
    <row r="103" spans="1:3" x14ac:dyDescent="0.25">
      <c r="A103" s="178">
        <v>41729</v>
      </c>
      <c r="B103" s="207">
        <v>11.461824707372388</v>
      </c>
      <c r="C103" s="207">
        <v>10.75</v>
      </c>
    </row>
    <row r="104" spans="1:3" x14ac:dyDescent="0.25">
      <c r="A104" s="177">
        <v>41759</v>
      </c>
      <c r="B104" s="206">
        <v>11.515887933882</v>
      </c>
      <c r="C104" s="206">
        <v>11</v>
      </c>
    </row>
    <row r="105" spans="1:3" x14ac:dyDescent="0.25">
      <c r="A105" s="178">
        <v>41790</v>
      </c>
      <c r="B105" s="207">
        <v>11.293188584884515</v>
      </c>
      <c r="C105" s="207">
        <v>11</v>
      </c>
    </row>
    <row r="106" spans="1:3" x14ac:dyDescent="0.25">
      <c r="A106" s="177">
        <v>41820</v>
      </c>
      <c r="B106" s="206">
        <v>11.051547679311565</v>
      </c>
      <c r="C106" s="206">
        <v>11</v>
      </c>
    </row>
    <row r="107" spans="1:3" x14ac:dyDescent="0.25">
      <c r="A107" s="178">
        <v>41851</v>
      </c>
      <c r="B107" s="207">
        <v>11.042383765715551</v>
      </c>
      <c r="C107" s="207">
        <v>11</v>
      </c>
    </row>
    <row r="108" spans="1:3" x14ac:dyDescent="0.25">
      <c r="A108" s="177">
        <v>41882</v>
      </c>
      <c r="B108" s="206">
        <v>10.831788814016011</v>
      </c>
      <c r="C108" s="206">
        <v>11</v>
      </c>
    </row>
    <row r="109" spans="1:3" x14ac:dyDescent="0.25">
      <c r="A109" s="178">
        <v>41912</v>
      </c>
      <c r="B109" s="207">
        <v>11.544318028751048</v>
      </c>
      <c r="C109" s="207">
        <v>11</v>
      </c>
    </row>
    <row r="110" spans="1:3" x14ac:dyDescent="0.25">
      <c r="A110" s="177">
        <v>41943</v>
      </c>
      <c r="B110" s="206">
        <v>11.630145120283302</v>
      </c>
      <c r="C110" s="206">
        <v>11.25</v>
      </c>
    </row>
    <row r="111" spans="1:3" x14ac:dyDescent="0.25">
      <c r="A111" s="178">
        <v>41973</v>
      </c>
      <c r="B111" s="207">
        <v>11.639752886899959</v>
      </c>
      <c r="C111" s="207">
        <v>11.25</v>
      </c>
    </row>
    <row r="112" spans="1:3" x14ac:dyDescent="0.25">
      <c r="A112" s="177">
        <v>42004</v>
      </c>
      <c r="B112" s="206">
        <v>11.842323006732588</v>
      </c>
      <c r="C112" s="206">
        <v>11.75</v>
      </c>
    </row>
    <row r="113" spans="1:3" x14ac:dyDescent="0.25">
      <c r="A113" s="178">
        <v>42035</v>
      </c>
      <c r="B113" s="207">
        <v>11.778594174549987</v>
      </c>
      <c r="C113" s="207">
        <v>12.25</v>
      </c>
    </row>
    <row r="114" spans="1:3" x14ac:dyDescent="0.25">
      <c r="A114" s="177">
        <v>42062</v>
      </c>
      <c r="B114" s="206">
        <v>12.61555091326175</v>
      </c>
      <c r="C114" s="206">
        <v>12.25</v>
      </c>
    </row>
    <row r="115" spans="1:3" x14ac:dyDescent="0.25">
      <c r="A115" s="178">
        <v>42094</v>
      </c>
      <c r="B115" s="207">
        <v>13.820579340004421</v>
      </c>
      <c r="C115" s="207">
        <v>12.75</v>
      </c>
    </row>
    <row r="116" spans="1:3" x14ac:dyDescent="0.25">
      <c r="A116" s="177">
        <v>42124</v>
      </c>
      <c r="B116" s="206">
        <v>13.599182584392864</v>
      </c>
      <c r="C116" s="206">
        <v>13.25</v>
      </c>
    </row>
    <row r="117" spans="1:3" x14ac:dyDescent="0.25">
      <c r="A117" s="178">
        <v>42155</v>
      </c>
      <c r="B117" s="207">
        <v>14.029129434524332</v>
      </c>
      <c r="C117" s="207">
        <v>13.75</v>
      </c>
    </row>
    <row r="118" spans="1:3" x14ac:dyDescent="0.25">
      <c r="A118" s="177">
        <v>42185</v>
      </c>
      <c r="B118" s="206">
        <v>14.313958200391516</v>
      </c>
      <c r="C118" s="206">
        <v>14.25</v>
      </c>
    </row>
    <row r="119" spans="1:3" x14ac:dyDescent="0.25">
      <c r="A119" s="178">
        <v>42216</v>
      </c>
      <c r="B119" s="207">
        <v>14.987254070555554</v>
      </c>
      <c r="C119" s="207">
        <v>14.25</v>
      </c>
    </row>
    <row r="120" spans="1:3" x14ac:dyDescent="0.25">
      <c r="A120" s="177">
        <v>42247</v>
      </c>
      <c r="B120" s="206">
        <v>15.933844082150395</v>
      </c>
      <c r="C120" s="206">
        <v>14.25</v>
      </c>
    </row>
    <row r="121" spans="1:3" x14ac:dyDescent="0.25">
      <c r="A121" s="178">
        <v>42277</v>
      </c>
      <c r="B121" s="207">
        <v>16.067287463221454</v>
      </c>
      <c r="C121" s="207">
        <v>14.25</v>
      </c>
    </row>
    <row r="122" spans="1:3" x14ac:dyDescent="0.25">
      <c r="A122" s="177">
        <v>42308</v>
      </c>
      <c r="B122" s="206">
        <v>16.152412298943499</v>
      </c>
      <c r="C122" s="206">
        <v>14.25</v>
      </c>
    </row>
    <row r="123" spans="1:3" x14ac:dyDescent="0.25">
      <c r="A123" s="178">
        <v>42338</v>
      </c>
      <c r="B123" s="207">
        <v>16.051433794129</v>
      </c>
      <c r="C123" s="207">
        <v>14.25</v>
      </c>
    </row>
    <row r="124" spans="1:3" x14ac:dyDescent="0.25">
      <c r="A124" s="177">
        <v>42369</v>
      </c>
      <c r="B124" s="206">
        <v>16.071326646092668</v>
      </c>
      <c r="C124" s="206">
        <v>14.25</v>
      </c>
    </row>
    <row r="125" spans="1:3" x14ac:dyDescent="0.25">
      <c r="A125" s="178">
        <v>42400</v>
      </c>
      <c r="B125" s="207">
        <v>16.404508239741897</v>
      </c>
      <c r="C125" s="207">
        <v>14.25</v>
      </c>
    </row>
    <row r="126" spans="1:3" x14ac:dyDescent="0.25">
      <c r="A126" s="177">
        <v>42429</v>
      </c>
      <c r="B126" s="206">
        <v>15.826056479534754</v>
      </c>
      <c r="C126" s="206">
        <v>14.25</v>
      </c>
    </row>
    <row r="127" spans="1:3" x14ac:dyDescent="0.25">
      <c r="A127" s="178">
        <v>42460</v>
      </c>
      <c r="B127" s="207">
        <v>14.188863896832686</v>
      </c>
      <c r="C127" s="207">
        <v>14.25</v>
      </c>
    </row>
    <row r="128" spans="1:3" x14ac:dyDescent="0.25">
      <c r="A128" s="177">
        <v>42490</v>
      </c>
      <c r="B128" s="206">
        <v>14.248477565491854</v>
      </c>
      <c r="C128" s="206">
        <v>14.25</v>
      </c>
    </row>
    <row r="129" spans="1:3" x14ac:dyDescent="0.25">
      <c r="A129" s="178">
        <v>42521</v>
      </c>
      <c r="B129" s="207">
        <v>14.246383539456975</v>
      </c>
      <c r="C129" s="207">
        <v>14.25</v>
      </c>
    </row>
    <row r="130" spans="1:3" x14ac:dyDescent="0.25">
      <c r="A130" s="177">
        <v>42551</v>
      </c>
      <c r="B130" s="206">
        <v>13.798441510340007</v>
      </c>
      <c r="C130" s="206">
        <v>14.25</v>
      </c>
    </row>
    <row r="131" spans="1:3" x14ac:dyDescent="0.25">
      <c r="A131" s="178">
        <v>42582</v>
      </c>
      <c r="B131" s="207">
        <v>13.328536545987495</v>
      </c>
      <c r="C131" s="207">
        <v>14.25</v>
      </c>
    </row>
    <row r="132" spans="1:3" x14ac:dyDescent="0.25">
      <c r="A132" s="177">
        <v>42613</v>
      </c>
      <c r="B132" s="206">
        <v>13.145850975854296</v>
      </c>
      <c r="C132" s="206">
        <v>14.25</v>
      </c>
    </row>
    <row r="133" spans="1:3" x14ac:dyDescent="0.25">
      <c r="A133" s="178">
        <v>42643</v>
      </c>
      <c r="B133" s="207">
        <v>12.749360047921252</v>
      </c>
      <c r="C133" s="207">
        <v>14.25</v>
      </c>
    </row>
    <row r="134" spans="1:3" x14ac:dyDescent="0.25">
      <c r="A134" s="177">
        <v>42674</v>
      </c>
      <c r="B134" s="206">
        <v>12.56406324716567</v>
      </c>
      <c r="C134" s="206">
        <v>14</v>
      </c>
    </row>
    <row r="135" spans="1:3" x14ac:dyDescent="0.25">
      <c r="A135" s="178">
        <v>42704</v>
      </c>
      <c r="B135" s="207">
        <v>12.543924596931408</v>
      </c>
      <c r="C135" s="207">
        <v>14</v>
      </c>
    </row>
    <row r="136" spans="1:3" x14ac:dyDescent="0.25">
      <c r="A136" s="177">
        <v>42735</v>
      </c>
      <c r="B136" s="206">
        <v>12.017107910927958</v>
      </c>
      <c r="C136" s="206">
        <v>13.75</v>
      </c>
    </row>
    <row r="137" spans="1:3" x14ac:dyDescent="0.25">
      <c r="A137" s="178">
        <v>42766</v>
      </c>
      <c r="B137" s="207">
        <v>11.572219153208525</v>
      </c>
      <c r="C137" s="207">
        <v>13</v>
      </c>
    </row>
    <row r="138" spans="1:3" x14ac:dyDescent="0.25">
      <c r="A138" s="177">
        <v>42794</v>
      </c>
      <c r="B138" s="206">
        <v>11.339902479946765</v>
      </c>
      <c r="C138" s="206">
        <v>12.25</v>
      </c>
    </row>
    <row r="139" spans="1:3" x14ac:dyDescent="0.25">
      <c r="A139" s="178">
        <v>42825</v>
      </c>
      <c r="B139" s="207">
        <v>11.723690211218265</v>
      </c>
      <c r="C139" s="207">
        <v>12.25</v>
      </c>
    </row>
    <row r="140" spans="1:3" x14ac:dyDescent="0.25">
      <c r="A140" s="177">
        <v>42855</v>
      </c>
      <c r="B140" s="206">
        <v>11.573021047466394</v>
      </c>
      <c r="C140" s="206">
        <v>11.25</v>
      </c>
    </row>
    <row r="141" spans="1:3" x14ac:dyDescent="0.25">
      <c r="A141" s="178">
        <v>42886</v>
      </c>
      <c r="B141" s="207">
        <v>11.225785480604044</v>
      </c>
      <c r="C141" s="207">
        <v>11.25</v>
      </c>
    </row>
    <row r="142" spans="1:3" x14ac:dyDescent="0.25">
      <c r="A142" s="177">
        <v>42916</v>
      </c>
      <c r="B142" s="206">
        <v>11.398586584331643</v>
      </c>
      <c r="C142" s="206">
        <v>10.25</v>
      </c>
    </row>
    <row r="143" spans="1:3" x14ac:dyDescent="0.25">
      <c r="A143" s="178">
        <v>42947</v>
      </c>
      <c r="B143" s="207">
        <v>10.892183666071496</v>
      </c>
      <c r="C143" s="207">
        <v>9.25</v>
      </c>
    </row>
    <row r="144" spans="1:3" x14ac:dyDescent="0.25">
      <c r="A144" s="177">
        <v>42978</v>
      </c>
      <c r="B144" s="206">
        <v>10.619097660190956</v>
      </c>
      <c r="C144" s="206">
        <v>9.25</v>
      </c>
    </row>
    <row r="145" spans="1:3" x14ac:dyDescent="0.25">
      <c r="A145" s="178">
        <v>43008</v>
      </c>
      <c r="B145" s="207">
        <v>10.466755750603642</v>
      </c>
      <c r="C145" s="207">
        <v>8.25</v>
      </c>
    </row>
    <row r="146" spans="1:3" x14ac:dyDescent="0.25">
      <c r="A146" s="177">
        <v>43039</v>
      </c>
      <c r="B146" s="206">
        <v>10.591206124454734</v>
      </c>
      <c r="C146" s="206">
        <v>7.5</v>
      </c>
    </row>
    <row r="147" spans="1:3" x14ac:dyDescent="0.25">
      <c r="A147" s="178">
        <v>43069</v>
      </c>
      <c r="B147" s="207">
        <v>10.236566850852768</v>
      </c>
      <c r="C147" s="207">
        <v>7.5</v>
      </c>
    </row>
    <row r="148" spans="1:3" x14ac:dyDescent="0.25">
      <c r="A148" s="177">
        <v>43100</v>
      </c>
      <c r="B148" s="206">
        <v>10.289153941236847</v>
      </c>
      <c r="C148" s="206">
        <v>7</v>
      </c>
    </row>
    <row r="149" spans="1:3" x14ac:dyDescent="0.25">
      <c r="A149" s="178">
        <v>43131</v>
      </c>
      <c r="B149" s="207">
        <v>10.056517789913904</v>
      </c>
      <c r="C149" s="207">
        <v>7</v>
      </c>
    </row>
    <row r="150" spans="1:3" x14ac:dyDescent="0.25">
      <c r="A150" s="177">
        <v>43159</v>
      </c>
      <c r="B150" s="206">
        <v>10.00901193554872</v>
      </c>
      <c r="C150" s="206">
        <v>6.75</v>
      </c>
    </row>
    <row r="151" spans="1:3" x14ac:dyDescent="0.25">
      <c r="A151" s="178">
        <v>43190</v>
      </c>
      <c r="B151" s="207">
        <v>9.7481507364650444</v>
      </c>
      <c r="C151" s="207">
        <v>6.5</v>
      </c>
    </row>
    <row r="152" spans="1:3" x14ac:dyDescent="0.25">
      <c r="A152" s="177">
        <v>43220</v>
      </c>
      <c r="B152" s="206">
        <v>9.8941967288011821</v>
      </c>
      <c r="C152" s="206">
        <v>6.5</v>
      </c>
    </row>
    <row r="153" spans="1:3" x14ac:dyDescent="0.25">
      <c r="A153" s="178">
        <v>43251</v>
      </c>
      <c r="B153" s="207">
        <v>10.039113809667608</v>
      </c>
      <c r="C153" s="207">
        <v>6.5</v>
      </c>
    </row>
    <row r="154" spans="1:3" x14ac:dyDescent="0.25">
      <c r="A154" s="177">
        <v>43281</v>
      </c>
      <c r="B154" s="206">
        <v>10.305087328329959</v>
      </c>
      <c r="C154" s="206">
        <v>6.5</v>
      </c>
    </row>
    <row r="155" spans="1:3" x14ac:dyDescent="0.25">
      <c r="A155" s="178">
        <v>43312</v>
      </c>
      <c r="B155" s="207">
        <v>10.491951</v>
      </c>
      <c r="C155" s="207">
        <v>6.5</v>
      </c>
    </row>
    <row r="156" spans="1:3" x14ac:dyDescent="0.25">
      <c r="A156" s="177">
        <v>43343</v>
      </c>
      <c r="B156" s="206">
        <v>10.760251</v>
      </c>
      <c r="C156" s="206">
        <v>6.5</v>
      </c>
    </row>
    <row r="157" spans="1:3" x14ac:dyDescent="0.25">
      <c r="A157" s="178">
        <v>43373</v>
      </c>
      <c r="B157" s="207">
        <v>10.515070999999999</v>
      </c>
      <c r="C157" s="207">
        <v>6.5</v>
      </c>
    </row>
    <row r="158" spans="1:3" x14ac:dyDescent="0.25">
      <c r="A158" s="177">
        <v>43404</v>
      </c>
      <c r="B158" s="206">
        <v>10.061019999999999</v>
      </c>
      <c r="C158" s="206">
        <v>6.5</v>
      </c>
    </row>
    <row r="159" spans="1:3" x14ac:dyDescent="0.25">
      <c r="A159" s="178">
        <v>43434</v>
      </c>
      <c r="B159" s="207">
        <v>10.111546978516461</v>
      </c>
      <c r="C159" s="207">
        <v>6.5</v>
      </c>
    </row>
    <row r="160" spans="1:3" x14ac:dyDescent="0.25">
      <c r="A160" s="177">
        <v>43465</v>
      </c>
      <c r="B160" s="206">
        <v>9.8591383737505325</v>
      </c>
      <c r="C160" s="206">
        <v>6.5</v>
      </c>
    </row>
    <row r="161" spans="1:3" x14ac:dyDescent="0.25">
      <c r="A161" s="178">
        <v>43496</v>
      </c>
      <c r="B161" s="207">
        <v>9.6608327067106661</v>
      </c>
      <c r="C161" s="207">
        <v>6.5</v>
      </c>
    </row>
    <row r="162" spans="1:3" x14ac:dyDescent="0.25">
      <c r="A162" s="177">
        <v>43524</v>
      </c>
      <c r="B162" s="206">
        <v>9.690116999999999</v>
      </c>
      <c r="C162" s="206">
        <v>6.5</v>
      </c>
    </row>
    <row r="163" spans="1:3" x14ac:dyDescent="0.25">
      <c r="A163" s="178">
        <v>43555</v>
      </c>
      <c r="B163" s="207">
        <v>9.791898999999999</v>
      </c>
      <c r="C163" s="207">
        <v>6.5</v>
      </c>
    </row>
    <row r="164" spans="1:3" x14ac:dyDescent="0.25">
      <c r="A164" s="177">
        <v>43585</v>
      </c>
      <c r="B164" s="206">
        <v>9.7690509999999993</v>
      </c>
      <c r="C164" s="206">
        <v>6.5</v>
      </c>
    </row>
    <row r="165" spans="1:3" x14ac:dyDescent="0.25">
      <c r="A165" s="178">
        <v>43616</v>
      </c>
      <c r="B165" s="207">
        <v>9.4398940000000007</v>
      </c>
      <c r="C165" s="207">
        <v>6.5</v>
      </c>
    </row>
    <row r="166" spans="1:3" ht="15.75" thickBot="1" x14ac:dyDescent="0.3">
      <c r="A166" s="202">
        <v>43646</v>
      </c>
      <c r="B166" s="208">
        <v>8.8332560000000004</v>
      </c>
      <c r="C166" s="208">
        <v>6.5</v>
      </c>
    </row>
    <row r="167" spans="1:3" x14ac:dyDescent="0.25">
      <c r="A167" s="185" t="s">
        <v>100</v>
      </c>
    </row>
    <row r="169" spans="1:3" x14ac:dyDescent="0.25">
      <c r="B169" s="201"/>
    </row>
  </sheetData>
  <mergeCells count="1"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>
    <tabColor rgb="FF005D89"/>
  </sheetPr>
  <dimension ref="A1:C10"/>
  <sheetViews>
    <sheetView zoomScaleNormal="100" workbookViewId="0"/>
  </sheetViews>
  <sheetFormatPr defaultRowHeight="15" x14ac:dyDescent="0.25"/>
  <cols>
    <col min="1" max="1" width="20.5703125" style="38" customWidth="1"/>
    <col min="2" max="2" width="16.140625" style="38" customWidth="1"/>
    <col min="3" max="3" width="20.7109375" style="38" customWidth="1"/>
    <col min="4" max="16384" width="9.140625" style="38"/>
  </cols>
  <sheetData>
    <row r="1" spans="1:3" ht="15.75" x14ac:dyDescent="0.25">
      <c r="A1" s="68" t="s">
        <v>0</v>
      </c>
      <c r="B1" s="341"/>
    </row>
    <row r="2" spans="1:3" ht="15.75" x14ac:dyDescent="0.25">
      <c r="B2" s="290"/>
    </row>
    <row r="3" spans="1:3" x14ac:dyDescent="0.25">
      <c r="A3" s="306" t="s">
        <v>425</v>
      </c>
      <c r="B3" s="47" t="s">
        <v>88</v>
      </c>
      <c r="C3" s="47" t="s">
        <v>369</v>
      </c>
    </row>
    <row r="4" spans="1:3" x14ac:dyDescent="0.25">
      <c r="A4" s="283" t="s">
        <v>131</v>
      </c>
      <c r="B4" s="286">
        <v>1299.703</v>
      </c>
      <c r="C4" s="286">
        <v>1309.3138000000001</v>
      </c>
    </row>
    <row r="5" spans="1:3" x14ac:dyDescent="0.25">
      <c r="A5" s="284" t="s">
        <v>254</v>
      </c>
      <c r="B5" s="287">
        <v>1273.521</v>
      </c>
      <c r="C5" s="287">
        <v>1312.7246034469999</v>
      </c>
    </row>
    <row r="6" spans="1:3" x14ac:dyDescent="0.25">
      <c r="A6" s="283" t="s">
        <v>255</v>
      </c>
      <c r="B6" s="286">
        <v>1270.338</v>
      </c>
      <c r="C6" s="286">
        <v>1311.489042248</v>
      </c>
    </row>
    <row r="7" spans="1:3" x14ac:dyDescent="0.25">
      <c r="A7" s="284" t="s">
        <v>256</v>
      </c>
      <c r="B7" s="287">
        <v>1264.3810000000001</v>
      </c>
      <c r="C7" s="287">
        <v>1308.0027994690001</v>
      </c>
    </row>
    <row r="8" spans="1:3" x14ac:dyDescent="0.25">
      <c r="A8" s="283" t="s">
        <v>367</v>
      </c>
      <c r="B8" s="286"/>
      <c r="C8" s="286"/>
    </row>
    <row r="9" spans="1:3" ht="15.75" thickBot="1" x14ac:dyDescent="0.3">
      <c r="A9" s="285" t="s">
        <v>368</v>
      </c>
      <c r="B9" s="288"/>
      <c r="C9" s="288"/>
    </row>
    <row r="10" spans="1:3" x14ac:dyDescent="0.25">
      <c r="A10" s="289" t="s">
        <v>370</v>
      </c>
    </row>
  </sheetData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8">
    <tabColor rgb="FF005D89"/>
  </sheetPr>
  <dimension ref="A1:C14"/>
  <sheetViews>
    <sheetView zoomScaleNormal="100" workbookViewId="0">
      <selection sqref="A1:B1"/>
    </sheetView>
  </sheetViews>
  <sheetFormatPr defaultRowHeight="15" x14ac:dyDescent="0.25"/>
  <cols>
    <col min="1" max="1" width="12.42578125" style="1" customWidth="1"/>
    <col min="2" max="2" width="20.5703125" style="1" customWidth="1"/>
    <col min="3" max="3" width="12.85546875" style="1" customWidth="1"/>
    <col min="4" max="16384" width="9.140625" style="1"/>
  </cols>
  <sheetData>
    <row r="1" spans="1:3" ht="15.75" customHeight="1" x14ac:dyDescent="0.25">
      <c r="A1" s="373" t="s">
        <v>0</v>
      </c>
      <c r="B1" s="373"/>
    </row>
    <row r="3" spans="1:3" ht="33" customHeight="1" x14ac:dyDescent="0.25">
      <c r="A3" s="320" t="s">
        <v>421</v>
      </c>
      <c r="B3" s="35" t="s">
        <v>392</v>
      </c>
      <c r="C3" s="35" t="s">
        <v>381</v>
      </c>
    </row>
    <row r="4" spans="1:3" x14ac:dyDescent="0.25">
      <c r="A4" s="299">
        <v>2010</v>
      </c>
      <c r="B4" s="203">
        <v>3.3013479600148402E-2</v>
      </c>
      <c r="C4" s="203">
        <v>2.2799555298823139E-2</v>
      </c>
    </row>
    <row r="5" spans="1:3" x14ac:dyDescent="0.25">
      <c r="A5" s="300">
        <v>2011</v>
      </c>
      <c r="B5" s="204">
        <v>2.1317276655460224E-2</v>
      </c>
      <c r="C5" s="204">
        <v>2.2799555298823139E-2</v>
      </c>
    </row>
    <row r="6" spans="1:3" x14ac:dyDescent="0.25">
      <c r="A6" s="299">
        <v>2012</v>
      </c>
      <c r="B6" s="203">
        <v>2.2384643582372073E-2</v>
      </c>
      <c r="C6" s="203">
        <v>2.2799555298823139E-2</v>
      </c>
    </row>
    <row r="7" spans="1:3" x14ac:dyDescent="0.25">
      <c r="A7" s="300">
        <v>2013</v>
      </c>
      <c r="B7" s="204">
        <v>2.3033860361201988E-2</v>
      </c>
      <c r="C7" s="204">
        <v>2.2799555298823139E-2</v>
      </c>
    </row>
    <row r="8" spans="1:3" x14ac:dyDescent="0.25">
      <c r="A8" s="299">
        <v>2014</v>
      </c>
      <c r="B8" s="203">
        <v>2.5162436246303162E-2</v>
      </c>
      <c r="C8" s="203">
        <v>2.2799555298823139E-2</v>
      </c>
    </row>
    <row r="9" spans="1:3" x14ac:dyDescent="0.25">
      <c r="A9" s="300">
        <v>2015</v>
      </c>
      <c r="B9" s="204">
        <v>2.1095620811575153E-2</v>
      </c>
      <c r="C9" s="204">
        <v>2.2799555298823139E-2</v>
      </c>
    </row>
    <row r="10" spans="1:3" x14ac:dyDescent="0.25">
      <c r="A10" s="299">
        <v>2016</v>
      </c>
      <c r="B10" s="203">
        <v>2.2557547859987315E-2</v>
      </c>
      <c r="C10" s="203">
        <v>2.2799555298823139E-2</v>
      </c>
    </row>
    <row r="11" spans="1:3" x14ac:dyDescent="0.25">
      <c r="A11" s="300">
        <v>2017</v>
      </c>
      <c r="B11" s="204">
        <v>1.776175269131133E-2</v>
      </c>
      <c r="C11" s="204">
        <v>2.2799555298823139E-2</v>
      </c>
    </row>
    <row r="12" spans="1:3" x14ac:dyDescent="0.25">
      <c r="A12" s="299">
        <v>2018</v>
      </c>
      <c r="B12" s="203">
        <v>1.8869379881048587E-2</v>
      </c>
      <c r="C12" s="203">
        <v>2.2799555298823139E-2</v>
      </c>
    </row>
    <row r="13" spans="1:3" ht="15.75" thickBot="1" x14ac:dyDescent="0.3">
      <c r="A13" s="301" t="s">
        <v>372</v>
      </c>
      <c r="B13" s="298">
        <v>1.3000000000000001E-2</v>
      </c>
      <c r="C13" s="298">
        <v>2.2799555298823139E-2</v>
      </c>
    </row>
    <row r="14" spans="1:3" x14ac:dyDescent="0.25">
      <c r="A14" s="185" t="s">
        <v>426</v>
      </c>
      <c r="B14" s="38"/>
      <c r="C14" s="38"/>
    </row>
  </sheetData>
  <mergeCells count="1"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4">
    <tabColor rgb="FF005D89"/>
  </sheetPr>
  <dimension ref="A1:U37"/>
  <sheetViews>
    <sheetView zoomScaleNormal="100" workbookViewId="0"/>
  </sheetViews>
  <sheetFormatPr defaultRowHeight="15" x14ac:dyDescent="0.25"/>
  <cols>
    <col min="1" max="1" width="24.140625" style="38" customWidth="1"/>
    <col min="2" max="2" width="18" style="38" customWidth="1"/>
    <col min="3" max="3" width="16.5703125" style="38" customWidth="1"/>
    <col min="4" max="4" width="20.28515625" style="38" customWidth="1"/>
    <col min="5" max="7" width="9.28515625" style="38" bestFit="1" customWidth="1"/>
    <col min="8" max="8" width="10.85546875" style="38" bestFit="1" customWidth="1"/>
    <col min="9" max="16384" width="9.140625" style="38"/>
  </cols>
  <sheetData>
    <row r="1" spans="1:21" ht="15.75" x14ac:dyDescent="0.25">
      <c r="A1" s="68" t="s">
        <v>0</v>
      </c>
      <c r="B1" s="340"/>
    </row>
    <row r="3" spans="1:21" ht="68.25" customHeight="1" x14ac:dyDescent="0.25">
      <c r="A3" s="320" t="s">
        <v>420</v>
      </c>
      <c r="B3" s="35" t="s">
        <v>379</v>
      </c>
      <c r="C3" s="35" t="s">
        <v>378</v>
      </c>
      <c r="H3" s="182"/>
      <c r="I3" s="182"/>
      <c r="J3" s="182"/>
    </row>
    <row r="4" spans="1:21" x14ac:dyDescent="0.25">
      <c r="B4" s="38">
        <v>0</v>
      </c>
      <c r="C4" s="38">
        <v>0</v>
      </c>
      <c r="H4" s="182"/>
      <c r="I4" s="182"/>
      <c r="J4" s="182"/>
    </row>
    <row r="5" spans="1:21" x14ac:dyDescent="0.25">
      <c r="A5" s="331" t="s">
        <v>373</v>
      </c>
      <c r="B5" s="174">
        <v>1216</v>
      </c>
      <c r="C5" s="174">
        <v>-1880</v>
      </c>
    </row>
    <row r="6" spans="1:21" x14ac:dyDescent="0.25">
      <c r="A6" s="332" t="s">
        <v>374</v>
      </c>
      <c r="B6" s="38">
        <v>68</v>
      </c>
      <c r="C6" s="38">
        <v>-3085</v>
      </c>
    </row>
    <row r="7" spans="1:21" x14ac:dyDescent="0.25">
      <c r="A7" s="331" t="s">
        <v>375</v>
      </c>
      <c r="B7" s="174">
        <v>-343</v>
      </c>
      <c r="C7" s="174">
        <v>-4002</v>
      </c>
    </row>
    <row r="8" spans="1:21" x14ac:dyDescent="0.25">
      <c r="A8" s="332" t="s">
        <v>376</v>
      </c>
    </row>
    <row r="9" spans="1:21" ht="15.75" thickBot="1" x14ac:dyDescent="0.3">
      <c r="A9" s="333" t="s">
        <v>377</v>
      </c>
      <c r="B9" s="292"/>
      <c r="C9" s="292"/>
    </row>
    <row r="10" spans="1:21" x14ac:dyDescent="0.25">
      <c r="A10" s="185" t="s">
        <v>380</v>
      </c>
      <c r="G10" s="101"/>
      <c r="H10" s="291"/>
      <c r="I10" s="291"/>
      <c r="J10" s="291"/>
      <c r="K10" s="291"/>
      <c r="L10" s="291"/>
      <c r="P10" s="101"/>
      <c r="Q10" s="291"/>
      <c r="R10" s="291"/>
      <c r="S10" s="291"/>
      <c r="T10" s="291"/>
      <c r="U10" s="291"/>
    </row>
    <row r="11" spans="1:21" x14ac:dyDescent="0.25">
      <c r="G11" s="101"/>
      <c r="H11" s="291"/>
      <c r="I11" s="291"/>
      <c r="J11" s="291"/>
      <c r="K11" s="291"/>
      <c r="L11" s="291"/>
      <c r="P11" s="101"/>
      <c r="Q11" s="291"/>
      <c r="R11" s="291"/>
      <c r="S11" s="291"/>
      <c r="T11" s="291"/>
      <c r="U11" s="291"/>
    </row>
    <row r="33" spans="6:12" x14ac:dyDescent="0.25">
      <c r="F33" s="101"/>
      <c r="G33" s="101"/>
      <c r="H33" s="101"/>
      <c r="I33" s="101"/>
    </row>
    <row r="34" spans="6:12" x14ac:dyDescent="0.25">
      <c r="F34" s="101"/>
      <c r="G34" s="101"/>
      <c r="H34" s="101"/>
      <c r="I34" s="101"/>
    </row>
    <row r="35" spans="6:12" x14ac:dyDescent="0.25">
      <c r="F35" s="101"/>
      <c r="G35" s="101"/>
      <c r="H35" s="101"/>
      <c r="I35" s="101"/>
      <c r="J35" s="101"/>
      <c r="K35" s="101"/>
      <c r="L35" s="101" t="str">
        <f t="shared" ref="L35" si="0">IF(L33="","",(K33-L33)+(L34-K34))</f>
        <v/>
      </c>
    </row>
    <row r="36" spans="6:12" x14ac:dyDescent="0.25">
      <c r="I36" s="101"/>
    </row>
    <row r="37" spans="6:12" x14ac:dyDescent="0.25">
      <c r="I37" s="101"/>
    </row>
  </sheetData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6">
    <tabColor rgb="FF005D89"/>
  </sheetPr>
  <dimension ref="A1:R20"/>
  <sheetViews>
    <sheetView zoomScaleNormal="100" workbookViewId="0"/>
  </sheetViews>
  <sheetFormatPr defaultRowHeight="15" x14ac:dyDescent="0.25"/>
  <cols>
    <col min="1" max="1" width="20.28515625" style="1" bestFit="1" customWidth="1"/>
    <col min="2" max="2" width="20.5703125" style="1" customWidth="1"/>
    <col min="3" max="3" width="17.7109375" style="1" customWidth="1"/>
    <col min="4" max="4" width="9.28515625" style="1" bestFit="1" customWidth="1"/>
    <col min="5" max="5" width="10.85546875" style="1" bestFit="1" customWidth="1"/>
    <col min="6" max="16384" width="9.140625" style="1"/>
  </cols>
  <sheetData>
    <row r="1" spans="1:7" ht="15.75" x14ac:dyDescent="0.25">
      <c r="A1" s="68" t="s">
        <v>0</v>
      </c>
      <c r="B1" s="340"/>
    </row>
    <row r="3" spans="1:7" ht="69" customHeight="1" x14ac:dyDescent="0.25">
      <c r="A3" s="320" t="s">
        <v>420</v>
      </c>
      <c r="B3" s="35" t="s">
        <v>379</v>
      </c>
      <c r="C3" s="35" t="s">
        <v>378</v>
      </c>
    </row>
    <row r="4" spans="1:7" x14ac:dyDescent="0.25">
      <c r="A4" s="295"/>
      <c r="B4" s="295">
        <v>0</v>
      </c>
      <c r="C4" s="295">
        <v>0</v>
      </c>
    </row>
    <row r="5" spans="1:7" x14ac:dyDescent="0.25">
      <c r="A5" s="334" t="s">
        <v>373</v>
      </c>
      <c r="B5" s="296">
        <v>3615</v>
      </c>
      <c r="C5" s="296">
        <v>-3569</v>
      </c>
    </row>
    <row r="6" spans="1:7" x14ac:dyDescent="0.25">
      <c r="A6" s="335" t="s">
        <v>374</v>
      </c>
      <c r="B6" s="295">
        <v>4177</v>
      </c>
      <c r="C6" s="295">
        <v>-3981</v>
      </c>
    </row>
    <row r="7" spans="1:7" x14ac:dyDescent="0.25">
      <c r="A7" s="334" t="s">
        <v>375</v>
      </c>
      <c r="B7" s="296">
        <v>4172</v>
      </c>
      <c r="C7" s="296">
        <v>-3713</v>
      </c>
    </row>
    <row r="8" spans="1:7" x14ac:dyDescent="0.25">
      <c r="A8" s="335" t="s">
        <v>376</v>
      </c>
      <c r="B8" s="295"/>
      <c r="C8" s="295"/>
    </row>
    <row r="9" spans="1:7" ht="15.75" thickBot="1" x14ac:dyDescent="0.3">
      <c r="A9" s="336" t="s">
        <v>377</v>
      </c>
      <c r="B9" s="297"/>
      <c r="C9" s="297"/>
    </row>
    <row r="10" spans="1:7" x14ac:dyDescent="0.25">
      <c r="A10" s="185" t="s">
        <v>380</v>
      </c>
    </row>
    <row r="13" spans="1:7" x14ac:dyDescent="0.25">
      <c r="E13" s="182"/>
      <c r="F13" s="182"/>
      <c r="G13" s="182"/>
    </row>
    <row r="14" spans="1:7" x14ac:dyDescent="0.25">
      <c r="E14" s="182"/>
      <c r="F14" s="182"/>
      <c r="G14" s="182"/>
    </row>
    <row r="20" spans="4:18" x14ac:dyDescent="0.25">
      <c r="D20" s="294"/>
      <c r="E20" s="291"/>
      <c r="F20" s="291"/>
      <c r="G20" s="291"/>
      <c r="H20" s="291"/>
      <c r="I20" s="291"/>
      <c r="M20" s="294"/>
      <c r="N20" s="291"/>
      <c r="O20" s="291"/>
      <c r="P20" s="291"/>
      <c r="Q20" s="291"/>
      <c r="R20" s="291"/>
    </row>
  </sheetData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35">
    <tabColor theme="4"/>
  </sheetPr>
  <dimension ref="A1:E13"/>
  <sheetViews>
    <sheetView zoomScale="130" zoomScaleNormal="130" workbookViewId="0"/>
  </sheetViews>
  <sheetFormatPr defaultRowHeight="12" x14ac:dyDescent="0.2"/>
  <cols>
    <col min="1" max="1" width="25.140625" style="30" bestFit="1" customWidth="1"/>
    <col min="2" max="3" width="14.140625" style="30" customWidth="1"/>
    <col min="4" max="4" width="16.7109375" style="30" customWidth="1"/>
    <col min="5" max="5" width="14.140625" style="30" customWidth="1"/>
    <col min="6" max="16384" width="9.140625" style="30"/>
  </cols>
  <sheetData>
    <row r="1" spans="1:5" s="1" customFormat="1" ht="15" x14ac:dyDescent="0.25">
      <c r="A1" s="103" t="s">
        <v>0</v>
      </c>
      <c r="B1" s="36"/>
    </row>
    <row r="3" spans="1:5" ht="15" customHeight="1" x14ac:dyDescent="0.2">
      <c r="A3" s="382" t="s">
        <v>427</v>
      </c>
      <c r="B3" s="382"/>
      <c r="C3" s="382"/>
      <c r="D3" s="382"/>
      <c r="E3" s="382"/>
    </row>
    <row r="4" spans="1:5" x14ac:dyDescent="0.2">
      <c r="A4" s="383" t="s">
        <v>144</v>
      </c>
      <c r="B4" s="384" t="s">
        <v>145</v>
      </c>
      <c r="C4" s="384"/>
      <c r="D4" s="384" t="s">
        <v>146</v>
      </c>
      <c r="E4" s="385"/>
    </row>
    <row r="5" spans="1:5" x14ac:dyDescent="0.2">
      <c r="A5" s="383"/>
      <c r="B5" s="138">
        <v>2019</v>
      </c>
      <c r="C5" s="138">
        <v>2020</v>
      </c>
      <c r="D5" s="138">
        <v>2019</v>
      </c>
      <c r="E5" s="139">
        <v>2020</v>
      </c>
    </row>
    <row r="6" spans="1:5" x14ac:dyDescent="0.2">
      <c r="A6" s="343" t="s">
        <v>147</v>
      </c>
      <c r="B6" s="344" t="s">
        <v>148</v>
      </c>
      <c r="C6" s="344" t="s">
        <v>149</v>
      </c>
      <c r="D6" s="344" t="s">
        <v>150</v>
      </c>
      <c r="E6" s="345" t="s">
        <v>151</v>
      </c>
    </row>
    <row r="7" spans="1:5" x14ac:dyDescent="0.2">
      <c r="A7" s="346" t="s">
        <v>152</v>
      </c>
      <c r="B7" s="344" t="s">
        <v>151</v>
      </c>
      <c r="C7" s="344" t="s">
        <v>153</v>
      </c>
      <c r="D7" s="344" t="s">
        <v>148</v>
      </c>
      <c r="E7" s="345" t="s">
        <v>149</v>
      </c>
    </row>
    <row r="8" spans="1:5" x14ac:dyDescent="0.2">
      <c r="A8" s="346" t="s">
        <v>154</v>
      </c>
      <c r="B8" s="344" t="s">
        <v>155</v>
      </c>
      <c r="C8" s="344" t="s">
        <v>156</v>
      </c>
      <c r="D8" s="344" t="s">
        <v>157</v>
      </c>
      <c r="E8" s="345" t="s">
        <v>158</v>
      </c>
    </row>
    <row r="9" spans="1:5" x14ac:dyDescent="0.2">
      <c r="A9" s="346" t="s">
        <v>159</v>
      </c>
      <c r="B9" s="344" t="s">
        <v>160</v>
      </c>
      <c r="C9" s="344" t="s">
        <v>161</v>
      </c>
      <c r="D9" s="344" t="s">
        <v>153</v>
      </c>
      <c r="E9" s="345" t="s">
        <v>162</v>
      </c>
    </row>
    <row r="10" spans="1:5" x14ac:dyDescent="0.2">
      <c r="A10" s="346" t="s">
        <v>163</v>
      </c>
      <c r="B10" s="344" t="s">
        <v>156</v>
      </c>
      <c r="C10" s="344" t="s">
        <v>164</v>
      </c>
      <c r="D10" s="344" t="s">
        <v>158</v>
      </c>
      <c r="E10" s="345" t="s">
        <v>165</v>
      </c>
    </row>
    <row r="11" spans="1:5" x14ac:dyDescent="0.2">
      <c r="A11" s="346" t="s">
        <v>166</v>
      </c>
      <c r="B11" s="344" t="s">
        <v>167</v>
      </c>
      <c r="C11" s="344" t="s">
        <v>168</v>
      </c>
      <c r="D11" s="344" t="s">
        <v>169</v>
      </c>
      <c r="E11" s="345" t="s">
        <v>170</v>
      </c>
    </row>
    <row r="12" spans="1:5" ht="12.75" thickBot="1" x14ac:dyDescent="0.25">
      <c r="A12" s="347" t="s">
        <v>171</v>
      </c>
      <c r="B12" s="348" t="s">
        <v>172</v>
      </c>
      <c r="C12" s="349" t="s">
        <v>173</v>
      </c>
      <c r="D12" s="349" t="s">
        <v>174</v>
      </c>
      <c r="E12" s="350" t="s">
        <v>175</v>
      </c>
    </row>
    <row r="13" spans="1:5" x14ac:dyDescent="0.2">
      <c r="A13" s="381" t="s">
        <v>176</v>
      </c>
      <c r="B13" s="381"/>
      <c r="C13" s="381"/>
      <c r="D13" s="381"/>
      <c r="E13" s="381"/>
    </row>
  </sheetData>
  <mergeCells count="5">
    <mergeCell ref="A13:E13"/>
    <mergeCell ref="A3:E3"/>
    <mergeCell ref="A4:A5"/>
    <mergeCell ref="B4:C4"/>
    <mergeCell ref="D4:E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>
    <tabColor theme="4"/>
  </sheetPr>
  <dimension ref="A1:J15"/>
  <sheetViews>
    <sheetView zoomScale="130" zoomScaleNormal="130" workbookViewId="0"/>
  </sheetViews>
  <sheetFormatPr defaultRowHeight="15" x14ac:dyDescent="0.25"/>
  <cols>
    <col min="1" max="1" width="36" style="1" bestFit="1" customWidth="1"/>
    <col min="2" max="16384" width="9.140625" style="1"/>
  </cols>
  <sheetData>
    <row r="1" spans="1:10" x14ac:dyDescent="0.25">
      <c r="A1" s="103" t="s">
        <v>0</v>
      </c>
      <c r="B1" s="33"/>
    </row>
    <row r="3" spans="1:10" ht="15.75" thickBot="1" x14ac:dyDescent="0.3">
      <c r="A3" s="387" t="s">
        <v>198</v>
      </c>
      <c r="B3" s="387"/>
      <c r="C3" s="387"/>
      <c r="D3" s="387"/>
      <c r="E3" s="387"/>
      <c r="F3" s="387"/>
      <c r="G3" s="387"/>
      <c r="H3" s="387"/>
      <c r="I3" s="387"/>
      <c r="J3" s="387"/>
    </row>
    <row r="4" spans="1:10" x14ac:dyDescent="0.25">
      <c r="A4" s="388" t="s">
        <v>33</v>
      </c>
      <c r="B4" s="390" t="s">
        <v>37</v>
      </c>
      <c r="C4" s="383"/>
      <c r="D4" s="383"/>
      <c r="E4" s="390" t="s">
        <v>34</v>
      </c>
      <c r="F4" s="383"/>
      <c r="G4" s="383"/>
      <c r="H4" s="390" t="s">
        <v>38</v>
      </c>
      <c r="I4" s="383"/>
      <c r="J4" s="383"/>
    </row>
    <row r="5" spans="1:10" ht="15.75" thickBot="1" x14ac:dyDescent="0.3">
      <c r="A5" s="389"/>
      <c r="B5" s="391"/>
      <c r="C5" s="392"/>
      <c r="D5" s="392"/>
      <c r="E5" s="391"/>
      <c r="F5" s="392"/>
      <c r="G5" s="392"/>
      <c r="H5" s="391"/>
      <c r="I5" s="392"/>
      <c r="J5" s="392"/>
    </row>
    <row r="6" spans="1:10" x14ac:dyDescent="0.25">
      <c r="A6" s="389"/>
      <c r="B6" s="117">
        <v>43556</v>
      </c>
      <c r="C6" s="117">
        <v>43586</v>
      </c>
      <c r="D6" s="117">
        <v>43617</v>
      </c>
      <c r="E6" s="117">
        <v>43556</v>
      </c>
      <c r="F6" s="117">
        <v>43586</v>
      </c>
      <c r="G6" s="117">
        <v>43617</v>
      </c>
      <c r="H6" s="117">
        <v>43556</v>
      </c>
      <c r="I6" s="117">
        <v>43586</v>
      </c>
      <c r="J6" s="117">
        <v>43617</v>
      </c>
    </row>
    <row r="7" spans="1:10" ht="15.75" thickBot="1" x14ac:dyDescent="0.3">
      <c r="A7" s="118" t="s">
        <v>36</v>
      </c>
      <c r="B7" s="119">
        <v>92365</v>
      </c>
      <c r="C7" s="119">
        <v>92947</v>
      </c>
      <c r="D7" s="119">
        <v>93342</v>
      </c>
      <c r="E7" s="120">
        <v>1.4637073245918231E-2</v>
      </c>
      <c r="F7" s="120">
        <v>1.6093862994563946E-2</v>
      </c>
      <c r="G7" s="121">
        <v>1.7415149916468753E-2</v>
      </c>
      <c r="H7" s="122">
        <v>1</v>
      </c>
      <c r="I7" s="122">
        <v>1</v>
      </c>
      <c r="J7" s="122">
        <v>1</v>
      </c>
    </row>
    <row r="8" spans="1:10" ht="15.75" thickBot="1" x14ac:dyDescent="0.3">
      <c r="A8" s="132" t="s">
        <v>39</v>
      </c>
      <c r="B8" s="123">
        <v>33136</v>
      </c>
      <c r="C8" s="123">
        <v>33222</v>
      </c>
      <c r="D8" s="123">
        <v>33213</v>
      </c>
      <c r="E8" s="124">
        <v>-4.1939969168455216E-3</v>
      </c>
      <c r="F8" s="124">
        <v>-1.4825684742403311E-3</v>
      </c>
      <c r="G8" s="125">
        <v>-5.0738740921929537E-4</v>
      </c>
      <c r="H8" s="126">
        <v>0.35875060899691441</v>
      </c>
      <c r="I8" s="126">
        <v>0.35742950283494895</v>
      </c>
      <c r="J8" s="126">
        <v>0.35582053095069743</v>
      </c>
    </row>
    <row r="9" spans="1:10" ht="15.75" thickBot="1" x14ac:dyDescent="0.3">
      <c r="A9" s="132" t="s">
        <v>40</v>
      </c>
      <c r="B9" s="123">
        <v>11217</v>
      </c>
      <c r="C9" s="123">
        <v>11384</v>
      </c>
      <c r="D9" s="123">
        <v>11500</v>
      </c>
      <c r="E9" s="124">
        <v>3.9498259125181567E-2</v>
      </c>
      <c r="F9" s="124">
        <v>3.9126938541068412E-2</v>
      </c>
      <c r="G9" s="125">
        <v>4.7447185122181157E-2</v>
      </c>
      <c r="H9" s="126">
        <v>0.12144210469333622</v>
      </c>
      <c r="I9" s="126">
        <v>0.1224784016697688</v>
      </c>
      <c r="J9" s="126">
        <v>0.12320284545006535</v>
      </c>
    </row>
    <row r="10" spans="1:10" ht="15.75" thickBot="1" x14ac:dyDescent="0.3">
      <c r="A10" s="132" t="s">
        <v>41</v>
      </c>
      <c r="B10" s="123">
        <v>6147</v>
      </c>
      <c r="C10" s="123">
        <v>6183</v>
      </c>
      <c r="D10" s="123">
        <v>6254</v>
      </c>
      <c r="E10" s="124">
        <v>4.9290937739889795E-3</v>
      </c>
      <c r="F10" s="124">
        <v>3.6714274187041873E-3</v>
      </c>
      <c r="G10" s="125">
        <v>-1.6866792498293481E-3</v>
      </c>
      <c r="H10" s="126">
        <v>6.6551182807340445E-2</v>
      </c>
      <c r="I10" s="126">
        <v>6.6521781230163432E-2</v>
      </c>
      <c r="J10" s="126">
        <v>6.7000921343018147E-2</v>
      </c>
    </row>
    <row r="11" spans="1:10" ht="15.75" thickBot="1" x14ac:dyDescent="0.3">
      <c r="A11" s="132" t="s">
        <v>42</v>
      </c>
      <c r="B11" s="123">
        <v>11462</v>
      </c>
      <c r="C11" s="123">
        <v>11543</v>
      </c>
      <c r="D11" s="123">
        <v>11661</v>
      </c>
      <c r="E11" s="124">
        <v>1.6902524374408534E-2</v>
      </c>
      <c r="F11" s="124">
        <v>1.5933715742511234E-2</v>
      </c>
      <c r="G11" s="125">
        <v>1.5525975307558948E-2</v>
      </c>
      <c r="H11" s="126">
        <v>0.12409462458723543</v>
      </c>
      <c r="I11" s="126">
        <v>0.12418905397699764</v>
      </c>
      <c r="J11" s="126">
        <v>0.12492768528636626</v>
      </c>
    </row>
    <row r="12" spans="1:10" ht="15.75" thickBot="1" x14ac:dyDescent="0.3">
      <c r="A12" s="132" t="s">
        <v>43</v>
      </c>
      <c r="B12" s="123">
        <v>4381</v>
      </c>
      <c r="C12" s="123">
        <v>4422</v>
      </c>
      <c r="D12" s="123">
        <v>4369</v>
      </c>
      <c r="E12" s="124">
        <v>3.3310080223229788E-2</v>
      </c>
      <c r="F12" s="124">
        <v>3.3799060815119741E-2</v>
      </c>
      <c r="G12" s="125">
        <v>2.4367709897216816E-2</v>
      </c>
      <c r="H12" s="126">
        <v>4.7431386347642504E-2</v>
      </c>
      <c r="I12" s="126">
        <v>4.7575500016138229E-2</v>
      </c>
      <c r="J12" s="126">
        <v>4.6806367980116129E-2</v>
      </c>
    </row>
    <row r="13" spans="1:10" ht="15.75" thickBot="1" x14ac:dyDescent="0.3">
      <c r="A13" s="132" t="s">
        <v>44</v>
      </c>
      <c r="B13" s="123">
        <v>23884</v>
      </c>
      <c r="C13" s="123">
        <v>24033</v>
      </c>
      <c r="D13" s="123">
        <v>24141</v>
      </c>
      <c r="E13" s="124">
        <v>3.1136532656721672E-2</v>
      </c>
      <c r="F13" s="124">
        <v>3.3476319896962314E-2</v>
      </c>
      <c r="G13" s="125">
        <v>3.595358718744901E-2</v>
      </c>
      <c r="H13" s="126">
        <v>0.25858279651383098</v>
      </c>
      <c r="I13" s="126">
        <v>0.25856671006057214</v>
      </c>
      <c r="J13" s="126">
        <v>0.2586295558269589</v>
      </c>
    </row>
    <row r="14" spans="1:10" ht="24.75" thickBot="1" x14ac:dyDescent="0.3">
      <c r="A14" s="140" t="s">
        <v>45</v>
      </c>
      <c r="B14" s="133">
        <v>58581</v>
      </c>
      <c r="C14" s="133">
        <v>58616</v>
      </c>
      <c r="D14" s="133">
        <v>58587</v>
      </c>
      <c r="E14" s="141">
        <v>8.7810943125792296E-3</v>
      </c>
      <c r="F14" s="141">
        <v>9.0604721800358057E-3</v>
      </c>
      <c r="G14" s="142">
        <v>8.5999059789616528E-3</v>
      </c>
      <c r="H14" s="134">
        <v>0.63423374654901743</v>
      </c>
      <c r="I14" s="134">
        <v>0.6306389662926184</v>
      </c>
      <c r="J14" s="134">
        <v>0.62765957446808507</v>
      </c>
    </row>
    <row r="15" spans="1:10" x14ac:dyDescent="0.25">
      <c r="A15" s="386" t="s">
        <v>28</v>
      </c>
      <c r="B15" s="386"/>
      <c r="C15" s="386"/>
      <c r="D15" s="386"/>
      <c r="E15" s="386"/>
      <c r="F15" s="386"/>
      <c r="G15" s="386"/>
      <c r="H15" s="386"/>
      <c r="I15" s="386"/>
      <c r="J15" s="386"/>
    </row>
  </sheetData>
  <mergeCells count="6">
    <mergeCell ref="A15:J15"/>
    <mergeCell ref="A3:J3"/>
    <mergeCell ref="A4:A6"/>
    <mergeCell ref="B4:D5"/>
    <mergeCell ref="E4:G5"/>
    <mergeCell ref="H4:J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>
    <tabColor theme="4"/>
  </sheetPr>
  <dimension ref="A1:J10"/>
  <sheetViews>
    <sheetView zoomScale="130" zoomScaleNormal="130" workbookViewId="0"/>
  </sheetViews>
  <sheetFormatPr defaultRowHeight="12" x14ac:dyDescent="0.2"/>
  <cols>
    <col min="1" max="1" width="33" style="30" customWidth="1"/>
    <col min="2" max="16384" width="9.140625" style="30"/>
  </cols>
  <sheetData>
    <row r="1" spans="1:10" s="1" customFormat="1" ht="15" x14ac:dyDescent="0.25">
      <c r="A1" s="103" t="s">
        <v>0</v>
      </c>
      <c r="B1" s="33"/>
    </row>
    <row r="2" spans="1:10" s="1" customFormat="1" ht="15" x14ac:dyDescent="0.25"/>
    <row r="3" spans="1:10" ht="12.75" thickBot="1" x14ac:dyDescent="0.25">
      <c r="A3" s="387" t="s">
        <v>195</v>
      </c>
      <c r="B3" s="387"/>
      <c r="C3" s="387"/>
      <c r="D3" s="387"/>
      <c r="E3" s="387"/>
      <c r="F3" s="387"/>
      <c r="G3" s="387"/>
      <c r="H3" s="387"/>
      <c r="I3" s="387"/>
      <c r="J3" s="387"/>
    </row>
    <row r="4" spans="1:10" x14ac:dyDescent="0.2">
      <c r="A4" s="388" t="s">
        <v>33</v>
      </c>
      <c r="B4" s="390" t="s">
        <v>37</v>
      </c>
      <c r="C4" s="383"/>
      <c r="D4" s="383"/>
      <c r="E4" s="390" t="s">
        <v>34</v>
      </c>
      <c r="F4" s="383"/>
      <c r="G4" s="383"/>
      <c r="H4" s="390" t="s">
        <v>46</v>
      </c>
      <c r="I4" s="383"/>
      <c r="J4" s="383"/>
    </row>
    <row r="5" spans="1:10" ht="12.75" thickBot="1" x14ac:dyDescent="0.25">
      <c r="A5" s="389"/>
      <c r="B5" s="391"/>
      <c r="C5" s="392"/>
      <c r="D5" s="392"/>
      <c r="E5" s="391"/>
      <c r="F5" s="392"/>
      <c r="G5" s="392"/>
      <c r="H5" s="391"/>
      <c r="I5" s="392"/>
      <c r="J5" s="392"/>
    </row>
    <row r="6" spans="1:10" x14ac:dyDescent="0.2">
      <c r="A6" s="389"/>
      <c r="B6" s="117">
        <v>43556</v>
      </c>
      <c r="C6" s="117">
        <v>43586</v>
      </c>
      <c r="D6" s="117">
        <v>43617</v>
      </c>
      <c r="E6" s="117">
        <v>43556</v>
      </c>
      <c r="F6" s="117">
        <v>43586</v>
      </c>
      <c r="G6" s="117">
        <v>43617</v>
      </c>
      <c r="H6" s="117">
        <v>43556</v>
      </c>
      <c r="I6" s="117">
        <v>43586</v>
      </c>
      <c r="J6" s="117">
        <v>43617</v>
      </c>
    </row>
    <row r="7" spans="1:10" ht="12.75" thickBot="1" x14ac:dyDescent="0.25">
      <c r="A7" s="135" t="s">
        <v>47</v>
      </c>
      <c r="B7" s="119"/>
      <c r="C7" s="119"/>
      <c r="D7" s="119"/>
      <c r="E7" s="120"/>
      <c r="F7" s="120"/>
      <c r="G7" s="121"/>
      <c r="H7" s="122"/>
      <c r="I7" s="122"/>
      <c r="J7" s="122"/>
    </row>
    <row r="8" spans="1:10" ht="36.75" thickBot="1" x14ac:dyDescent="0.25">
      <c r="A8" s="136" t="s">
        <v>48</v>
      </c>
      <c r="B8" s="123">
        <v>28372</v>
      </c>
      <c r="C8" s="123">
        <v>28524</v>
      </c>
      <c r="D8" s="123">
        <v>28405</v>
      </c>
      <c r="E8" s="124">
        <v>3.0924189894489196E-2</v>
      </c>
      <c r="F8" s="124">
        <v>3.0239842909906889E-2</v>
      </c>
      <c r="G8" s="125">
        <v>2.8934714517646176E-2</v>
      </c>
      <c r="H8" s="126">
        <v>3.0418671533654074E-2</v>
      </c>
      <c r="I8" s="126">
        <v>3.2116165479903591E-2</v>
      </c>
      <c r="J8" s="126">
        <v>3.2363271450075226E-2</v>
      </c>
    </row>
    <row r="9" spans="1:10" ht="12.75" thickBot="1" x14ac:dyDescent="0.25">
      <c r="A9" s="137" t="s">
        <v>49</v>
      </c>
      <c r="B9" s="127">
        <v>4875</v>
      </c>
      <c r="C9" s="127">
        <v>4905</v>
      </c>
      <c r="D9" s="127">
        <v>4877</v>
      </c>
      <c r="E9" s="128">
        <v>0.10987040826269112</v>
      </c>
      <c r="F9" s="128">
        <v>9.6633009559642158E-2</v>
      </c>
      <c r="G9" s="129">
        <v>8.1216931216931298E-2</v>
      </c>
      <c r="H9" s="130">
        <v>5.6212529563830271E-2</v>
      </c>
      <c r="I9" s="130">
        <v>5.2245646196150242E-2</v>
      </c>
      <c r="J9" s="130">
        <v>4.646544876886427E-2</v>
      </c>
    </row>
    <row r="10" spans="1:10" x14ac:dyDescent="0.2">
      <c r="A10" s="386" t="s">
        <v>28</v>
      </c>
      <c r="B10" s="386"/>
      <c r="C10" s="386"/>
      <c r="D10" s="386"/>
      <c r="E10" s="386"/>
      <c r="F10" s="386"/>
      <c r="G10" s="386"/>
      <c r="H10" s="386"/>
      <c r="I10" s="386"/>
      <c r="J10" s="386"/>
    </row>
  </sheetData>
  <mergeCells count="6">
    <mergeCell ref="A10:J10"/>
    <mergeCell ref="A3:J3"/>
    <mergeCell ref="A4:A6"/>
    <mergeCell ref="B4:D5"/>
    <mergeCell ref="E4:G5"/>
    <mergeCell ref="H4:J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">
    <tabColor rgb="FF005D89"/>
  </sheetPr>
  <dimension ref="A1:C70"/>
  <sheetViews>
    <sheetView zoomScaleNormal="100" workbookViewId="0">
      <pane ySplit="3" topLeftCell="A4" activePane="bottomLeft" state="frozen"/>
      <selection activeCell="M24" sqref="M24:W24"/>
      <selection pane="bottomLeft" sqref="A1:B1"/>
    </sheetView>
  </sheetViews>
  <sheetFormatPr defaultRowHeight="15" x14ac:dyDescent="0.25"/>
  <cols>
    <col min="1" max="1" width="16.85546875" style="45" customWidth="1"/>
    <col min="2" max="2" width="12.7109375" style="41" bestFit="1" customWidth="1"/>
    <col min="3" max="3" width="8.5703125" style="41" customWidth="1"/>
    <col min="4" max="4" width="9.140625" style="38" customWidth="1"/>
    <col min="5" max="5" width="9" style="38" customWidth="1"/>
    <col min="6" max="6" width="8" style="38" customWidth="1"/>
    <col min="7" max="7" width="8.5703125" style="38" customWidth="1"/>
    <col min="8" max="8" width="9.140625" style="38" customWidth="1"/>
    <col min="9" max="9" width="9" style="38" customWidth="1"/>
    <col min="10" max="10" width="8" style="38" customWidth="1"/>
    <col min="11" max="11" width="8.5703125" style="38" customWidth="1"/>
    <col min="12" max="12" width="9.140625" style="38" customWidth="1"/>
    <col min="13" max="13" width="9" style="38" customWidth="1"/>
    <col min="14" max="14" width="8" style="38" customWidth="1"/>
    <col min="15" max="15" width="8.5703125" style="38" customWidth="1"/>
    <col min="16" max="16" width="9.140625" style="38" customWidth="1"/>
    <col min="17" max="17" width="9" style="38" customWidth="1"/>
    <col min="18" max="18" width="8" style="38" customWidth="1"/>
    <col min="19" max="19" width="8.5703125" style="38" customWidth="1"/>
    <col min="20" max="20" width="9.140625" style="38" customWidth="1"/>
    <col min="21" max="21" width="9" style="38" customWidth="1"/>
    <col min="22" max="22" width="8" style="38" customWidth="1"/>
    <col min="23" max="16384" width="9.140625" style="38"/>
  </cols>
  <sheetData>
    <row r="1" spans="1:3" s="32" customFormat="1" ht="15.75" customHeight="1" x14ac:dyDescent="0.2">
      <c r="A1" s="370" t="s">
        <v>0</v>
      </c>
      <c r="B1" s="370"/>
      <c r="C1" s="34"/>
    </row>
    <row r="3" spans="1:3" ht="30" x14ac:dyDescent="0.25">
      <c r="A3" s="307" t="s">
        <v>413</v>
      </c>
      <c r="B3" s="308" t="s">
        <v>30</v>
      </c>
      <c r="C3" s="35" t="s">
        <v>178</v>
      </c>
    </row>
    <row r="4" spans="1:3" x14ac:dyDescent="0.25">
      <c r="A4" s="315">
        <v>41640</v>
      </c>
      <c r="B4" s="309">
        <v>6218</v>
      </c>
      <c r="C4" s="310">
        <v>6656.583333333333</v>
      </c>
    </row>
    <row r="5" spans="1:3" x14ac:dyDescent="0.25">
      <c r="A5" s="316">
        <v>41671</v>
      </c>
      <c r="B5" s="311">
        <v>6579</v>
      </c>
      <c r="C5" s="312">
        <v>6656.583333333333</v>
      </c>
    </row>
    <row r="6" spans="1:3" x14ac:dyDescent="0.25">
      <c r="A6" s="315">
        <v>41699</v>
      </c>
      <c r="B6" s="309">
        <v>7001</v>
      </c>
      <c r="C6" s="310">
        <v>6656.583333333333</v>
      </c>
    </row>
    <row r="7" spans="1:3" x14ac:dyDescent="0.25">
      <c r="A7" s="316">
        <v>41730</v>
      </c>
      <c r="B7" s="311">
        <v>6995</v>
      </c>
      <c r="C7" s="312">
        <v>6656.583333333333</v>
      </c>
    </row>
    <row r="8" spans="1:3" x14ac:dyDescent="0.25">
      <c r="A8" s="315">
        <v>41760</v>
      </c>
      <c r="B8" s="309">
        <v>6842</v>
      </c>
      <c r="C8" s="310">
        <v>6656.583333333333</v>
      </c>
    </row>
    <row r="9" spans="1:3" x14ac:dyDescent="0.25">
      <c r="A9" s="316">
        <v>41791</v>
      </c>
      <c r="B9" s="311">
        <v>6723</v>
      </c>
      <c r="C9" s="312">
        <v>6656.583333333333</v>
      </c>
    </row>
    <row r="10" spans="1:3" x14ac:dyDescent="0.25">
      <c r="A10" s="315">
        <v>41821</v>
      </c>
      <c r="B10" s="309">
        <v>6768</v>
      </c>
      <c r="C10" s="310">
        <v>6656.583333333333</v>
      </c>
    </row>
    <row r="11" spans="1:3" x14ac:dyDescent="0.25">
      <c r="A11" s="316">
        <v>41852</v>
      </c>
      <c r="B11" s="311">
        <v>6752</v>
      </c>
      <c r="C11" s="312">
        <v>6656.583333333333</v>
      </c>
    </row>
    <row r="12" spans="1:3" x14ac:dyDescent="0.25">
      <c r="A12" s="315">
        <v>41883</v>
      </c>
      <c r="B12" s="309">
        <v>6662</v>
      </c>
      <c r="C12" s="310">
        <v>6656.583333333333</v>
      </c>
    </row>
    <row r="13" spans="1:3" x14ac:dyDescent="0.25">
      <c r="A13" s="316">
        <v>41913</v>
      </c>
      <c r="B13" s="311">
        <v>6522</v>
      </c>
      <c r="C13" s="312">
        <v>6656.583333333333</v>
      </c>
    </row>
    <row r="14" spans="1:3" x14ac:dyDescent="0.25">
      <c r="A14" s="315">
        <v>41944</v>
      </c>
      <c r="B14" s="309">
        <v>6408</v>
      </c>
      <c r="C14" s="310">
        <v>6656.583333333333</v>
      </c>
    </row>
    <row r="15" spans="1:3" x14ac:dyDescent="0.25">
      <c r="A15" s="316">
        <v>41974</v>
      </c>
      <c r="B15" s="311">
        <v>6409</v>
      </c>
      <c r="C15" s="312">
        <v>6656.583333333333</v>
      </c>
    </row>
    <row r="16" spans="1:3" x14ac:dyDescent="0.25">
      <c r="A16" s="315">
        <v>42005</v>
      </c>
      <c r="B16" s="309">
        <v>6720</v>
      </c>
      <c r="C16" s="310">
        <v>8305.3333333333339</v>
      </c>
    </row>
    <row r="17" spans="1:3" x14ac:dyDescent="0.25">
      <c r="A17" s="316">
        <v>42036</v>
      </c>
      <c r="B17" s="311">
        <v>7353</v>
      </c>
      <c r="C17" s="312">
        <v>8305.3333333333339</v>
      </c>
    </row>
    <row r="18" spans="1:3" x14ac:dyDescent="0.25">
      <c r="A18" s="315">
        <v>42064</v>
      </c>
      <c r="B18" s="309">
        <v>7883</v>
      </c>
      <c r="C18" s="310">
        <v>8305.3333333333339</v>
      </c>
    </row>
    <row r="19" spans="1:3" x14ac:dyDescent="0.25">
      <c r="A19" s="316">
        <v>42095</v>
      </c>
      <c r="B19" s="311">
        <v>7975</v>
      </c>
      <c r="C19" s="312">
        <v>8305.3333333333339</v>
      </c>
    </row>
    <row r="20" spans="1:3" x14ac:dyDescent="0.25">
      <c r="A20" s="315">
        <v>42125</v>
      </c>
      <c r="B20" s="309">
        <v>8103</v>
      </c>
      <c r="C20" s="310">
        <v>8305.3333333333339</v>
      </c>
    </row>
    <row r="21" spans="1:3" x14ac:dyDescent="0.25">
      <c r="A21" s="316">
        <v>42156</v>
      </c>
      <c r="B21" s="311">
        <v>8300</v>
      </c>
      <c r="C21" s="312">
        <v>8305.3333333333339</v>
      </c>
    </row>
    <row r="22" spans="1:3" x14ac:dyDescent="0.25">
      <c r="A22" s="315">
        <v>42186</v>
      </c>
      <c r="B22" s="309">
        <v>8568</v>
      </c>
      <c r="C22" s="310">
        <v>8305.3333333333339</v>
      </c>
    </row>
    <row r="23" spans="1:3" x14ac:dyDescent="0.25">
      <c r="A23" s="316">
        <v>42217</v>
      </c>
      <c r="B23" s="311">
        <v>8748</v>
      </c>
      <c r="C23" s="312">
        <v>8305.3333333333339</v>
      </c>
    </row>
    <row r="24" spans="1:3" x14ac:dyDescent="0.25">
      <c r="A24" s="315">
        <v>42248</v>
      </c>
      <c r="B24" s="309">
        <v>8922</v>
      </c>
      <c r="C24" s="310">
        <v>8305.3333333333339</v>
      </c>
    </row>
    <row r="25" spans="1:3" x14ac:dyDescent="0.25">
      <c r="A25" s="316">
        <v>42278</v>
      </c>
      <c r="B25" s="311">
        <v>9014</v>
      </c>
      <c r="C25" s="312">
        <v>8305.3333333333339</v>
      </c>
    </row>
    <row r="26" spans="1:3" x14ac:dyDescent="0.25">
      <c r="A26" s="315">
        <v>42309</v>
      </c>
      <c r="B26" s="309">
        <v>9059</v>
      </c>
      <c r="C26" s="310">
        <v>8305.3333333333339</v>
      </c>
    </row>
    <row r="27" spans="1:3" x14ac:dyDescent="0.25">
      <c r="A27" s="316">
        <v>42339</v>
      </c>
      <c r="B27" s="311">
        <v>9019</v>
      </c>
      <c r="C27" s="312">
        <v>8305.3333333333339</v>
      </c>
    </row>
    <row r="28" spans="1:3" x14ac:dyDescent="0.25">
      <c r="A28" s="315">
        <v>42370</v>
      </c>
      <c r="B28" s="309">
        <v>9560</v>
      </c>
      <c r="C28" s="310">
        <v>11430</v>
      </c>
    </row>
    <row r="29" spans="1:3" x14ac:dyDescent="0.25">
      <c r="A29" s="316">
        <v>42401</v>
      </c>
      <c r="B29" s="311">
        <v>10308</v>
      </c>
      <c r="C29" s="312">
        <v>11430</v>
      </c>
    </row>
    <row r="30" spans="1:3" x14ac:dyDescent="0.25">
      <c r="A30" s="315">
        <v>42430</v>
      </c>
      <c r="B30" s="309">
        <v>11023</v>
      </c>
      <c r="C30" s="310">
        <v>11430</v>
      </c>
    </row>
    <row r="31" spans="1:3" x14ac:dyDescent="0.25">
      <c r="A31" s="316">
        <v>42461</v>
      </c>
      <c r="B31" s="311">
        <v>11346</v>
      </c>
      <c r="C31" s="312">
        <v>11430</v>
      </c>
    </row>
    <row r="32" spans="1:3" x14ac:dyDescent="0.25">
      <c r="A32" s="315">
        <v>42491</v>
      </c>
      <c r="B32" s="309">
        <v>11376</v>
      </c>
      <c r="C32" s="310">
        <v>11430</v>
      </c>
    </row>
    <row r="33" spans="1:3" x14ac:dyDescent="0.25">
      <c r="A33" s="316">
        <v>42522</v>
      </c>
      <c r="B33" s="311">
        <v>11523</v>
      </c>
      <c r="C33" s="312">
        <v>11430</v>
      </c>
    </row>
    <row r="34" spans="1:3" x14ac:dyDescent="0.25">
      <c r="A34" s="315">
        <v>42552</v>
      </c>
      <c r="B34" s="309">
        <v>11782</v>
      </c>
      <c r="C34" s="310">
        <v>11430</v>
      </c>
    </row>
    <row r="35" spans="1:3" x14ac:dyDescent="0.25">
      <c r="A35" s="316">
        <v>42583</v>
      </c>
      <c r="B35" s="311">
        <v>11958</v>
      </c>
      <c r="C35" s="312">
        <v>11430</v>
      </c>
    </row>
    <row r="36" spans="1:3" x14ac:dyDescent="0.25">
      <c r="A36" s="315">
        <v>42614</v>
      </c>
      <c r="B36" s="309">
        <v>11958</v>
      </c>
      <c r="C36" s="310">
        <v>11430</v>
      </c>
    </row>
    <row r="37" spans="1:3" x14ac:dyDescent="0.25">
      <c r="A37" s="316">
        <v>42644</v>
      </c>
      <c r="B37" s="311">
        <v>11979</v>
      </c>
      <c r="C37" s="312">
        <v>11430</v>
      </c>
    </row>
    <row r="38" spans="1:3" x14ac:dyDescent="0.25">
      <c r="A38" s="315">
        <v>42675</v>
      </c>
      <c r="B38" s="309">
        <v>12069</v>
      </c>
      <c r="C38" s="310">
        <v>11430</v>
      </c>
    </row>
    <row r="39" spans="1:3" x14ac:dyDescent="0.25">
      <c r="A39" s="316">
        <v>42705</v>
      </c>
      <c r="B39" s="311">
        <v>12278</v>
      </c>
      <c r="C39" s="312">
        <v>11430</v>
      </c>
    </row>
    <row r="40" spans="1:3" x14ac:dyDescent="0.25">
      <c r="A40" s="315">
        <v>42736</v>
      </c>
      <c r="B40" s="309">
        <v>12855</v>
      </c>
      <c r="C40" s="310">
        <v>13188.416666666666</v>
      </c>
    </row>
    <row r="41" spans="1:3" x14ac:dyDescent="0.25">
      <c r="A41" s="316">
        <v>42767</v>
      </c>
      <c r="B41" s="311">
        <v>13479</v>
      </c>
      <c r="C41" s="312">
        <v>13188.416666666666</v>
      </c>
    </row>
    <row r="42" spans="1:3" x14ac:dyDescent="0.25">
      <c r="A42" s="315">
        <v>42795</v>
      </c>
      <c r="B42" s="309">
        <v>14105</v>
      </c>
      <c r="C42" s="310">
        <v>13188.416666666666</v>
      </c>
    </row>
    <row r="43" spans="1:3" x14ac:dyDescent="0.25">
      <c r="A43" s="316">
        <v>42826</v>
      </c>
      <c r="B43" s="311">
        <v>13979</v>
      </c>
      <c r="C43" s="312">
        <v>13188.416666666666</v>
      </c>
    </row>
    <row r="44" spans="1:3" x14ac:dyDescent="0.25">
      <c r="A44" s="315">
        <v>42856</v>
      </c>
      <c r="B44" s="309">
        <v>13707</v>
      </c>
      <c r="C44" s="310">
        <v>13188.416666666666</v>
      </c>
    </row>
    <row r="45" spans="1:3" x14ac:dyDescent="0.25">
      <c r="A45" s="316">
        <v>42887</v>
      </c>
      <c r="B45" s="311">
        <v>13426</v>
      </c>
      <c r="C45" s="312">
        <v>13188.416666666666</v>
      </c>
    </row>
    <row r="46" spans="1:3" x14ac:dyDescent="0.25">
      <c r="A46" s="315">
        <v>42917</v>
      </c>
      <c r="B46" s="309">
        <v>13269</v>
      </c>
      <c r="C46" s="310">
        <v>13188.416666666666</v>
      </c>
    </row>
    <row r="47" spans="1:3" x14ac:dyDescent="0.25">
      <c r="A47" s="316">
        <v>42948</v>
      </c>
      <c r="B47" s="311">
        <v>13057</v>
      </c>
      <c r="C47" s="312">
        <v>13188.416666666666</v>
      </c>
    </row>
    <row r="48" spans="1:3" x14ac:dyDescent="0.25">
      <c r="A48" s="315">
        <v>42979</v>
      </c>
      <c r="B48" s="309">
        <v>12906</v>
      </c>
      <c r="C48" s="310">
        <v>13188.416666666666</v>
      </c>
    </row>
    <row r="49" spans="1:3" x14ac:dyDescent="0.25">
      <c r="A49" s="316">
        <v>43009</v>
      </c>
      <c r="B49" s="311">
        <v>12689</v>
      </c>
      <c r="C49" s="312">
        <v>13188.416666666666</v>
      </c>
    </row>
    <row r="50" spans="1:3" x14ac:dyDescent="0.25">
      <c r="A50" s="315">
        <v>43040</v>
      </c>
      <c r="B50" s="309">
        <v>12522</v>
      </c>
      <c r="C50" s="310">
        <v>13188.416666666666</v>
      </c>
    </row>
    <row r="51" spans="1:3" x14ac:dyDescent="0.25">
      <c r="A51" s="316">
        <v>43070</v>
      </c>
      <c r="B51" s="311">
        <v>12267</v>
      </c>
      <c r="C51" s="312">
        <v>13188.416666666666</v>
      </c>
    </row>
    <row r="52" spans="1:3" x14ac:dyDescent="0.25">
      <c r="A52" s="315">
        <v>43101</v>
      </c>
      <c r="B52" s="309">
        <v>12642</v>
      </c>
      <c r="C52" s="310">
        <v>12782.25</v>
      </c>
    </row>
    <row r="53" spans="1:3" x14ac:dyDescent="0.25">
      <c r="A53" s="316">
        <v>43132</v>
      </c>
      <c r="B53" s="311">
        <v>13070</v>
      </c>
      <c r="C53" s="312">
        <v>12782.25</v>
      </c>
    </row>
    <row r="54" spans="1:3" x14ac:dyDescent="0.25">
      <c r="A54" s="315">
        <v>43160</v>
      </c>
      <c r="B54" s="309">
        <v>13634</v>
      </c>
      <c r="C54" s="310">
        <v>12782.25</v>
      </c>
    </row>
    <row r="55" spans="1:3" x14ac:dyDescent="0.25">
      <c r="A55" s="316">
        <v>43191</v>
      </c>
      <c r="B55" s="311">
        <v>13361</v>
      </c>
      <c r="C55" s="312">
        <v>12782.25</v>
      </c>
    </row>
    <row r="56" spans="1:3" x14ac:dyDescent="0.25">
      <c r="A56" s="315">
        <v>43221</v>
      </c>
      <c r="B56" s="309">
        <v>13190</v>
      </c>
      <c r="C56" s="310">
        <v>12782.25</v>
      </c>
    </row>
    <row r="57" spans="1:3" x14ac:dyDescent="0.25">
      <c r="A57" s="316">
        <v>43252</v>
      </c>
      <c r="B57" s="311">
        <v>12923</v>
      </c>
      <c r="C57" s="312">
        <v>12782.25</v>
      </c>
    </row>
    <row r="58" spans="1:3" x14ac:dyDescent="0.25">
      <c r="A58" s="315">
        <v>43282</v>
      </c>
      <c r="B58" s="309">
        <v>12827</v>
      </c>
      <c r="C58" s="310">
        <v>12782.25</v>
      </c>
    </row>
    <row r="59" spans="1:3" x14ac:dyDescent="0.25">
      <c r="A59" s="316">
        <v>43313</v>
      </c>
      <c r="B59" s="311">
        <v>12665</v>
      </c>
      <c r="C59" s="312">
        <v>12782.25</v>
      </c>
    </row>
    <row r="60" spans="1:3" x14ac:dyDescent="0.25">
      <c r="A60" s="315">
        <v>43344</v>
      </c>
      <c r="B60" s="309">
        <v>12450</v>
      </c>
      <c r="C60" s="310">
        <v>12782.25</v>
      </c>
    </row>
    <row r="61" spans="1:3" x14ac:dyDescent="0.25">
      <c r="A61" s="316">
        <v>43374</v>
      </c>
      <c r="B61" s="311">
        <v>12309</v>
      </c>
      <c r="C61" s="312">
        <v>12782.25</v>
      </c>
    </row>
    <row r="62" spans="1:3" x14ac:dyDescent="0.25">
      <c r="A62" s="315">
        <v>43405</v>
      </c>
      <c r="B62" s="309">
        <v>12164</v>
      </c>
      <c r="C62" s="310">
        <v>12782.25</v>
      </c>
    </row>
    <row r="63" spans="1:3" x14ac:dyDescent="0.25">
      <c r="A63" s="316">
        <v>43435</v>
      </c>
      <c r="B63" s="311">
        <v>12152</v>
      </c>
      <c r="C63" s="312">
        <v>12782.25</v>
      </c>
    </row>
    <row r="64" spans="1:3" x14ac:dyDescent="0.25">
      <c r="A64" s="315">
        <v>43466</v>
      </c>
      <c r="B64" s="309">
        <v>12625</v>
      </c>
      <c r="C64" s="310">
        <v>12998.666666666666</v>
      </c>
    </row>
    <row r="65" spans="1:3" x14ac:dyDescent="0.25">
      <c r="A65" s="316">
        <v>43497</v>
      </c>
      <c r="B65" s="311">
        <v>13053</v>
      </c>
      <c r="C65" s="312">
        <v>12998.666666666666</v>
      </c>
    </row>
    <row r="66" spans="1:3" x14ac:dyDescent="0.25">
      <c r="A66" s="315">
        <v>43525</v>
      </c>
      <c r="B66" s="309">
        <v>13387</v>
      </c>
      <c r="C66" s="310">
        <v>12998.666666666666</v>
      </c>
    </row>
    <row r="67" spans="1:3" x14ac:dyDescent="0.25">
      <c r="A67" s="316">
        <v>43556</v>
      </c>
      <c r="B67" s="311">
        <v>13177</v>
      </c>
      <c r="C67" s="312">
        <v>12998.666666666666</v>
      </c>
    </row>
    <row r="68" spans="1:3" x14ac:dyDescent="0.25">
      <c r="A68" s="315">
        <v>43586</v>
      </c>
      <c r="B68" s="309">
        <v>12984</v>
      </c>
      <c r="C68" s="310">
        <v>12998.666666666666</v>
      </c>
    </row>
    <row r="69" spans="1:3" ht="15.75" thickBot="1" x14ac:dyDescent="0.3">
      <c r="A69" s="317">
        <v>43617</v>
      </c>
      <c r="B69" s="313">
        <v>12766</v>
      </c>
      <c r="C69" s="314">
        <v>12998.666666666666</v>
      </c>
    </row>
    <row r="70" spans="1:3" x14ac:dyDescent="0.25">
      <c r="A70" s="318" t="s">
        <v>28</v>
      </c>
    </row>
  </sheetData>
  <mergeCells count="1"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tabColor theme="4"/>
  </sheetPr>
  <dimension ref="A1:J16"/>
  <sheetViews>
    <sheetView zoomScale="130" zoomScaleNormal="130" workbookViewId="0"/>
  </sheetViews>
  <sheetFormatPr defaultRowHeight="12" x14ac:dyDescent="0.2"/>
  <cols>
    <col min="1" max="1" width="42.7109375" style="30" bestFit="1" customWidth="1"/>
    <col min="2" max="16384" width="9.140625" style="30"/>
  </cols>
  <sheetData>
    <row r="1" spans="1:10" s="1" customFormat="1" ht="15" x14ac:dyDescent="0.25">
      <c r="A1" s="103" t="s">
        <v>0</v>
      </c>
      <c r="B1" s="33"/>
    </row>
    <row r="2" spans="1:10" s="1" customFormat="1" ht="15" x14ac:dyDescent="0.25"/>
    <row r="3" spans="1:10" x14ac:dyDescent="0.2">
      <c r="A3" s="131" t="s">
        <v>197</v>
      </c>
    </row>
    <row r="4" spans="1:10" x14ac:dyDescent="0.2">
      <c r="A4" s="393" t="s">
        <v>50</v>
      </c>
      <c r="B4" s="393" t="s">
        <v>29</v>
      </c>
      <c r="C4" s="393"/>
      <c r="D4" s="393" t="s">
        <v>51</v>
      </c>
      <c r="E4" s="393" t="s">
        <v>52</v>
      </c>
      <c r="F4" s="393"/>
      <c r="G4" s="393"/>
      <c r="H4" s="393" t="s">
        <v>34</v>
      </c>
      <c r="I4" s="393"/>
      <c r="J4" s="393"/>
    </row>
    <row r="5" spans="1:10" x14ac:dyDescent="0.2">
      <c r="A5" s="394"/>
      <c r="B5" s="394"/>
      <c r="C5" s="394"/>
      <c r="D5" s="394"/>
      <c r="E5" s="394"/>
      <c r="F5" s="394"/>
      <c r="G5" s="394"/>
      <c r="H5" s="394"/>
      <c r="I5" s="394"/>
      <c r="J5" s="394"/>
    </row>
    <row r="6" spans="1:10" x14ac:dyDescent="0.2">
      <c r="A6" s="394"/>
      <c r="B6" s="144">
        <v>43556</v>
      </c>
      <c r="C6" s="144">
        <v>43586</v>
      </c>
      <c r="D6" s="144">
        <v>43617</v>
      </c>
      <c r="E6" s="144">
        <v>43556</v>
      </c>
      <c r="F6" s="144">
        <v>43586</v>
      </c>
      <c r="G6" s="144">
        <v>43617</v>
      </c>
      <c r="H6" s="144">
        <v>43556</v>
      </c>
      <c r="I6" s="144">
        <v>43586</v>
      </c>
      <c r="J6" s="144">
        <v>43617</v>
      </c>
    </row>
    <row r="7" spans="1:10" x14ac:dyDescent="0.2">
      <c r="A7" s="145" t="s">
        <v>53</v>
      </c>
      <c r="B7" s="146">
        <v>2295</v>
      </c>
      <c r="C7" s="146">
        <v>2289</v>
      </c>
      <c r="D7" s="146">
        <v>2290</v>
      </c>
      <c r="E7" s="147">
        <v>5.0999999999999997E-2</v>
      </c>
      <c r="F7" s="147">
        <v>4.5999999999999999E-2</v>
      </c>
      <c r="G7" s="147">
        <v>4.1000000000000002E-2</v>
      </c>
      <c r="H7" s="148">
        <v>4.8000000000000001E-2</v>
      </c>
      <c r="I7" s="148">
        <v>4.8000000000000001E-2</v>
      </c>
      <c r="J7" s="148">
        <v>4.8000000000000001E-2</v>
      </c>
    </row>
    <row r="8" spans="1:10" x14ac:dyDescent="0.2">
      <c r="A8" s="145" t="s">
        <v>54</v>
      </c>
      <c r="B8" s="146">
        <v>2311</v>
      </c>
      <c r="C8" s="146">
        <v>2294</v>
      </c>
      <c r="D8" s="146">
        <v>2290</v>
      </c>
      <c r="E8" s="147">
        <v>6.0000000000000001E-3</v>
      </c>
      <c r="F8" s="147">
        <v>-2E-3</v>
      </c>
      <c r="G8" s="147">
        <v>-2E-3</v>
      </c>
      <c r="H8" s="148">
        <v>7.0000000000000001E-3</v>
      </c>
      <c r="I8" s="148">
        <v>5.0000000000000001E-3</v>
      </c>
      <c r="J8" s="148">
        <v>6.0000000000000001E-3</v>
      </c>
    </row>
    <row r="9" spans="1:10" x14ac:dyDescent="0.2">
      <c r="A9" s="149" t="s">
        <v>39</v>
      </c>
      <c r="B9" s="150">
        <v>2187</v>
      </c>
      <c r="C9" s="150">
        <v>2174</v>
      </c>
      <c r="D9" s="150">
        <v>2166</v>
      </c>
      <c r="E9" s="151">
        <v>-6.0000000000000001E-3</v>
      </c>
      <c r="F9" s="151">
        <v>-0.01</v>
      </c>
      <c r="G9" s="151">
        <v>-1.2E-2</v>
      </c>
      <c r="H9" s="152">
        <v>-7.0000000000000001E-3</v>
      </c>
      <c r="I9" s="152">
        <v>-1.0999999999999999E-2</v>
      </c>
      <c r="J9" s="152">
        <v>-7.0000000000000001E-3</v>
      </c>
    </row>
    <row r="10" spans="1:10" x14ac:dyDescent="0.2">
      <c r="A10" s="149" t="s">
        <v>40</v>
      </c>
      <c r="B10" s="150">
        <v>1375</v>
      </c>
      <c r="C10" s="150">
        <v>1376</v>
      </c>
      <c r="D10" s="150">
        <v>1399</v>
      </c>
      <c r="E10" s="151">
        <v>3.6999999999999998E-2</v>
      </c>
      <c r="F10" s="151">
        <v>2.8000000000000001E-2</v>
      </c>
      <c r="G10" s="151">
        <v>0.02</v>
      </c>
      <c r="H10" s="152">
        <v>5.1999999999999998E-2</v>
      </c>
      <c r="I10" s="152">
        <v>5.5E-2</v>
      </c>
      <c r="J10" s="152">
        <v>4.9000000000000002E-2</v>
      </c>
    </row>
    <row r="11" spans="1:10" x14ac:dyDescent="0.2">
      <c r="A11" s="149" t="s">
        <v>41</v>
      </c>
      <c r="B11" s="150">
        <v>908</v>
      </c>
      <c r="C11" s="150">
        <v>901</v>
      </c>
      <c r="D11" s="150">
        <v>901</v>
      </c>
      <c r="E11" s="151">
        <v>-2.5000000000000001E-2</v>
      </c>
      <c r="F11" s="151">
        <v>-2.8000000000000001E-2</v>
      </c>
      <c r="G11" s="151">
        <v>-1.2E-2</v>
      </c>
      <c r="H11" s="152">
        <v>-8.9999999999999993E-3</v>
      </c>
      <c r="I11" s="152">
        <v>-1.0999999999999999E-2</v>
      </c>
      <c r="J11" s="152">
        <v>-0.01</v>
      </c>
    </row>
    <row r="12" spans="1:10" x14ac:dyDescent="0.2">
      <c r="A12" s="149" t="s">
        <v>42</v>
      </c>
      <c r="B12" s="150">
        <v>3719</v>
      </c>
      <c r="C12" s="150">
        <v>3669</v>
      </c>
      <c r="D12" s="150">
        <v>3661</v>
      </c>
      <c r="E12" s="151">
        <v>1.7000000000000001E-2</v>
      </c>
      <c r="F12" s="151">
        <v>3.0000000000000001E-3</v>
      </c>
      <c r="G12" s="151">
        <v>0.01</v>
      </c>
      <c r="H12" s="152">
        <v>0.03</v>
      </c>
      <c r="I12" s="152">
        <v>2.1999999999999999E-2</v>
      </c>
      <c r="J12" s="152">
        <v>2.5000000000000001E-2</v>
      </c>
    </row>
    <row r="13" spans="1:10" x14ac:dyDescent="0.2">
      <c r="A13" s="149" t="s">
        <v>43</v>
      </c>
      <c r="B13" s="150">
        <v>5858</v>
      </c>
      <c r="C13" s="150">
        <v>5775</v>
      </c>
      <c r="D13" s="150">
        <v>5785</v>
      </c>
      <c r="E13" s="151">
        <v>3.4000000000000002E-2</v>
      </c>
      <c r="F13" s="151">
        <v>8.0000000000000002E-3</v>
      </c>
      <c r="G13" s="151">
        <v>4.2000000000000003E-2</v>
      </c>
      <c r="H13" s="152">
        <v>-2.5000000000000001E-2</v>
      </c>
      <c r="I13" s="152">
        <v>-1.9E-2</v>
      </c>
      <c r="J13" s="152">
        <v>-2E-3</v>
      </c>
    </row>
    <row r="14" spans="1:10" x14ac:dyDescent="0.2">
      <c r="A14" s="149" t="s">
        <v>44</v>
      </c>
      <c r="B14" s="150">
        <v>1679</v>
      </c>
      <c r="C14" s="150">
        <v>1670</v>
      </c>
      <c r="D14" s="150">
        <v>1662</v>
      </c>
      <c r="E14" s="151">
        <v>4.0000000000000001E-3</v>
      </c>
      <c r="F14" s="151">
        <v>-2E-3</v>
      </c>
      <c r="G14" s="151">
        <v>-1.2E-2</v>
      </c>
      <c r="H14" s="152">
        <v>8.9999999999999993E-3</v>
      </c>
      <c r="I14" s="152">
        <v>0.01</v>
      </c>
      <c r="J14" s="152">
        <v>4.0000000000000001E-3</v>
      </c>
    </row>
    <row r="15" spans="1:10" ht="12.75" thickBot="1" x14ac:dyDescent="0.25">
      <c r="A15" s="153" t="s">
        <v>55</v>
      </c>
      <c r="B15" s="154">
        <v>208325</v>
      </c>
      <c r="C15" s="154">
        <v>207997</v>
      </c>
      <c r="D15" s="154">
        <v>208435</v>
      </c>
      <c r="E15" s="155">
        <v>2.8000000000000001E-2</v>
      </c>
      <c r="F15" s="155">
        <v>2.4E-2</v>
      </c>
      <c r="G15" s="155">
        <v>2.4E-2</v>
      </c>
      <c r="H15" s="156">
        <v>2.1999999999999999E-2</v>
      </c>
      <c r="I15" s="156">
        <v>2.1999999999999999E-2</v>
      </c>
      <c r="J15" s="156">
        <v>2.4E-2</v>
      </c>
    </row>
    <row r="16" spans="1:10" x14ac:dyDescent="0.2">
      <c r="A16" s="143" t="s">
        <v>28</v>
      </c>
    </row>
  </sheetData>
  <mergeCells count="4">
    <mergeCell ref="A4:A6"/>
    <mergeCell ref="B4:D5"/>
    <mergeCell ref="E4:G5"/>
    <mergeCell ref="H4:J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tabColor theme="4"/>
  </sheetPr>
  <dimension ref="A1:J13"/>
  <sheetViews>
    <sheetView zoomScale="130" zoomScaleNormal="130" workbookViewId="0"/>
  </sheetViews>
  <sheetFormatPr defaultRowHeight="12" x14ac:dyDescent="0.2"/>
  <cols>
    <col min="1" max="1" width="54.28515625" style="30" customWidth="1"/>
    <col min="2" max="16384" width="9.140625" style="30"/>
  </cols>
  <sheetData>
    <row r="1" spans="1:10" s="1" customFormat="1" ht="15" x14ac:dyDescent="0.25">
      <c r="A1" s="103" t="s">
        <v>0</v>
      </c>
      <c r="B1" s="33"/>
    </row>
    <row r="2" spans="1:10" s="1" customFormat="1" ht="15" x14ac:dyDescent="0.25"/>
    <row r="3" spans="1:10" x14ac:dyDescent="0.2">
      <c r="A3" s="131" t="s">
        <v>196</v>
      </c>
    </row>
    <row r="4" spans="1:10" x14ac:dyDescent="0.2">
      <c r="A4" s="395" t="s">
        <v>186</v>
      </c>
      <c r="B4" s="393" t="s">
        <v>187</v>
      </c>
      <c r="C4" s="393"/>
      <c r="D4" s="393" t="s">
        <v>51</v>
      </c>
      <c r="E4" s="393" t="s">
        <v>188</v>
      </c>
      <c r="F4" s="393"/>
      <c r="G4" s="393"/>
      <c r="H4" s="393" t="s">
        <v>34</v>
      </c>
      <c r="I4" s="393"/>
      <c r="J4" s="397"/>
    </row>
    <row r="5" spans="1:10" x14ac:dyDescent="0.2">
      <c r="A5" s="396"/>
      <c r="B5" s="394"/>
      <c r="C5" s="394"/>
      <c r="D5" s="394"/>
      <c r="E5" s="394"/>
      <c r="F5" s="394"/>
      <c r="G5" s="394"/>
      <c r="H5" s="394"/>
      <c r="I5" s="394"/>
      <c r="J5" s="398"/>
    </row>
    <row r="6" spans="1:10" x14ac:dyDescent="0.2">
      <c r="A6" s="396"/>
      <c r="B6" s="144">
        <v>43556</v>
      </c>
      <c r="C6" s="144">
        <v>43586</v>
      </c>
      <c r="D6" s="144">
        <v>43617</v>
      </c>
      <c r="E6" s="144">
        <v>43556</v>
      </c>
      <c r="F6" s="144">
        <v>43586</v>
      </c>
      <c r="G6" s="144">
        <v>43617</v>
      </c>
      <c r="H6" s="144">
        <v>43556</v>
      </c>
      <c r="I6" s="144">
        <v>43586</v>
      </c>
      <c r="J6" s="157">
        <v>43617</v>
      </c>
    </row>
    <row r="7" spans="1:10" ht="21" customHeight="1" x14ac:dyDescent="0.2">
      <c r="A7" s="158" t="s">
        <v>189</v>
      </c>
      <c r="B7" s="148">
        <v>3.4682080924854919E-3</v>
      </c>
      <c r="C7" s="148">
        <v>-1.1520737327188613E-3</v>
      </c>
      <c r="D7" s="148">
        <v>-5.7670126874279637E-3</v>
      </c>
      <c r="E7" s="147">
        <v>-3.9260969976905202E-2</v>
      </c>
      <c r="F7" s="147">
        <v>7.464454976303303E-2</v>
      </c>
      <c r="G7" s="147">
        <v>-5.9210526315789491E-2</v>
      </c>
      <c r="H7" s="148">
        <v>-1.1137328928739754E-2</v>
      </c>
      <c r="I7" s="148">
        <v>1.8978933383939633E-4</v>
      </c>
      <c r="J7" s="159">
        <v>-7.5714556123412935E-3</v>
      </c>
    </row>
    <row r="8" spans="1:10" ht="21" customHeight="1" x14ac:dyDescent="0.2">
      <c r="A8" s="160" t="s">
        <v>190</v>
      </c>
      <c r="B8" s="148">
        <v>3.2341526520051733E-2</v>
      </c>
      <c r="C8" s="148">
        <v>5.0125313283209127E-3</v>
      </c>
      <c r="D8" s="148">
        <v>-3.7406483790523026E-3</v>
      </c>
      <c r="E8" s="147">
        <v>-1.2562814070351536E-3</v>
      </c>
      <c r="F8" s="147">
        <v>0.22019635343618527</v>
      </c>
      <c r="G8" s="147">
        <v>-3.4653465346534573E-2</v>
      </c>
      <c r="H8" s="148">
        <v>1.9188354653727258E-2</v>
      </c>
      <c r="I8" s="148">
        <v>4.2017738359201973E-2</v>
      </c>
      <c r="J8" s="159">
        <v>3.1253438978760872E-2</v>
      </c>
    </row>
    <row r="9" spans="1:10" ht="21" customHeight="1" x14ac:dyDescent="0.2">
      <c r="A9" s="160" t="s">
        <v>191</v>
      </c>
      <c r="B9" s="148">
        <v>-1.6279069767441978E-2</v>
      </c>
      <c r="C9" s="148">
        <v>1.4184397163120588E-2</v>
      </c>
      <c r="D9" s="148">
        <v>-3.4965034965034336E-3</v>
      </c>
      <c r="E9" s="147">
        <v>-5.9302325581395254E-2</v>
      </c>
      <c r="F9" s="147">
        <v>2.7459954233409523E-2</v>
      </c>
      <c r="G9" s="147">
        <v>-6.3372717508055731E-2</v>
      </c>
      <c r="H9" s="148">
        <v>-1.4890428919272947E-2</v>
      </c>
      <c r="I9" s="148">
        <v>-8.4642151791589626E-3</v>
      </c>
      <c r="J9" s="159">
        <v>-1.5586854460093558E-2</v>
      </c>
    </row>
    <row r="10" spans="1:10" ht="21" customHeight="1" x14ac:dyDescent="0.2">
      <c r="A10" s="160" t="s">
        <v>192</v>
      </c>
      <c r="B10" s="148">
        <v>3.0167597765363263E-2</v>
      </c>
      <c r="C10" s="148">
        <v>-2.0607375271149753E-2</v>
      </c>
      <c r="D10" s="148">
        <v>-7.7519379844961378E-3</v>
      </c>
      <c r="E10" s="147">
        <v>-3.3632286995515237E-3</v>
      </c>
      <c r="F10" s="147">
        <v>0.14932680538555698</v>
      </c>
      <c r="G10" s="147">
        <v>-5.3215077605321515E-2</v>
      </c>
      <c r="H10" s="148">
        <v>-9.6997690531177572E-3</v>
      </c>
      <c r="I10" s="148">
        <v>9.6852300242129541E-3</v>
      </c>
      <c r="J10" s="159">
        <v>1.7633410672852623E-3</v>
      </c>
    </row>
    <row r="11" spans="1:10" ht="21" customHeight="1" x14ac:dyDescent="0.2">
      <c r="A11" s="161" t="s">
        <v>193</v>
      </c>
      <c r="B11" s="152">
        <v>3.6945812807881673E-2</v>
      </c>
      <c r="C11" s="152">
        <v>-2.3752969121140111E-2</v>
      </c>
      <c r="D11" s="152">
        <v>-6.0827250608272987E-3</v>
      </c>
      <c r="E11" s="151">
        <v>1.0465116279069875E-2</v>
      </c>
      <c r="F11" s="151">
        <v>0.28147100424328131</v>
      </c>
      <c r="G11" s="151">
        <v>-6.0411311053984562E-2</v>
      </c>
      <c r="H11" s="152">
        <v>6.268282490597521E-3</v>
      </c>
      <c r="I11" s="152">
        <v>3.6806580890107687E-2</v>
      </c>
      <c r="J11" s="162">
        <v>2.1187767456424256E-2</v>
      </c>
    </row>
    <row r="12" spans="1:10" ht="21" customHeight="1" thickBot="1" x14ac:dyDescent="0.25">
      <c r="A12" s="163" t="s">
        <v>194</v>
      </c>
      <c r="B12" s="164">
        <v>2.6086956521739202E-2</v>
      </c>
      <c r="C12" s="164">
        <v>-1.5889830508474589E-2</v>
      </c>
      <c r="D12" s="164">
        <v>-1.1840688912809538E-2</v>
      </c>
      <c r="E12" s="165">
        <v>-7.7605321507761005E-3</v>
      </c>
      <c r="F12" s="165">
        <v>0.11515863689776751</v>
      </c>
      <c r="G12" s="165">
        <v>-5.1009564293304943E-2</v>
      </c>
      <c r="H12" s="164">
        <v>-1.381707969335022E-2</v>
      </c>
      <c r="I12" s="164">
        <v>2.6951756356123902E-3</v>
      </c>
      <c r="J12" s="166">
        <v>-3.228989147008865E-3</v>
      </c>
    </row>
    <row r="13" spans="1:10" x14ac:dyDescent="0.2">
      <c r="A13" s="143" t="s">
        <v>28</v>
      </c>
    </row>
  </sheetData>
  <mergeCells count="4">
    <mergeCell ref="A4:A6"/>
    <mergeCell ref="B4:D5"/>
    <mergeCell ref="E4:G5"/>
    <mergeCell ref="H4:J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4">
    <tabColor theme="4"/>
  </sheetPr>
  <dimension ref="A1:M16"/>
  <sheetViews>
    <sheetView zoomScale="130" zoomScaleNormal="130" workbookViewId="0"/>
  </sheetViews>
  <sheetFormatPr defaultRowHeight="12" x14ac:dyDescent="0.2"/>
  <cols>
    <col min="1" max="1" width="31.28515625" style="30" customWidth="1"/>
    <col min="2" max="7" width="9.140625" style="30"/>
    <col min="8" max="8" width="9.5703125" style="30" bestFit="1" customWidth="1"/>
    <col min="9" max="16384" width="9.140625" style="30"/>
  </cols>
  <sheetData>
    <row r="1" spans="1:13" s="1" customFormat="1" ht="15" x14ac:dyDescent="0.25">
      <c r="A1" s="103" t="s">
        <v>0</v>
      </c>
      <c r="B1" s="33"/>
    </row>
    <row r="3" spans="1:13" x14ac:dyDescent="0.2">
      <c r="A3" s="399" t="s">
        <v>208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</row>
    <row r="4" spans="1:13" ht="12" customHeight="1" x14ac:dyDescent="0.2">
      <c r="A4" s="70"/>
      <c r="B4" s="401" t="s">
        <v>203</v>
      </c>
      <c r="C4" s="402"/>
      <c r="D4" s="402"/>
      <c r="E4" s="401" t="s">
        <v>204</v>
      </c>
      <c r="F4" s="402"/>
      <c r="G4" s="402"/>
      <c r="H4" s="401" t="s">
        <v>205</v>
      </c>
      <c r="I4" s="402"/>
      <c r="J4" s="402"/>
      <c r="K4" s="401" t="s">
        <v>206</v>
      </c>
      <c r="L4" s="402"/>
      <c r="M4" s="402"/>
    </row>
    <row r="5" spans="1:13" ht="24" x14ac:dyDescent="0.2">
      <c r="A5" s="71"/>
      <c r="B5" s="72" t="s">
        <v>78</v>
      </c>
      <c r="C5" s="73" t="s">
        <v>79</v>
      </c>
      <c r="D5" s="73" t="s">
        <v>80</v>
      </c>
      <c r="E5" s="72" t="s">
        <v>78</v>
      </c>
      <c r="F5" s="73" t="s">
        <v>79</v>
      </c>
      <c r="G5" s="73" t="s">
        <v>80</v>
      </c>
      <c r="H5" s="72" t="s">
        <v>78</v>
      </c>
      <c r="I5" s="73" t="s">
        <v>79</v>
      </c>
      <c r="J5" s="73" t="s">
        <v>80</v>
      </c>
      <c r="K5" s="72" t="s">
        <v>78</v>
      </c>
      <c r="L5" s="73" t="s">
        <v>79</v>
      </c>
      <c r="M5" s="73" t="s">
        <v>80</v>
      </c>
    </row>
    <row r="6" spans="1:13" x14ac:dyDescent="0.2">
      <c r="A6" s="74" t="s">
        <v>81</v>
      </c>
      <c r="B6" s="78">
        <f>SUM(B7:B10)</f>
        <v>645.24597771690446</v>
      </c>
      <c r="C6" s="79">
        <v>-6.0931717446945144E-2</v>
      </c>
      <c r="D6" s="80">
        <f>B6/B$13</f>
        <v>0.21103315961303634</v>
      </c>
      <c r="E6" s="78">
        <f>SUM(E7:E10)</f>
        <v>664.2846612867354</v>
      </c>
      <c r="F6" s="79">
        <v>-1.292031954123285E-2</v>
      </c>
      <c r="G6" s="80">
        <f>E6/E$13</f>
        <v>0.20692428996719398</v>
      </c>
      <c r="H6" s="78">
        <f>SUM(H7:H10)</f>
        <v>730.46466619853243</v>
      </c>
      <c r="I6" s="79">
        <v>6.7276639000429794E-2</v>
      </c>
      <c r="J6" s="80">
        <f>H6/H$13</f>
        <v>0.21924256664171865</v>
      </c>
      <c r="K6" s="78">
        <f>SUM(K7:K10)</f>
        <v>765.49705826560989</v>
      </c>
      <c r="L6" s="79">
        <v>5.6751496380735844E-3</v>
      </c>
      <c r="M6" s="80">
        <f>K6/K$13</f>
        <v>0.21911967431323603</v>
      </c>
    </row>
    <row r="7" spans="1:13" ht="12" customHeight="1" x14ac:dyDescent="0.2">
      <c r="A7" s="75" t="s">
        <v>82</v>
      </c>
      <c r="B7" s="81">
        <v>399.05871756751998</v>
      </c>
      <c r="C7" s="82">
        <v>-7.7379764312460741E-2</v>
      </c>
      <c r="D7" s="83">
        <f t="shared" ref="D7:D12" si="0">B7/B$13</f>
        <v>0.13051553197957075</v>
      </c>
      <c r="E7" s="81">
        <v>418.04622968270007</v>
      </c>
      <c r="F7" s="82">
        <v>4.3208177474940435E-3</v>
      </c>
      <c r="G7" s="83">
        <f t="shared" ref="G7:G12" si="1">E7/E$13</f>
        <v>0.13022116013185525</v>
      </c>
      <c r="H7" s="81">
        <v>464.36977063573994</v>
      </c>
      <c r="I7" s="82">
        <v>7.8227378309340123E-2</v>
      </c>
      <c r="J7" s="83">
        <f t="shared" ref="J7:J12" si="2">H7/H$13</f>
        <v>0.13937651620418703</v>
      </c>
      <c r="K7" s="81">
        <v>481.18897376910996</v>
      </c>
      <c r="L7" s="82">
        <v>-5.5211892601880752E-3</v>
      </c>
      <c r="M7" s="83">
        <f t="shared" ref="M7:M12" si="3">K7/K$13</f>
        <v>0.13773791822831943</v>
      </c>
    </row>
    <row r="8" spans="1:13" x14ac:dyDescent="0.2">
      <c r="A8" s="75" t="s">
        <v>83</v>
      </c>
      <c r="B8" s="81">
        <v>-1.0469309000000001E-2</v>
      </c>
      <c r="C8" s="82" t="s">
        <v>84</v>
      </c>
      <c r="D8" s="83">
        <f t="shared" si="0"/>
        <v>-3.4240761407807473E-6</v>
      </c>
      <c r="E8" s="81">
        <v>-1.7391150941707099E-2</v>
      </c>
      <c r="F8" s="82" t="s">
        <v>84</v>
      </c>
      <c r="G8" s="83">
        <f t="shared" si="1"/>
        <v>-5.4173335168606234E-6</v>
      </c>
      <c r="H8" s="81">
        <v>-1.63447258452146E-3</v>
      </c>
      <c r="I8" s="82" t="s">
        <v>84</v>
      </c>
      <c r="J8" s="83">
        <f t="shared" si="2"/>
        <v>-4.9057261920813262E-7</v>
      </c>
      <c r="K8" s="81">
        <v>2.18958E-6</v>
      </c>
      <c r="L8" s="82" t="s">
        <v>84</v>
      </c>
      <c r="M8" s="83">
        <f t="shared" si="3"/>
        <v>6.267562380576814E-10</v>
      </c>
    </row>
    <row r="9" spans="1:13" x14ac:dyDescent="0.2">
      <c r="A9" s="75" t="s">
        <v>85</v>
      </c>
      <c r="B9" s="81">
        <v>170.81987148597003</v>
      </c>
      <c r="C9" s="82">
        <v>-6.3055632819750795E-2</v>
      </c>
      <c r="D9" s="83">
        <f t="shared" si="0"/>
        <v>5.5868085116825131E-2</v>
      </c>
      <c r="E9" s="81">
        <v>174.77018047873</v>
      </c>
      <c r="F9" s="82">
        <v>-1.833868795531135E-2</v>
      </c>
      <c r="G9" s="83">
        <f t="shared" si="1"/>
        <v>5.4440810710499665E-2</v>
      </c>
      <c r="H9" s="81">
        <v>181.62830397785001</v>
      </c>
      <c r="I9" s="82">
        <v>8.4120297862699811E-3</v>
      </c>
      <c r="J9" s="83">
        <f t="shared" si="2"/>
        <v>5.4514143368658563E-2</v>
      </c>
      <c r="K9" s="81">
        <v>194.68631972975996</v>
      </c>
      <c r="L9" s="82">
        <v>2.8668015823493764E-2</v>
      </c>
      <c r="M9" s="83">
        <f t="shared" si="3"/>
        <v>5.5727977673854942E-2</v>
      </c>
    </row>
    <row r="10" spans="1:13" ht="12" customHeight="1" x14ac:dyDescent="0.2">
      <c r="A10" s="75" t="s">
        <v>86</v>
      </c>
      <c r="B10" s="81">
        <v>75.377857972414461</v>
      </c>
      <c r="C10" s="82">
        <v>4.2747735751073712E-2</v>
      </c>
      <c r="D10" s="83">
        <f t="shared" si="0"/>
        <v>2.4652966592781256E-2</v>
      </c>
      <c r="E10" s="81">
        <v>71.485642276247006</v>
      </c>
      <c r="F10" s="82">
        <v>-9.1787386427527373E-2</v>
      </c>
      <c r="G10" s="83">
        <f t="shared" si="1"/>
        <v>2.2267736458355895E-2</v>
      </c>
      <c r="H10" s="81">
        <v>84.468226057526991</v>
      </c>
      <c r="I10" s="82">
        <v>0.14686154382135252</v>
      </c>
      <c r="J10" s="83">
        <f t="shared" si="2"/>
        <v>2.5352397641492278E-2</v>
      </c>
      <c r="K10" s="81">
        <v>89.621762577159998</v>
      </c>
      <c r="L10" s="82">
        <v>1.7814978839138407E-2</v>
      </c>
      <c r="M10" s="83">
        <f t="shared" si="3"/>
        <v>2.5653777784305432E-2</v>
      </c>
    </row>
    <row r="11" spans="1:13" x14ac:dyDescent="0.2">
      <c r="A11" s="76" t="s">
        <v>87</v>
      </c>
      <c r="B11" s="84">
        <v>105.21044501779832</v>
      </c>
      <c r="C11" s="85">
        <v>-0.11100895868986294</v>
      </c>
      <c r="D11" s="86">
        <f t="shared" si="0"/>
        <v>3.4409966746264516E-2</v>
      </c>
      <c r="E11" s="84">
        <v>116.59835706693792</v>
      </c>
      <c r="F11" s="85">
        <v>6.3251155623530231E-2</v>
      </c>
      <c r="G11" s="86">
        <f t="shared" si="1"/>
        <v>3.6320321171774222E-2</v>
      </c>
      <c r="H11" s="84">
        <v>129.46610801641972</v>
      </c>
      <c r="I11" s="85">
        <v>7.7382830984337181E-2</v>
      </c>
      <c r="J11" s="86">
        <f t="shared" si="2"/>
        <v>3.8858117480687633E-2</v>
      </c>
      <c r="K11" s="84">
        <v>140.58208233225349</v>
      </c>
      <c r="L11" s="85">
        <v>4.2531129223372544E-2</v>
      </c>
      <c r="M11" s="86">
        <f t="shared" si="3"/>
        <v>4.0240912440229828E-2</v>
      </c>
    </row>
    <row r="12" spans="1:13" x14ac:dyDescent="0.2">
      <c r="A12" s="77" t="s">
        <v>88</v>
      </c>
      <c r="B12" s="87">
        <v>540.03553269910617</v>
      </c>
      <c r="C12" s="88">
        <v>-5.0522276885296202E-2</v>
      </c>
      <c r="D12" s="89">
        <f t="shared" si="0"/>
        <v>0.17662319286677183</v>
      </c>
      <c r="E12" s="87">
        <v>547.68630421979742</v>
      </c>
      <c r="F12" s="88">
        <v>-2.7745226120479693E-2</v>
      </c>
      <c r="G12" s="89">
        <f t="shared" si="1"/>
        <v>0.17060396879541972</v>
      </c>
      <c r="H12" s="87">
        <v>600.99855818211267</v>
      </c>
      <c r="I12" s="88">
        <v>6.5125626559797034E-2</v>
      </c>
      <c r="J12" s="89">
        <f t="shared" si="2"/>
        <v>0.18038444916103102</v>
      </c>
      <c r="K12" s="87">
        <v>624.91497593335635</v>
      </c>
      <c r="L12" s="88">
        <v>-2.2595876707992568E-3</v>
      </c>
      <c r="M12" s="89">
        <f t="shared" si="3"/>
        <v>0.17887876187300619</v>
      </c>
    </row>
    <row r="13" spans="1:13" ht="12" customHeight="1" thickBot="1" x14ac:dyDescent="0.25">
      <c r="A13" s="167" t="s">
        <v>89</v>
      </c>
      <c r="B13" s="403">
        <v>3057.5572999999999</v>
      </c>
      <c r="C13" s="404"/>
      <c r="D13" s="405"/>
      <c r="E13" s="403">
        <v>3210.2787999999996</v>
      </c>
      <c r="F13" s="404"/>
      <c r="G13" s="405"/>
      <c r="H13" s="403">
        <v>3331.7647999999999</v>
      </c>
      <c r="I13" s="404"/>
      <c r="J13" s="405"/>
      <c r="K13" s="403">
        <v>3493.5113000000001</v>
      </c>
      <c r="L13" s="404"/>
      <c r="M13" s="405"/>
    </row>
    <row r="14" spans="1:13" x14ac:dyDescent="0.2">
      <c r="A14" s="400" t="s">
        <v>90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</row>
    <row r="16" spans="1:13" ht="12" customHeight="1" x14ac:dyDescent="0.2">
      <c r="B16" s="46"/>
    </row>
  </sheetData>
  <mergeCells count="10">
    <mergeCell ref="A3:M3"/>
    <mergeCell ref="A14:M14"/>
    <mergeCell ref="K4:M4"/>
    <mergeCell ref="B13:D13"/>
    <mergeCell ref="E13:G13"/>
    <mergeCell ref="H13:J13"/>
    <mergeCell ref="K13:M13"/>
    <mergeCell ref="B4:D4"/>
    <mergeCell ref="E4:G4"/>
    <mergeCell ref="H4:J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4">
    <tabColor theme="4"/>
  </sheetPr>
  <dimension ref="A1:M16"/>
  <sheetViews>
    <sheetView zoomScale="130" zoomScaleNormal="130" workbookViewId="0"/>
  </sheetViews>
  <sheetFormatPr defaultRowHeight="12" x14ac:dyDescent="0.2"/>
  <cols>
    <col min="1" max="1" width="31.28515625" style="30" customWidth="1"/>
    <col min="2" max="7" width="9.140625" style="30"/>
    <col min="8" max="8" width="9.5703125" style="30" bestFit="1" customWidth="1"/>
    <col min="9" max="16384" width="9.140625" style="30"/>
  </cols>
  <sheetData>
    <row r="1" spans="1:13" s="1" customFormat="1" ht="15" x14ac:dyDescent="0.25">
      <c r="A1" s="103" t="s">
        <v>0</v>
      </c>
      <c r="B1" s="33"/>
    </row>
    <row r="3" spans="1:13" x14ac:dyDescent="0.2">
      <c r="A3" s="399" t="s">
        <v>209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</row>
    <row r="4" spans="1:13" ht="12" customHeight="1" x14ac:dyDescent="0.2">
      <c r="A4" s="70"/>
      <c r="B4" s="401" t="s">
        <v>203</v>
      </c>
      <c r="C4" s="402"/>
      <c r="D4" s="402"/>
      <c r="E4" s="401" t="s">
        <v>204</v>
      </c>
      <c r="F4" s="402"/>
      <c r="G4" s="402"/>
      <c r="H4" s="401" t="s">
        <v>205</v>
      </c>
      <c r="I4" s="402"/>
      <c r="J4" s="402"/>
      <c r="K4" s="401" t="s">
        <v>206</v>
      </c>
      <c r="L4" s="402"/>
      <c r="M4" s="402"/>
    </row>
    <row r="5" spans="1:13" ht="24" x14ac:dyDescent="0.2">
      <c r="A5" s="71"/>
      <c r="B5" s="72" t="s">
        <v>78</v>
      </c>
      <c r="C5" s="73" t="s">
        <v>79</v>
      </c>
      <c r="D5" s="73" t="s">
        <v>80</v>
      </c>
      <c r="E5" s="72" t="s">
        <v>78</v>
      </c>
      <c r="F5" s="73" t="s">
        <v>79</v>
      </c>
      <c r="G5" s="73" t="s">
        <v>80</v>
      </c>
      <c r="H5" s="72" t="s">
        <v>78</v>
      </c>
      <c r="I5" s="73" t="s">
        <v>79</v>
      </c>
      <c r="J5" s="73" t="s">
        <v>80</v>
      </c>
      <c r="K5" s="72" t="s">
        <v>78</v>
      </c>
      <c r="L5" s="73" t="s">
        <v>79</v>
      </c>
      <c r="M5" s="73" t="s">
        <v>80</v>
      </c>
    </row>
    <row r="6" spans="1:13" x14ac:dyDescent="0.2">
      <c r="A6" s="74" t="s">
        <v>81</v>
      </c>
      <c r="B6" s="78">
        <f>SUM(B7:B10)</f>
        <v>634.14597771690455</v>
      </c>
      <c r="C6" s="79">
        <v>-6.7302387462702895E-2</v>
      </c>
      <c r="D6" s="80">
        <f>B6/B$13</f>
        <v>0.20740281064132618</v>
      </c>
      <c r="E6" s="78">
        <f>SUM(E7:E10)</f>
        <v>661.58466128673535</v>
      </c>
      <c r="F6" s="79">
        <v>5.5439130707135575E-4</v>
      </c>
      <c r="G6" s="80">
        <f>E6/E$13</f>
        <v>0.20608324151993759</v>
      </c>
      <c r="H6" s="78">
        <f>SUM(H7:H10)</f>
        <v>722.16466619853247</v>
      </c>
      <c r="I6" s="79">
        <v>5.9519293943126383E-2</v>
      </c>
      <c r="J6" s="80">
        <f>H6/H$13</f>
        <v>0.21675139439570659</v>
      </c>
      <c r="K6" s="78">
        <f>SUM(K7:K10)</f>
        <v>757.21145826560996</v>
      </c>
      <c r="L6" s="79">
        <v>4.6180231528488935E-2</v>
      </c>
      <c r="M6" s="80">
        <f>K6/K$13</f>
        <v>0.21674796307818153</v>
      </c>
    </row>
    <row r="7" spans="1:13" ht="12" customHeight="1" x14ac:dyDescent="0.2">
      <c r="A7" s="75" t="s">
        <v>82</v>
      </c>
      <c r="B7" s="81">
        <v>399.05871756751998</v>
      </c>
      <c r="C7" s="82">
        <v>-7.7379764312460741E-2</v>
      </c>
      <c r="D7" s="83">
        <f t="shared" ref="D7:D12" si="0">B7/B$13</f>
        <v>0.13051553197957075</v>
      </c>
      <c r="E7" s="81">
        <v>418.04622968270007</v>
      </c>
      <c r="F7" s="82">
        <v>4.3208177474938214E-3</v>
      </c>
      <c r="G7" s="83">
        <f t="shared" ref="G7:G12" si="1">E7/E$13</f>
        <v>0.13022116013185525</v>
      </c>
      <c r="H7" s="81">
        <v>464.36977063573994</v>
      </c>
      <c r="I7" s="82">
        <v>7.8227378309340345E-2</v>
      </c>
      <c r="J7" s="83">
        <f t="shared" ref="J7:J12" si="2">H7/H$13</f>
        <v>0.13937651620418703</v>
      </c>
      <c r="K7" s="81">
        <v>481.18897376910996</v>
      </c>
      <c r="L7" s="82">
        <v>3.3423541802783063E-2</v>
      </c>
      <c r="M7" s="83">
        <f t="shared" ref="M7:M12" si="3">K7/K$13</f>
        <v>0.13773791822831943</v>
      </c>
    </row>
    <row r="8" spans="1:13" x14ac:dyDescent="0.2">
      <c r="A8" s="75" t="s">
        <v>83</v>
      </c>
      <c r="B8" s="81">
        <v>-1.0469309000000001E-2</v>
      </c>
      <c r="C8" s="82" t="s">
        <v>84</v>
      </c>
      <c r="D8" s="83">
        <f t="shared" si="0"/>
        <v>-3.4240761407807473E-6</v>
      </c>
      <c r="E8" s="81">
        <v>-1.7391150941707099E-2</v>
      </c>
      <c r="F8" s="82" t="s">
        <v>84</v>
      </c>
      <c r="G8" s="83">
        <f t="shared" si="1"/>
        <v>-5.4173335168606234E-6</v>
      </c>
      <c r="H8" s="81">
        <v>-1.63447258452146E-3</v>
      </c>
      <c r="I8" s="82" t="s">
        <v>84</v>
      </c>
      <c r="J8" s="83">
        <f t="shared" si="2"/>
        <v>-4.9057261920813262E-7</v>
      </c>
      <c r="K8" s="81">
        <v>2.18958E-6</v>
      </c>
      <c r="L8" s="82" t="s">
        <v>84</v>
      </c>
      <c r="M8" s="83">
        <f t="shared" si="3"/>
        <v>6.267562380576814E-10</v>
      </c>
    </row>
    <row r="9" spans="1:13" x14ac:dyDescent="0.2">
      <c r="A9" s="75" t="s">
        <v>85</v>
      </c>
      <c r="B9" s="81">
        <v>170.81987148597003</v>
      </c>
      <c r="C9" s="82">
        <v>-6.3055632819751017E-2</v>
      </c>
      <c r="D9" s="83">
        <f t="shared" si="0"/>
        <v>5.5868085116825131E-2</v>
      </c>
      <c r="E9" s="81">
        <v>174.77018047873</v>
      </c>
      <c r="F9" s="82">
        <v>-1.8338687955311572E-2</v>
      </c>
      <c r="G9" s="83">
        <f t="shared" si="1"/>
        <v>5.4440810710499665E-2</v>
      </c>
      <c r="H9" s="81">
        <v>181.62830397785001</v>
      </c>
      <c r="I9" s="82">
        <v>8.4120297862702031E-3</v>
      </c>
      <c r="J9" s="83">
        <f t="shared" si="2"/>
        <v>5.4514143368658563E-2</v>
      </c>
      <c r="K9" s="81">
        <v>194.68631972975996</v>
      </c>
      <c r="L9" s="82">
        <v>7.4840721482728689E-2</v>
      </c>
      <c r="M9" s="83">
        <f t="shared" si="3"/>
        <v>5.5727977673854942E-2</v>
      </c>
    </row>
    <row r="10" spans="1:13" ht="12" customHeight="1" x14ac:dyDescent="0.2">
      <c r="A10" s="75" t="s">
        <v>86</v>
      </c>
      <c r="B10" s="81">
        <v>64.277857972414466</v>
      </c>
      <c r="C10" s="82">
        <v>-1.2102302319567326E-2</v>
      </c>
      <c r="D10" s="83">
        <f t="shared" si="0"/>
        <v>2.1022617621071063E-2</v>
      </c>
      <c r="E10" s="81">
        <v>68.785642276247003</v>
      </c>
      <c r="F10" s="82">
        <v>2.7455650567402401E-2</v>
      </c>
      <c r="G10" s="83">
        <f t="shared" si="1"/>
        <v>2.1426688011099537E-2</v>
      </c>
      <c r="H10" s="81">
        <v>76.168226057526994</v>
      </c>
      <c r="I10" s="82">
        <v>7.5365399058833438E-2</v>
      </c>
      <c r="J10" s="83">
        <f t="shared" si="2"/>
        <v>2.2861225395480196E-2</v>
      </c>
      <c r="K10" s="81">
        <v>81.336162577159996</v>
      </c>
      <c r="L10" s="82">
        <v>5.5644704577026083E-2</v>
      </c>
      <c r="M10" s="83">
        <f t="shared" si="3"/>
        <v>2.3282066549250892E-2</v>
      </c>
    </row>
    <row r="11" spans="1:13" x14ac:dyDescent="0.2">
      <c r="A11" s="76" t="s">
        <v>87</v>
      </c>
      <c r="B11" s="84">
        <v>105.21044501779832</v>
      </c>
      <c r="C11" s="85">
        <v>-0.11100895868986294</v>
      </c>
      <c r="D11" s="86">
        <f t="shared" si="0"/>
        <v>3.4409966746264516E-2</v>
      </c>
      <c r="E11" s="84">
        <v>116.59835706693792</v>
      </c>
      <c r="F11" s="85">
        <v>6.3251155623530231E-2</v>
      </c>
      <c r="G11" s="86">
        <f t="shared" si="1"/>
        <v>3.6320321171774222E-2</v>
      </c>
      <c r="H11" s="84">
        <v>129.46610801641972</v>
      </c>
      <c r="I11" s="85">
        <v>7.7382830984336959E-2</v>
      </c>
      <c r="J11" s="86">
        <f t="shared" si="2"/>
        <v>3.8858117480687633E-2</v>
      </c>
      <c r="K11" s="84">
        <v>140.58208233225349</v>
      </c>
      <c r="L11" s="85">
        <v>8.2421826875066273E-2</v>
      </c>
      <c r="M11" s="86">
        <f t="shared" si="3"/>
        <v>4.0240912440229828E-2</v>
      </c>
    </row>
    <row r="12" spans="1:13" x14ac:dyDescent="0.2">
      <c r="A12" s="77" t="s">
        <v>88</v>
      </c>
      <c r="B12" s="87">
        <v>528.93553269910626</v>
      </c>
      <c r="C12" s="88">
        <v>-5.8097548965832968E-2</v>
      </c>
      <c r="D12" s="89">
        <f t="shared" si="0"/>
        <v>0.17299284389506167</v>
      </c>
      <c r="E12" s="87">
        <v>544.98630421979738</v>
      </c>
      <c r="F12" s="88">
        <v>-1.1908133077326744E-2</v>
      </c>
      <c r="G12" s="89">
        <f t="shared" si="1"/>
        <v>0.16976292034816337</v>
      </c>
      <c r="H12" s="87">
        <v>592.69855818211272</v>
      </c>
      <c r="I12" s="88">
        <v>5.56983832531186E-2</v>
      </c>
      <c r="J12" s="89">
        <f t="shared" si="2"/>
        <v>0.17789327691501894</v>
      </c>
      <c r="K12" s="87">
        <v>616.62937593335641</v>
      </c>
      <c r="L12" s="88">
        <v>3.8269130463939316E-2</v>
      </c>
      <c r="M12" s="89">
        <f t="shared" si="3"/>
        <v>0.17650705063795169</v>
      </c>
    </row>
    <row r="13" spans="1:13" ht="12" customHeight="1" thickBot="1" x14ac:dyDescent="0.25">
      <c r="A13" s="167" t="s">
        <v>89</v>
      </c>
      <c r="B13" s="403">
        <v>3057.5572999999999</v>
      </c>
      <c r="C13" s="404"/>
      <c r="D13" s="405"/>
      <c r="E13" s="403">
        <v>3210.2787999999996</v>
      </c>
      <c r="F13" s="404"/>
      <c r="G13" s="405"/>
      <c r="H13" s="403">
        <v>3331.7647999999999</v>
      </c>
      <c r="I13" s="404"/>
      <c r="J13" s="405"/>
      <c r="K13" s="403">
        <v>3493.5113000000001</v>
      </c>
      <c r="L13" s="404"/>
      <c r="M13" s="405"/>
    </row>
    <row r="14" spans="1:13" x14ac:dyDescent="0.2">
      <c r="A14" s="400" t="s">
        <v>90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</row>
    <row r="16" spans="1:13" ht="12" customHeight="1" x14ac:dyDescent="0.2">
      <c r="B16" s="46"/>
    </row>
  </sheetData>
  <mergeCells count="10">
    <mergeCell ref="A14:M14"/>
    <mergeCell ref="A3:M3"/>
    <mergeCell ref="B4:D4"/>
    <mergeCell ref="E4:G4"/>
    <mergeCell ref="H4:J4"/>
    <mergeCell ref="K4:M4"/>
    <mergeCell ref="B13:D13"/>
    <mergeCell ref="E13:G13"/>
    <mergeCell ref="H13:J13"/>
    <mergeCell ref="K13:M1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6">
    <tabColor rgb="FF9EBBD3"/>
  </sheetPr>
  <dimension ref="A1:M17"/>
  <sheetViews>
    <sheetView zoomScale="130" zoomScaleNormal="130" workbookViewId="0"/>
  </sheetViews>
  <sheetFormatPr defaultRowHeight="12" x14ac:dyDescent="0.2"/>
  <cols>
    <col min="1" max="1" width="33.140625" style="30" customWidth="1"/>
    <col min="2" max="16384" width="9.140625" style="30"/>
  </cols>
  <sheetData>
    <row r="1" spans="1:13" s="1" customFormat="1" ht="15" x14ac:dyDescent="0.25">
      <c r="A1" s="103" t="s">
        <v>0</v>
      </c>
      <c r="B1" s="33"/>
    </row>
    <row r="3" spans="1:13" ht="12" customHeight="1" x14ac:dyDescent="0.2">
      <c r="A3" s="406" t="s">
        <v>211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12" customHeight="1" x14ac:dyDescent="0.2">
      <c r="A4" s="70"/>
      <c r="B4" s="401" t="s">
        <v>203</v>
      </c>
      <c r="C4" s="402"/>
      <c r="D4" s="402"/>
      <c r="E4" s="401" t="s">
        <v>204</v>
      </c>
      <c r="F4" s="402"/>
      <c r="G4" s="402"/>
      <c r="H4" s="401" t="s">
        <v>205</v>
      </c>
      <c r="I4" s="402"/>
      <c r="J4" s="402"/>
      <c r="K4" s="401" t="s">
        <v>206</v>
      </c>
      <c r="L4" s="402"/>
      <c r="M4" s="402"/>
    </row>
    <row r="5" spans="1:13" ht="24" x14ac:dyDescent="0.2">
      <c r="A5" s="71"/>
      <c r="B5" s="72" t="s">
        <v>78</v>
      </c>
      <c r="C5" s="73" t="s">
        <v>79</v>
      </c>
      <c r="D5" s="73" t="s">
        <v>80</v>
      </c>
      <c r="E5" s="72" t="s">
        <v>78</v>
      </c>
      <c r="F5" s="73" t="s">
        <v>79</v>
      </c>
      <c r="G5" s="73" t="s">
        <v>80</v>
      </c>
      <c r="H5" s="72" t="s">
        <v>78</v>
      </c>
      <c r="I5" s="73" t="s">
        <v>79</v>
      </c>
      <c r="J5" s="73" t="s">
        <v>80</v>
      </c>
      <c r="K5" s="72" t="s">
        <v>78</v>
      </c>
      <c r="L5" s="73" t="s">
        <v>79</v>
      </c>
      <c r="M5" s="73" t="s">
        <v>80</v>
      </c>
    </row>
    <row r="6" spans="1:13" x14ac:dyDescent="0.2">
      <c r="A6" s="74" t="s">
        <v>91</v>
      </c>
      <c r="B6" s="78">
        <f>SUM(B11,B12)</f>
        <v>576.50181995821242</v>
      </c>
      <c r="C6" s="79">
        <v>6.1677166986755516E-3</v>
      </c>
      <c r="D6" s="80">
        <f>B6/B$13</f>
        <v>0.18854980083552725</v>
      </c>
      <c r="E6" s="78">
        <f>SUM(E11,E12)</f>
        <v>604.16506276480618</v>
      </c>
      <c r="F6" s="79">
        <v>4.9383384289845011E-3</v>
      </c>
      <c r="G6" s="80">
        <f>E6/E$13</f>
        <v>0.18819706960180724</v>
      </c>
      <c r="H6" s="78">
        <f>SUM(H11,H12)</f>
        <v>636.61291746929453</v>
      </c>
      <c r="I6" s="79">
        <v>2.2514544462790775E-2</v>
      </c>
      <c r="J6" s="80">
        <f>H6/H$13</f>
        <v>0.19107378692196236</v>
      </c>
      <c r="K6" s="78">
        <f>SUM(K11,K12)</f>
        <v>653.83905171297977</v>
      </c>
      <c r="L6" s="79">
        <v>-1.444962998369137E-2</v>
      </c>
      <c r="M6" s="80">
        <f>K6/K$13</f>
        <v>0.1871581327683067</v>
      </c>
    </row>
    <row r="7" spans="1:13" x14ac:dyDescent="0.2">
      <c r="A7" s="75" t="s">
        <v>92</v>
      </c>
      <c r="B7" s="81">
        <v>231.26176996897999</v>
      </c>
      <c r="C7" s="82">
        <v>5.4274851796453305E-2</v>
      </c>
      <c r="D7" s="83">
        <f t="shared" ref="D7:D12" si="0">B7/B$13</f>
        <v>7.5636119711960922E-2</v>
      </c>
      <c r="E7" s="81">
        <v>257.63729198951</v>
      </c>
      <c r="F7" s="82">
        <v>6.9063120447564019E-2</v>
      </c>
      <c r="G7" s="83">
        <f t="shared" ref="G7:G12" si="1">E7/E$13</f>
        <v>8.0253868290040734E-2</v>
      </c>
      <c r="H7" s="81">
        <v>272.70978822595004</v>
      </c>
      <c r="I7" s="82">
        <v>2.7224793286950488E-2</v>
      </c>
      <c r="J7" s="83">
        <f t="shared" ref="J7:J12" si="2">H7/H$13</f>
        <v>8.1851452487267426E-2</v>
      </c>
      <c r="K7" s="81">
        <v>289.68813757866002</v>
      </c>
      <c r="L7" s="82">
        <v>1.9347418498215641E-2</v>
      </c>
      <c r="M7" s="83">
        <f t="shared" ref="M7:M12" si="3">K7/K$13</f>
        <v>8.2921769160632167E-2</v>
      </c>
    </row>
    <row r="8" spans="1:13" x14ac:dyDescent="0.2">
      <c r="A8" s="75" t="s">
        <v>93</v>
      </c>
      <c r="B8" s="81">
        <v>117.78802099079</v>
      </c>
      <c r="C8" s="82">
        <v>-2.9232626238095971E-2</v>
      </c>
      <c r="D8" s="83">
        <f t="shared" si="0"/>
        <v>3.852356944898138E-2</v>
      </c>
      <c r="E8" s="81">
        <v>136.64683786341999</v>
      </c>
      <c r="F8" s="82">
        <v>0.11264730074554019</v>
      </c>
      <c r="G8" s="83">
        <f t="shared" si="1"/>
        <v>4.2565411410192787E-2</v>
      </c>
      <c r="H8" s="81">
        <v>141.84850646348002</v>
      </c>
      <c r="I8" s="82">
        <v>7.5032819270837159E-3</v>
      </c>
      <c r="J8" s="83">
        <f t="shared" si="2"/>
        <v>4.2574585836155067E-2</v>
      </c>
      <c r="K8" s="81">
        <v>149.32163024989001</v>
      </c>
      <c r="L8" s="82">
        <v>1.017195092542611E-2</v>
      </c>
      <c r="M8" s="83">
        <f t="shared" si="3"/>
        <v>4.2742563978507814E-2</v>
      </c>
    </row>
    <row r="9" spans="1:13" x14ac:dyDescent="0.2">
      <c r="A9" s="75" t="s">
        <v>94</v>
      </c>
      <c r="B9" s="81">
        <v>29.307483982090002</v>
      </c>
      <c r="C9" s="82">
        <v>0.24532807850247873</v>
      </c>
      <c r="D9" s="83">
        <f t="shared" si="0"/>
        <v>9.5852607511525637E-3</v>
      </c>
      <c r="E9" s="81">
        <v>28.15002925328</v>
      </c>
      <c r="F9" s="82">
        <v>-8.0429480822289401E-2</v>
      </c>
      <c r="G9" s="83">
        <f t="shared" si="1"/>
        <v>8.7687179235896896E-3</v>
      </c>
      <c r="H9" s="81">
        <v>26.981406678700001</v>
      </c>
      <c r="I9" s="82">
        <v>-6.9317621371385307E-2</v>
      </c>
      <c r="J9" s="83">
        <f t="shared" si="2"/>
        <v>8.0982327079930742E-3</v>
      </c>
      <c r="K9" s="81">
        <v>27.652734345270002</v>
      </c>
      <c r="L9" s="82">
        <v>-1.6011901074033386E-2</v>
      </c>
      <c r="M9" s="83">
        <f t="shared" si="3"/>
        <v>7.9154558181248769E-3</v>
      </c>
    </row>
    <row r="10" spans="1:13" x14ac:dyDescent="0.2">
      <c r="A10" s="75" t="s">
        <v>95</v>
      </c>
      <c r="B10" s="81">
        <v>24.27993225046</v>
      </c>
      <c r="C10" s="82">
        <v>4.4118046687771306E-2</v>
      </c>
      <c r="D10" s="83">
        <f t="shared" si="0"/>
        <v>7.9409573944730326E-3</v>
      </c>
      <c r="E10" s="81">
        <v>26.704749151799998</v>
      </c>
      <c r="F10" s="82">
        <v>5.5368389294942144E-2</v>
      </c>
      <c r="G10" s="83">
        <f t="shared" si="1"/>
        <v>8.3185140031451481E-3</v>
      </c>
      <c r="H10" s="81">
        <v>27.96571988901</v>
      </c>
      <c r="I10" s="82">
        <v>1.6142447512854208E-2</v>
      </c>
      <c r="J10" s="83">
        <f t="shared" si="2"/>
        <v>8.3936656900301006E-3</v>
      </c>
      <c r="K10" s="81">
        <v>29.676894809459998</v>
      </c>
      <c r="L10" s="82">
        <v>1.8401273568500853E-2</v>
      </c>
      <c r="M10" s="83">
        <f t="shared" si="3"/>
        <v>8.4948615478816387E-3</v>
      </c>
    </row>
    <row r="11" spans="1:13" x14ac:dyDescent="0.2">
      <c r="A11" s="76" t="s">
        <v>96</v>
      </c>
      <c r="B11" s="84">
        <v>516.71834977094056</v>
      </c>
      <c r="C11" s="85">
        <v>1.2775227037524095E-2</v>
      </c>
      <c r="D11" s="86">
        <f t="shared" si="0"/>
        <v>0.16899711078871377</v>
      </c>
      <c r="E11" s="84">
        <v>559.00350836771531</v>
      </c>
      <c r="F11" s="85">
        <v>3.7437872288531349E-2</v>
      </c>
      <c r="G11" s="86">
        <f t="shared" si="1"/>
        <v>0.17412927137908252</v>
      </c>
      <c r="H11" s="84">
        <v>582.31016205648848</v>
      </c>
      <c r="I11" s="85">
        <v>1.1014060283684346E-2</v>
      </c>
      <c r="J11" s="86">
        <f t="shared" si="2"/>
        <v>0.17477529087782201</v>
      </c>
      <c r="K11" s="84">
        <v>610.56197601248562</v>
      </c>
      <c r="L11" s="85">
        <v>6.0245434591896796E-3</v>
      </c>
      <c r="M11" s="86">
        <f t="shared" si="3"/>
        <v>0.17477028799434127</v>
      </c>
    </row>
    <row r="12" spans="1:13" x14ac:dyDescent="0.2">
      <c r="A12" s="77" t="s">
        <v>97</v>
      </c>
      <c r="B12" s="87">
        <v>59.783470187271831</v>
      </c>
      <c r="C12" s="88">
        <v>-4.7547587786550216E-2</v>
      </c>
      <c r="D12" s="89">
        <f t="shared" si="0"/>
        <v>1.955269004681346E-2</v>
      </c>
      <c r="E12" s="87">
        <v>45.16155439709091</v>
      </c>
      <c r="F12" s="88">
        <v>-0.27599747499650773</v>
      </c>
      <c r="G12" s="89">
        <f t="shared" si="1"/>
        <v>1.4067798222724741E-2</v>
      </c>
      <c r="H12" s="87">
        <v>54.302755412806015</v>
      </c>
      <c r="I12" s="88">
        <v>0.16496640189686973</v>
      </c>
      <c r="J12" s="89">
        <f t="shared" si="2"/>
        <v>1.6298496044140336E-2</v>
      </c>
      <c r="K12" s="87">
        <v>43.277075700494194</v>
      </c>
      <c r="L12" s="88">
        <v>-0.23454056965766357</v>
      </c>
      <c r="M12" s="89">
        <f t="shared" si="3"/>
        <v>1.2387844773965435E-2</v>
      </c>
    </row>
    <row r="13" spans="1:13" ht="15" thickBot="1" x14ac:dyDescent="0.25">
      <c r="A13" s="168" t="s">
        <v>89</v>
      </c>
      <c r="B13" s="408">
        <v>3057.5572999999999</v>
      </c>
      <c r="C13" s="409"/>
      <c r="D13" s="410"/>
      <c r="E13" s="408">
        <v>3210.2787999999996</v>
      </c>
      <c r="F13" s="409"/>
      <c r="G13" s="410"/>
      <c r="H13" s="408">
        <v>3331.7647999999999</v>
      </c>
      <c r="I13" s="409"/>
      <c r="J13" s="410"/>
      <c r="K13" s="408">
        <v>3493.5113000000001</v>
      </c>
      <c r="L13" s="409"/>
      <c r="M13" s="410"/>
    </row>
    <row r="14" spans="1:13" x14ac:dyDescent="0.2">
      <c r="A14" s="407" t="s">
        <v>90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</row>
    <row r="17" spans="3:3" x14ac:dyDescent="0.2">
      <c r="C17" s="46"/>
    </row>
  </sheetData>
  <mergeCells count="10">
    <mergeCell ref="A3:M3"/>
    <mergeCell ref="B4:D4"/>
    <mergeCell ref="E4:G4"/>
    <mergeCell ref="H4:J4"/>
    <mergeCell ref="A14:M14"/>
    <mergeCell ref="K4:M4"/>
    <mergeCell ref="B13:D13"/>
    <mergeCell ref="E13:G13"/>
    <mergeCell ref="H13:J13"/>
    <mergeCell ref="K13:M1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8">
    <tabColor rgb="FF9EBBD3"/>
  </sheetPr>
  <dimension ref="A1:G15"/>
  <sheetViews>
    <sheetView zoomScale="130" zoomScaleNormal="130" workbookViewId="0"/>
  </sheetViews>
  <sheetFormatPr defaultRowHeight="12" x14ac:dyDescent="0.2"/>
  <cols>
    <col min="1" max="1" width="44.7109375" style="30" bestFit="1" customWidth="1"/>
    <col min="2" max="7" width="13.5703125" style="30" customWidth="1"/>
    <col min="8" max="16384" width="9.140625" style="30"/>
  </cols>
  <sheetData>
    <row r="1" spans="1:7" s="1" customFormat="1" ht="15" x14ac:dyDescent="0.25">
      <c r="A1" s="103" t="s">
        <v>0</v>
      </c>
      <c r="B1" s="337"/>
    </row>
    <row r="3" spans="1:7" ht="12.75" thickBot="1" x14ac:dyDescent="0.25">
      <c r="A3" s="411" t="s">
        <v>428</v>
      </c>
      <c r="B3" s="411"/>
      <c r="C3" s="411"/>
      <c r="D3" s="411"/>
      <c r="E3" s="411"/>
      <c r="F3" s="411"/>
      <c r="G3" s="411"/>
    </row>
    <row r="4" spans="1:7" x14ac:dyDescent="0.2">
      <c r="A4" s="412" t="s">
        <v>106</v>
      </c>
      <c r="B4" s="415" t="s">
        <v>131</v>
      </c>
      <c r="C4" s="216" t="s">
        <v>224</v>
      </c>
      <c r="D4" s="216" t="s">
        <v>226</v>
      </c>
      <c r="E4" s="216" t="s">
        <v>228</v>
      </c>
      <c r="F4" s="415" t="s">
        <v>230</v>
      </c>
      <c r="G4" s="418"/>
    </row>
    <row r="5" spans="1:7" x14ac:dyDescent="0.2">
      <c r="A5" s="413"/>
      <c r="B5" s="416"/>
      <c r="C5" s="217" t="s">
        <v>225</v>
      </c>
      <c r="D5" s="217" t="s">
        <v>227</v>
      </c>
      <c r="E5" s="217" t="s">
        <v>229</v>
      </c>
      <c r="F5" s="419" t="s">
        <v>231</v>
      </c>
      <c r="G5" s="420"/>
    </row>
    <row r="6" spans="1:7" ht="12.75" thickBot="1" x14ac:dyDescent="0.25">
      <c r="A6" s="414"/>
      <c r="B6" s="417"/>
      <c r="C6" s="215"/>
      <c r="D6" s="215"/>
      <c r="E6" s="215"/>
      <c r="F6" s="217" t="s">
        <v>232</v>
      </c>
      <c r="G6" s="218" t="s">
        <v>233</v>
      </c>
    </row>
    <row r="7" spans="1:7" x14ac:dyDescent="0.2">
      <c r="A7" s="210" t="s">
        <v>107</v>
      </c>
      <c r="B7" s="351">
        <v>1574.9</v>
      </c>
      <c r="C7" s="351">
        <v>1545.1</v>
      </c>
      <c r="D7" s="351">
        <v>1545.8</v>
      </c>
      <c r="E7" s="351">
        <v>1540.5</v>
      </c>
      <c r="F7" s="351">
        <v>-34.299999999999997</v>
      </c>
      <c r="G7" s="352">
        <v>-2.2000000000000002</v>
      </c>
    </row>
    <row r="8" spans="1:7" x14ac:dyDescent="0.2">
      <c r="A8" s="210" t="s">
        <v>136</v>
      </c>
      <c r="B8" s="351">
        <v>275.2</v>
      </c>
      <c r="C8" s="351">
        <v>271.60000000000002</v>
      </c>
      <c r="D8" s="351">
        <v>275.5</v>
      </c>
      <c r="E8" s="351">
        <v>276.2</v>
      </c>
      <c r="F8" s="351">
        <v>1</v>
      </c>
      <c r="G8" s="352">
        <v>0.4</v>
      </c>
    </row>
    <row r="9" spans="1:7" x14ac:dyDescent="0.2">
      <c r="A9" s="210" t="s">
        <v>234</v>
      </c>
      <c r="B9" s="351">
        <v>1299.7</v>
      </c>
      <c r="C9" s="351">
        <v>1273.5</v>
      </c>
      <c r="D9" s="351">
        <v>1270.3</v>
      </c>
      <c r="E9" s="351">
        <v>1264.4000000000001</v>
      </c>
      <c r="F9" s="351">
        <v>-35.299999999999997</v>
      </c>
      <c r="G9" s="352">
        <v>-2.7</v>
      </c>
    </row>
    <row r="10" spans="1:7" x14ac:dyDescent="0.2">
      <c r="A10" s="210" t="s">
        <v>235</v>
      </c>
      <c r="B10" s="351">
        <v>1438.7</v>
      </c>
      <c r="C10" s="351">
        <v>1412.5</v>
      </c>
      <c r="D10" s="351">
        <v>1409.1</v>
      </c>
      <c r="E10" s="351">
        <v>1403.4</v>
      </c>
      <c r="F10" s="351">
        <v>-35.299999999999997</v>
      </c>
      <c r="G10" s="352">
        <v>-2.5</v>
      </c>
    </row>
    <row r="11" spans="1:7" x14ac:dyDescent="0.2">
      <c r="A11" s="214" t="s">
        <v>96</v>
      </c>
      <c r="B11" s="351">
        <v>1309.3</v>
      </c>
      <c r="C11" s="351">
        <v>1312.7</v>
      </c>
      <c r="D11" s="351">
        <v>1311.5</v>
      </c>
      <c r="E11" s="351">
        <v>1308</v>
      </c>
      <c r="F11" s="351">
        <v>-1.3</v>
      </c>
      <c r="G11" s="352">
        <v>-0.1</v>
      </c>
    </row>
    <row r="12" spans="1:7" x14ac:dyDescent="0.2">
      <c r="A12" s="214" t="s">
        <v>126</v>
      </c>
      <c r="B12" s="351">
        <v>129.4</v>
      </c>
      <c r="C12" s="351">
        <v>99.8</v>
      </c>
      <c r="D12" s="351">
        <v>97.6</v>
      </c>
      <c r="E12" s="351">
        <v>95.4</v>
      </c>
      <c r="F12" s="351">
        <v>-34</v>
      </c>
      <c r="G12" s="352">
        <v>-26.3</v>
      </c>
    </row>
    <row r="13" spans="1:7" ht="12.75" thickBot="1" x14ac:dyDescent="0.25">
      <c r="A13" s="213" t="s">
        <v>236</v>
      </c>
      <c r="B13" s="353">
        <v>-139</v>
      </c>
      <c r="C13" s="353">
        <v>-139</v>
      </c>
      <c r="D13" s="353">
        <v>-138.80000000000001</v>
      </c>
      <c r="E13" s="353">
        <v>-139</v>
      </c>
      <c r="F13" s="353" t="s">
        <v>84</v>
      </c>
      <c r="G13" s="354" t="s">
        <v>84</v>
      </c>
    </row>
    <row r="14" spans="1:7" ht="13.5" thickTop="1" thickBot="1" x14ac:dyDescent="0.25">
      <c r="A14" s="212" t="s">
        <v>237</v>
      </c>
      <c r="B14" s="355">
        <v>-139</v>
      </c>
      <c r="C14" s="355">
        <v>-139</v>
      </c>
      <c r="D14" s="355">
        <v>-139</v>
      </c>
      <c r="E14" s="355">
        <v>-139</v>
      </c>
      <c r="F14" s="355" t="s">
        <v>84</v>
      </c>
      <c r="G14" s="356" t="s">
        <v>84</v>
      </c>
    </row>
    <row r="15" spans="1:7" x14ac:dyDescent="0.2">
      <c r="A15" s="407" t="s">
        <v>238</v>
      </c>
      <c r="B15" s="407"/>
      <c r="C15" s="407"/>
      <c r="D15" s="407"/>
      <c r="E15" s="407"/>
      <c r="F15" s="407"/>
      <c r="G15" s="407"/>
    </row>
  </sheetData>
  <mergeCells count="6">
    <mergeCell ref="A15:G15"/>
    <mergeCell ref="A3:G3"/>
    <mergeCell ref="A4:A6"/>
    <mergeCell ref="B4:B6"/>
    <mergeCell ref="F4:G4"/>
    <mergeCell ref="F5:G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9">
    <tabColor rgb="FF9EBBD3"/>
  </sheetPr>
  <dimension ref="A1:L10"/>
  <sheetViews>
    <sheetView zoomScale="130" zoomScaleNormal="130" workbookViewId="0"/>
  </sheetViews>
  <sheetFormatPr defaultRowHeight="12" x14ac:dyDescent="0.2"/>
  <cols>
    <col min="1" max="1" width="44.7109375" style="30" bestFit="1" customWidth="1"/>
    <col min="2" max="6" width="14.7109375" style="30" customWidth="1"/>
    <col min="7" max="16384" width="9.140625" style="30"/>
  </cols>
  <sheetData>
    <row r="1" spans="1:12" s="1" customFormat="1" ht="15" x14ac:dyDescent="0.25">
      <c r="A1" s="103" t="s">
        <v>0</v>
      </c>
      <c r="B1" s="57"/>
    </row>
    <row r="3" spans="1:12" x14ac:dyDescent="0.2">
      <c r="A3" s="422" t="s">
        <v>243</v>
      </c>
      <c r="B3" s="422"/>
      <c r="C3" s="422"/>
      <c r="D3" s="422"/>
      <c r="E3" s="422"/>
      <c r="F3" s="422"/>
    </row>
    <row r="4" spans="1:12" ht="40.5" customHeight="1" x14ac:dyDescent="0.2">
      <c r="A4" s="303" t="s">
        <v>106</v>
      </c>
      <c r="B4" s="116" t="s">
        <v>244</v>
      </c>
      <c r="C4" s="116" t="s">
        <v>246</v>
      </c>
      <c r="D4" s="116" t="s">
        <v>245</v>
      </c>
      <c r="E4" s="116" t="s">
        <v>247</v>
      </c>
      <c r="F4" s="229" t="s">
        <v>248</v>
      </c>
    </row>
    <row r="5" spans="1:12" x14ac:dyDescent="0.2">
      <c r="A5" s="219" t="s">
        <v>239</v>
      </c>
      <c r="B5" s="223">
        <v>-132</v>
      </c>
      <c r="C5" s="224">
        <v>-127.4</v>
      </c>
      <c r="D5" s="223">
        <v>-132</v>
      </c>
      <c r="E5" s="223">
        <v>-138</v>
      </c>
      <c r="F5" s="223">
        <v>-6</v>
      </c>
    </row>
    <row r="6" spans="1:12" x14ac:dyDescent="0.2">
      <c r="A6" s="220" t="s">
        <v>71</v>
      </c>
      <c r="B6" s="223">
        <v>-139</v>
      </c>
      <c r="C6" s="224">
        <v>-139</v>
      </c>
      <c r="D6" s="223">
        <v>-138.80000000000001</v>
      </c>
      <c r="E6" s="223">
        <v>-139</v>
      </c>
      <c r="F6" s="223">
        <v>0</v>
      </c>
    </row>
    <row r="7" spans="1:12" x14ac:dyDescent="0.2">
      <c r="A7" s="220" t="s">
        <v>240</v>
      </c>
      <c r="B7" s="223">
        <v>7</v>
      </c>
      <c r="C7" s="224">
        <v>11.6</v>
      </c>
      <c r="D7" s="223">
        <v>6.8</v>
      </c>
      <c r="E7" s="223">
        <v>1</v>
      </c>
      <c r="F7" s="223">
        <v>-6</v>
      </c>
    </row>
    <row r="8" spans="1:12" x14ac:dyDescent="0.2">
      <c r="A8" s="221" t="s">
        <v>65</v>
      </c>
      <c r="B8" s="223">
        <v>-3.5</v>
      </c>
      <c r="E8" s="223">
        <v>0.8</v>
      </c>
      <c r="F8" s="223">
        <v>4.3</v>
      </c>
      <c r="K8" s="224">
        <v>1</v>
      </c>
      <c r="L8" s="223">
        <v>0.9</v>
      </c>
    </row>
    <row r="9" spans="1:12" ht="12.75" thickBot="1" x14ac:dyDescent="0.25">
      <c r="A9" s="222" t="s">
        <v>241</v>
      </c>
      <c r="B9" s="225">
        <v>10.5</v>
      </c>
      <c r="C9" s="226">
        <v>10.6</v>
      </c>
      <c r="D9" s="225">
        <v>5.9</v>
      </c>
      <c r="E9" s="225">
        <v>0.2</v>
      </c>
      <c r="F9" s="225">
        <v>-10.3</v>
      </c>
    </row>
    <row r="10" spans="1:12" x14ac:dyDescent="0.2">
      <c r="A10" s="421" t="s">
        <v>242</v>
      </c>
      <c r="B10" s="421"/>
      <c r="C10" s="421"/>
      <c r="D10" s="421"/>
      <c r="E10" s="421"/>
      <c r="F10" s="421"/>
    </row>
  </sheetData>
  <mergeCells count="2">
    <mergeCell ref="A10:F10"/>
    <mergeCell ref="A3:F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0">
    <tabColor rgb="FF9EBBD3"/>
  </sheetPr>
  <dimension ref="A1:H12"/>
  <sheetViews>
    <sheetView zoomScale="130" zoomScaleNormal="130" workbookViewId="0"/>
  </sheetViews>
  <sheetFormatPr defaultRowHeight="12" x14ac:dyDescent="0.2"/>
  <cols>
    <col min="1" max="1" width="33.140625" style="30" customWidth="1"/>
    <col min="2" max="16384" width="9.140625" style="30"/>
  </cols>
  <sheetData>
    <row r="1" spans="1:8" s="1" customFormat="1" ht="15" x14ac:dyDescent="0.25">
      <c r="A1" s="103" t="s">
        <v>0</v>
      </c>
      <c r="B1" s="339"/>
    </row>
    <row r="2" spans="1:8" x14ac:dyDescent="0.2">
      <c r="B2" s="304"/>
    </row>
    <row r="3" spans="1:8" x14ac:dyDescent="0.2">
      <c r="A3" s="424" t="s">
        <v>404</v>
      </c>
      <c r="B3" s="424"/>
      <c r="C3" s="424"/>
      <c r="D3" s="424"/>
      <c r="E3" s="424"/>
      <c r="F3" s="424"/>
      <c r="G3" s="424"/>
      <c r="H3" s="424"/>
    </row>
    <row r="4" spans="1:8" x14ac:dyDescent="0.2">
      <c r="A4" s="425" t="s">
        <v>249</v>
      </c>
      <c r="B4" s="427" t="s">
        <v>250</v>
      </c>
      <c r="C4" s="427"/>
      <c r="D4" s="427"/>
      <c r="E4" s="427"/>
      <c r="F4" s="232" t="s">
        <v>251</v>
      </c>
      <c r="G4" s="232" t="s">
        <v>252</v>
      </c>
      <c r="H4" s="233" t="s">
        <v>253</v>
      </c>
    </row>
    <row r="5" spans="1:8" x14ac:dyDescent="0.2">
      <c r="A5" s="426"/>
      <c r="B5" s="234" t="s">
        <v>131</v>
      </c>
      <c r="C5" s="234" t="s">
        <v>254</v>
      </c>
      <c r="D5" s="234" t="s">
        <v>255</v>
      </c>
      <c r="E5" s="234" t="s">
        <v>256</v>
      </c>
      <c r="F5" s="234" t="s">
        <v>255</v>
      </c>
      <c r="G5" s="234" t="s">
        <v>256</v>
      </c>
      <c r="H5" s="235" t="s">
        <v>257</v>
      </c>
    </row>
    <row r="6" spans="1:8" x14ac:dyDescent="0.2">
      <c r="A6" s="230" t="s">
        <v>258</v>
      </c>
      <c r="B6" s="248">
        <v>2.5</v>
      </c>
      <c r="C6" s="248">
        <v>2.2000000000000002</v>
      </c>
      <c r="D6" s="248">
        <v>1.6</v>
      </c>
      <c r="E6" s="248">
        <v>0.8</v>
      </c>
      <c r="F6" s="248">
        <v>1.8</v>
      </c>
      <c r="G6" s="248">
        <v>0.8</v>
      </c>
      <c r="H6" s="248">
        <v>2.1</v>
      </c>
    </row>
    <row r="7" spans="1:8" x14ac:dyDescent="0.2">
      <c r="A7" s="48" t="s">
        <v>259</v>
      </c>
      <c r="B7" s="50">
        <v>4.2</v>
      </c>
      <c r="C7" s="50">
        <v>3.8</v>
      </c>
      <c r="D7" s="50">
        <v>4.0999999999999996</v>
      </c>
      <c r="E7" s="50">
        <v>3.8</v>
      </c>
      <c r="F7" s="50">
        <v>4.2</v>
      </c>
      <c r="G7" s="50">
        <v>3.8</v>
      </c>
      <c r="H7" s="50">
        <v>3.9</v>
      </c>
    </row>
    <row r="8" spans="1:8" x14ac:dyDescent="0.2">
      <c r="A8" s="48" t="s">
        <v>260</v>
      </c>
      <c r="B8" s="50">
        <v>7.2</v>
      </c>
      <c r="C8" s="50">
        <v>6.5</v>
      </c>
      <c r="D8" s="50">
        <v>6.5</v>
      </c>
      <c r="E8" s="50">
        <v>6.2</v>
      </c>
      <c r="F8" s="50">
        <v>6.5</v>
      </c>
      <c r="G8" s="50">
        <v>6.1</v>
      </c>
      <c r="H8" s="50"/>
    </row>
    <row r="9" spans="1:8" x14ac:dyDescent="0.2">
      <c r="A9" s="48" t="s">
        <v>261</v>
      </c>
      <c r="B9" s="50">
        <v>3.6</v>
      </c>
      <c r="C9" s="50">
        <v>3.7</v>
      </c>
      <c r="D9" s="50">
        <v>3.8</v>
      </c>
      <c r="E9" s="50">
        <v>3.8</v>
      </c>
      <c r="F9" s="50">
        <v>3.9</v>
      </c>
      <c r="G9" s="50">
        <v>3.8</v>
      </c>
      <c r="H9" s="50"/>
    </row>
    <row r="10" spans="1:8" x14ac:dyDescent="0.2">
      <c r="A10" s="48" t="s">
        <v>262</v>
      </c>
      <c r="B10" s="50">
        <v>74</v>
      </c>
      <c r="C10" s="50">
        <v>65.400000000000006</v>
      </c>
      <c r="D10" s="50">
        <v>65.5</v>
      </c>
      <c r="E10" s="50">
        <v>64.5</v>
      </c>
      <c r="F10" s="50"/>
      <c r="G10" s="50"/>
      <c r="H10" s="50">
        <v>59.2</v>
      </c>
    </row>
    <row r="11" spans="1:8" ht="12.75" thickBot="1" x14ac:dyDescent="0.25">
      <c r="A11" s="231" t="s">
        <v>263</v>
      </c>
      <c r="B11" s="244">
        <v>7.5</v>
      </c>
      <c r="C11" s="244">
        <v>5.0999999999999996</v>
      </c>
      <c r="D11" s="244">
        <v>5.2</v>
      </c>
      <c r="E11" s="244">
        <v>5.5</v>
      </c>
      <c r="F11" s="244" t="s">
        <v>264</v>
      </c>
      <c r="G11" s="244"/>
      <c r="H11" s="244"/>
    </row>
    <row r="12" spans="1:8" ht="45" customHeight="1" x14ac:dyDescent="0.2">
      <c r="A12" s="423" t="s">
        <v>265</v>
      </c>
      <c r="B12" s="423"/>
      <c r="C12" s="423"/>
      <c r="D12" s="423"/>
      <c r="E12" s="423"/>
      <c r="F12" s="423"/>
      <c r="G12" s="423"/>
      <c r="H12" s="423"/>
    </row>
  </sheetData>
  <mergeCells count="4">
    <mergeCell ref="A12:H12"/>
    <mergeCell ref="A3:H3"/>
    <mergeCell ref="A4:A5"/>
    <mergeCell ref="B4:E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1">
    <tabColor rgb="FF9EBBD3"/>
  </sheetPr>
  <dimension ref="A1:J25"/>
  <sheetViews>
    <sheetView zoomScale="130" zoomScaleNormal="130" workbookViewId="0"/>
  </sheetViews>
  <sheetFormatPr defaultRowHeight="12" x14ac:dyDescent="0.2"/>
  <cols>
    <col min="1" max="1" width="65.140625" style="30" bestFit="1" customWidth="1"/>
    <col min="2" max="2" width="9.140625" style="30"/>
    <col min="3" max="5" width="12.42578125" style="30" customWidth="1"/>
    <col min="6" max="9" width="10.28515625" style="30" customWidth="1"/>
    <col min="10" max="16384" width="9.140625" style="30"/>
  </cols>
  <sheetData>
    <row r="1" spans="1:10" s="1" customFormat="1" ht="15" x14ac:dyDescent="0.25">
      <c r="A1" s="103" t="s">
        <v>0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s="1" customFormat="1" ht="15" x14ac:dyDescent="0.25">
      <c r="A2" s="69"/>
      <c r="B2" s="69"/>
    </row>
    <row r="3" spans="1:10" x14ac:dyDescent="0.2">
      <c r="A3" s="424" t="s">
        <v>405</v>
      </c>
      <c r="B3" s="424"/>
      <c r="C3" s="424"/>
      <c r="D3" s="424"/>
      <c r="E3" s="424"/>
      <c r="F3" s="424"/>
      <c r="G3" s="424"/>
      <c r="H3" s="424"/>
      <c r="I3" s="424"/>
    </row>
    <row r="4" spans="1:10" x14ac:dyDescent="0.2">
      <c r="A4" s="429" t="s">
        <v>266</v>
      </c>
      <c r="B4" s="432" t="s">
        <v>131</v>
      </c>
      <c r="C4" s="435" t="s">
        <v>224</v>
      </c>
      <c r="D4" s="435" t="s">
        <v>226</v>
      </c>
      <c r="E4" s="435" t="s">
        <v>228</v>
      </c>
      <c r="F4" s="436" t="s">
        <v>267</v>
      </c>
      <c r="G4" s="436"/>
      <c r="H4" s="436" t="s">
        <v>269</v>
      </c>
      <c r="I4" s="438"/>
    </row>
    <row r="5" spans="1:10" x14ac:dyDescent="0.2">
      <c r="A5" s="430"/>
      <c r="B5" s="433"/>
      <c r="C5" s="435"/>
      <c r="D5" s="435"/>
      <c r="E5" s="435"/>
      <c r="F5" s="437" t="s">
        <v>268</v>
      </c>
      <c r="G5" s="437"/>
      <c r="H5" s="437" t="s">
        <v>270</v>
      </c>
      <c r="I5" s="432"/>
    </row>
    <row r="6" spans="1:10" ht="12.75" thickBot="1" x14ac:dyDescent="0.25">
      <c r="A6" s="431"/>
      <c r="B6" s="434"/>
      <c r="C6" s="357" t="s">
        <v>225</v>
      </c>
      <c r="D6" s="357" t="s">
        <v>227</v>
      </c>
      <c r="E6" s="357" t="s">
        <v>229</v>
      </c>
      <c r="F6" s="236" t="s">
        <v>232</v>
      </c>
      <c r="G6" s="236" t="s">
        <v>233</v>
      </c>
      <c r="H6" s="236" t="s">
        <v>232</v>
      </c>
      <c r="I6" s="237" t="s">
        <v>233</v>
      </c>
    </row>
    <row r="7" spans="1:10" ht="12.75" thickTop="1" x14ac:dyDescent="0.2">
      <c r="A7" s="238" t="s">
        <v>271</v>
      </c>
      <c r="B7" s="239">
        <v>1574.9</v>
      </c>
      <c r="C7" s="239">
        <v>1545.1</v>
      </c>
      <c r="D7" s="239">
        <v>1545.8</v>
      </c>
      <c r="E7" s="239">
        <v>1540.5</v>
      </c>
      <c r="F7" s="240">
        <v>-5.3</v>
      </c>
      <c r="G7" s="240">
        <v>-0.3</v>
      </c>
      <c r="H7" s="240">
        <v>-34.299999999999997</v>
      </c>
      <c r="I7" s="240">
        <v>-2.2000000000000002</v>
      </c>
    </row>
    <row r="8" spans="1:10" x14ac:dyDescent="0.2">
      <c r="A8" s="51" t="s">
        <v>133</v>
      </c>
      <c r="B8" s="53">
        <v>961.8</v>
      </c>
      <c r="C8" s="53">
        <v>950.6</v>
      </c>
      <c r="D8" s="53">
        <v>945.2</v>
      </c>
      <c r="E8" s="53">
        <v>939.2</v>
      </c>
      <c r="F8" s="53">
        <v>-6</v>
      </c>
      <c r="G8" s="53">
        <v>-0.6</v>
      </c>
      <c r="H8" s="53">
        <v>-22.6</v>
      </c>
      <c r="I8" s="53">
        <v>-2.2999999999999998</v>
      </c>
    </row>
    <row r="9" spans="1:10" x14ac:dyDescent="0.2">
      <c r="A9" s="60" t="s">
        <v>272</v>
      </c>
      <c r="B9" s="50">
        <v>47.1</v>
      </c>
      <c r="C9" s="50">
        <v>41.4</v>
      </c>
      <c r="D9" s="50">
        <v>43.4</v>
      </c>
      <c r="E9" s="50">
        <v>42.6</v>
      </c>
      <c r="F9" s="50">
        <v>-0.8</v>
      </c>
      <c r="G9" s="50">
        <v>-1.8</v>
      </c>
      <c r="H9" s="50">
        <v>-4.5</v>
      </c>
      <c r="I9" s="50">
        <v>-9.5</v>
      </c>
    </row>
    <row r="10" spans="1:10" x14ac:dyDescent="0.2">
      <c r="A10" s="60" t="s">
        <v>273</v>
      </c>
      <c r="B10" s="50">
        <v>62.2</v>
      </c>
      <c r="C10" s="50">
        <v>56.2</v>
      </c>
      <c r="D10" s="50">
        <v>54.4</v>
      </c>
      <c r="E10" s="50">
        <v>54.2</v>
      </c>
      <c r="F10" s="50">
        <v>-0.1</v>
      </c>
      <c r="G10" s="50">
        <v>-0.2</v>
      </c>
      <c r="H10" s="50">
        <v>-8</v>
      </c>
      <c r="I10" s="50">
        <v>-12.8</v>
      </c>
    </row>
    <row r="11" spans="1:10" x14ac:dyDescent="0.2">
      <c r="A11" s="60" t="s">
        <v>274</v>
      </c>
      <c r="B11" s="50">
        <v>375.7</v>
      </c>
      <c r="C11" s="50">
        <v>386.7</v>
      </c>
      <c r="D11" s="50">
        <v>395</v>
      </c>
      <c r="E11" s="50">
        <v>393</v>
      </c>
      <c r="F11" s="50">
        <v>-1.9</v>
      </c>
      <c r="G11" s="50">
        <v>-0.5</v>
      </c>
      <c r="H11" s="50">
        <v>17.3</v>
      </c>
      <c r="I11" s="50">
        <v>4.5999999999999996</v>
      </c>
    </row>
    <row r="12" spans="1:10" x14ac:dyDescent="0.2">
      <c r="A12" s="60" t="s">
        <v>275</v>
      </c>
      <c r="B12" s="50">
        <v>39.700000000000003</v>
      </c>
      <c r="C12" s="50">
        <v>39.1</v>
      </c>
      <c r="D12" s="50">
        <v>39.799999999999997</v>
      </c>
      <c r="E12" s="50">
        <v>39.299999999999997</v>
      </c>
      <c r="F12" s="50">
        <v>-0.5</v>
      </c>
      <c r="G12" s="50">
        <v>-1.3</v>
      </c>
      <c r="H12" s="50">
        <v>-0.4</v>
      </c>
      <c r="I12" s="50">
        <v>-1</v>
      </c>
    </row>
    <row r="13" spans="1:10" x14ac:dyDescent="0.2">
      <c r="A13" s="60" t="s">
        <v>276</v>
      </c>
      <c r="B13" s="50">
        <v>265.5</v>
      </c>
      <c r="C13" s="50">
        <v>256.5</v>
      </c>
      <c r="D13" s="50">
        <v>245.3</v>
      </c>
      <c r="E13" s="50">
        <v>239.6</v>
      </c>
      <c r="F13" s="50">
        <v>-5.7</v>
      </c>
      <c r="G13" s="50">
        <v>-2.2999999999999998</v>
      </c>
      <c r="H13" s="50">
        <v>-25.9</v>
      </c>
      <c r="I13" s="50">
        <v>-9.8000000000000007</v>
      </c>
    </row>
    <row r="14" spans="1:10" x14ac:dyDescent="0.2">
      <c r="A14" s="60" t="s">
        <v>277</v>
      </c>
      <c r="B14" s="50">
        <v>71.3</v>
      </c>
      <c r="C14" s="50">
        <v>68.7</v>
      </c>
      <c r="D14" s="50">
        <v>67.3</v>
      </c>
      <c r="E14" s="50">
        <v>66.3</v>
      </c>
      <c r="F14" s="50">
        <v>-1</v>
      </c>
      <c r="G14" s="50">
        <v>-1.5</v>
      </c>
      <c r="H14" s="50">
        <v>-5</v>
      </c>
      <c r="I14" s="50">
        <v>-7</v>
      </c>
    </row>
    <row r="15" spans="1:10" x14ac:dyDescent="0.2">
      <c r="A15" s="60" t="s">
        <v>278</v>
      </c>
      <c r="B15" s="50">
        <v>75.2</v>
      </c>
      <c r="C15" s="50">
        <v>77.599999999999994</v>
      </c>
      <c r="D15" s="50">
        <v>76.8</v>
      </c>
      <c r="E15" s="50">
        <v>79.2</v>
      </c>
      <c r="F15" s="50">
        <v>2.4</v>
      </c>
      <c r="G15" s="50">
        <v>3.1</v>
      </c>
      <c r="H15" s="50">
        <v>4</v>
      </c>
      <c r="I15" s="50">
        <v>5.3</v>
      </c>
    </row>
    <row r="16" spans="1:10" x14ac:dyDescent="0.2">
      <c r="A16" s="60" t="s">
        <v>279</v>
      </c>
      <c r="B16" s="50">
        <v>2.8</v>
      </c>
      <c r="C16" s="50">
        <v>2.7</v>
      </c>
      <c r="D16" s="50">
        <v>2.7</v>
      </c>
      <c r="E16" s="50">
        <v>2.7</v>
      </c>
      <c r="F16" s="50">
        <v>0</v>
      </c>
      <c r="G16" s="50">
        <v>-0.5</v>
      </c>
      <c r="H16" s="50">
        <v>-0.2</v>
      </c>
      <c r="I16" s="50">
        <v>-6.6</v>
      </c>
    </row>
    <row r="17" spans="1:9" x14ac:dyDescent="0.2">
      <c r="A17" s="60" t="s">
        <v>280</v>
      </c>
      <c r="B17" s="50">
        <v>22.4</v>
      </c>
      <c r="C17" s="50">
        <v>21.6</v>
      </c>
      <c r="D17" s="50">
        <v>20.6</v>
      </c>
      <c r="E17" s="50">
        <v>22.4</v>
      </c>
      <c r="F17" s="50">
        <v>1.8</v>
      </c>
      <c r="G17" s="50">
        <v>8.8000000000000007</v>
      </c>
      <c r="H17" s="50">
        <v>0.1</v>
      </c>
      <c r="I17" s="50">
        <v>0.3</v>
      </c>
    </row>
    <row r="18" spans="1:9" x14ac:dyDescent="0.2">
      <c r="A18" s="51" t="s">
        <v>281</v>
      </c>
      <c r="B18" s="53">
        <v>419.8</v>
      </c>
      <c r="C18" s="53">
        <v>413.1</v>
      </c>
      <c r="D18" s="53">
        <v>413.5</v>
      </c>
      <c r="E18" s="53">
        <v>415</v>
      </c>
      <c r="F18" s="53">
        <v>1.5</v>
      </c>
      <c r="G18" s="53">
        <v>0.4</v>
      </c>
      <c r="H18" s="53">
        <v>-4.8</v>
      </c>
      <c r="I18" s="53">
        <v>-1.1000000000000001</v>
      </c>
    </row>
    <row r="19" spans="1:9" x14ac:dyDescent="0.2">
      <c r="A19" s="51" t="s">
        <v>282</v>
      </c>
      <c r="B19" s="53">
        <v>193.2</v>
      </c>
      <c r="C19" s="53">
        <v>181.4</v>
      </c>
      <c r="D19" s="53">
        <v>187.1</v>
      </c>
      <c r="E19" s="53">
        <v>186.3</v>
      </c>
      <c r="F19" s="53">
        <v>-0.8</v>
      </c>
      <c r="G19" s="53">
        <v>-0.4</v>
      </c>
      <c r="H19" s="53">
        <v>-6.9</v>
      </c>
      <c r="I19" s="53">
        <v>-3.6</v>
      </c>
    </row>
    <row r="20" spans="1:9" x14ac:dyDescent="0.2">
      <c r="A20" s="60" t="s">
        <v>283</v>
      </c>
      <c r="B20" s="50">
        <v>15.6</v>
      </c>
      <c r="C20" s="50">
        <v>16.899999999999999</v>
      </c>
      <c r="D20" s="50">
        <v>17.2</v>
      </c>
      <c r="E20" s="50">
        <v>17.100000000000001</v>
      </c>
      <c r="F20" s="50">
        <v>-0.1</v>
      </c>
      <c r="G20" s="50">
        <v>-0.8</v>
      </c>
      <c r="H20" s="50">
        <v>1.4</v>
      </c>
      <c r="I20" s="50">
        <v>9.1999999999999993</v>
      </c>
    </row>
    <row r="21" spans="1:9" x14ac:dyDescent="0.2">
      <c r="A21" s="60" t="s">
        <v>284</v>
      </c>
      <c r="B21" s="50">
        <v>14.7</v>
      </c>
      <c r="C21" s="50">
        <v>14.5</v>
      </c>
      <c r="D21" s="50">
        <v>14.2</v>
      </c>
      <c r="E21" s="50">
        <v>14.1</v>
      </c>
      <c r="F21" s="50">
        <v>-0.1</v>
      </c>
      <c r="G21" s="50">
        <v>-0.6</v>
      </c>
      <c r="H21" s="50">
        <v>-0.6</v>
      </c>
      <c r="I21" s="50">
        <v>-3.8</v>
      </c>
    </row>
    <row r="22" spans="1:9" x14ac:dyDescent="0.2">
      <c r="A22" s="60" t="s">
        <v>285</v>
      </c>
      <c r="B22" s="50">
        <v>21.6</v>
      </c>
      <c r="C22" s="50">
        <v>22</v>
      </c>
      <c r="D22" s="50">
        <v>21.5</v>
      </c>
      <c r="E22" s="50">
        <v>21.8</v>
      </c>
      <c r="F22" s="50">
        <v>0.2</v>
      </c>
      <c r="G22" s="50">
        <v>1.1000000000000001</v>
      </c>
      <c r="H22" s="50">
        <v>0.2</v>
      </c>
      <c r="I22" s="50">
        <v>0.7</v>
      </c>
    </row>
    <row r="23" spans="1:9" x14ac:dyDescent="0.2">
      <c r="A23" s="60" t="s">
        <v>286</v>
      </c>
      <c r="B23" s="50">
        <v>73.3</v>
      </c>
      <c r="C23" s="50">
        <v>61.7</v>
      </c>
      <c r="D23" s="50">
        <v>65.3</v>
      </c>
      <c r="E23" s="50">
        <v>66.400000000000006</v>
      </c>
      <c r="F23" s="50">
        <v>1.1000000000000001</v>
      </c>
      <c r="G23" s="50">
        <v>1.7</v>
      </c>
      <c r="H23" s="50">
        <v>-6.9</v>
      </c>
      <c r="I23" s="50">
        <v>-9.5</v>
      </c>
    </row>
    <row r="24" spans="1:9" ht="12.75" thickBot="1" x14ac:dyDescent="0.25">
      <c r="A24" s="242" t="s">
        <v>287</v>
      </c>
      <c r="B24" s="241">
        <v>68</v>
      </c>
      <c r="C24" s="241">
        <v>66.3</v>
      </c>
      <c r="D24" s="241">
        <v>68.900000000000006</v>
      </c>
      <c r="E24" s="241">
        <v>67</v>
      </c>
      <c r="F24" s="241">
        <v>-1.9</v>
      </c>
      <c r="G24" s="241">
        <v>-2.8</v>
      </c>
      <c r="H24" s="241">
        <v>-1</v>
      </c>
      <c r="I24" s="241">
        <v>-1.5</v>
      </c>
    </row>
    <row r="25" spans="1:9" ht="12.75" thickTop="1" x14ac:dyDescent="0.2">
      <c r="A25" s="428" t="s">
        <v>288</v>
      </c>
      <c r="B25" s="428"/>
      <c r="C25" s="428"/>
      <c r="D25" s="428"/>
      <c r="E25" s="428"/>
      <c r="F25" s="428"/>
      <c r="G25" s="428"/>
      <c r="H25" s="428"/>
      <c r="I25" s="428"/>
    </row>
  </sheetData>
  <mergeCells count="11">
    <mergeCell ref="A25:I25"/>
    <mergeCell ref="A3:I3"/>
    <mergeCell ref="A4:A6"/>
    <mergeCell ref="B4:B6"/>
    <mergeCell ref="C4:C5"/>
    <mergeCell ref="D4:D5"/>
    <mergeCell ref="E4:E5"/>
    <mergeCell ref="F4:G4"/>
    <mergeCell ref="F5:G5"/>
    <mergeCell ref="H4:I4"/>
    <mergeCell ref="H5:I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2">
    <tabColor rgb="FF9EBBD3"/>
  </sheetPr>
  <dimension ref="A1:N19"/>
  <sheetViews>
    <sheetView zoomScale="130" zoomScaleNormal="130" workbookViewId="0"/>
  </sheetViews>
  <sheetFormatPr defaultRowHeight="12" x14ac:dyDescent="0.2"/>
  <cols>
    <col min="1" max="1" width="29.7109375" style="30" customWidth="1"/>
    <col min="2" max="5" width="14.28515625" style="30" customWidth="1"/>
    <col min="6" max="9" width="12.7109375" style="30" customWidth="1"/>
    <col min="10" max="14" width="10" style="30" customWidth="1"/>
    <col min="15" max="16384" width="9.140625" style="30"/>
  </cols>
  <sheetData>
    <row r="1" spans="1:14" s="1" customFormat="1" ht="15" x14ac:dyDescent="0.25">
      <c r="A1" s="103" t="s">
        <v>0</v>
      </c>
      <c r="B1" s="337"/>
    </row>
    <row r="3" spans="1:14" x14ac:dyDescent="0.2">
      <c r="A3" s="440" t="s">
        <v>406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</row>
    <row r="4" spans="1:14" x14ac:dyDescent="0.2">
      <c r="A4" s="441" t="s">
        <v>289</v>
      </c>
      <c r="B4" s="444" t="s">
        <v>131</v>
      </c>
      <c r="C4" s="444" t="s">
        <v>224</v>
      </c>
      <c r="D4" s="444" t="s">
        <v>226</v>
      </c>
      <c r="E4" s="444" t="s">
        <v>228</v>
      </c>
      <c r="F4" s="444" t="s">
        <v>267</v>
      </c>
      <c r="G4" s="444"/>
      <c r="H4" s="444" t="s">
        <v>269</v>
      </c>
      <c r="I4" s="446"/>
    </row>
    <row r="5" spans="1:14" x14ac:dyDescent="0.2">
      <c r="A5" s="442"/>
      <c r="B5" s="436"/>
      <c r="C5" s="436"/>
      <c r="D5" s="436"/>
      <c r="E5" s="436"/>
      <c r="F5" s="437" t="s">
        <v>268</v>
      </c>
      <c r="G5" s="437"/>
      <c r="H5" s="437" t="s">
        <v>270</v>
      </c>
      <c r="I5" s="432"/>
    </row>
    <row r="6" spans="1:14" ht="12.75" thickBot="1" x14ac:dyDescent="0.25">
      <c r="A6" s="443"/>
      <c r="B6" s="445"/>
      <c r="C6" s="245" t="s">
        <v>225</v>
      </c>
      <c r="D6" s="245" t="s">
        <v>227</v>
      </c>
      <c r="E6" s="245" t="s">
        <v>229</v>
      </c>
      <c r="F6" s="245" t="s">
        <v>290</v>
      </c>
      <c r="G6" s="245" t="s">
        <v>233</v>
      </c>
      <c r="H6" s="245" t="s">
        <v>290</v>
      </c>
      <c r="I6" s="246" t="s">
        <v>233</v>
      </c>
    </row>
    <row r="7" spans="1:14" ht="12.75" thickTop="1" x14ac:dyDescent="0.2">
      <c r="A7" s="238" t="s">
        <v>103</v>
      </c>
      <c r="B7" s="358">
        <v>1438.7</v>
      </c>
      <c r="C7" s="358">
        <v>1412.5</v>
      </c>
      <c r="D7" s="358">
        <v>1409.1</v>
      </c>
      <c r="E7" s="358">
        <v>1403.4</v>
      </c>
      <c r="F7" s="358">
        <v>-5.7</v>
      </c>
      <c r="G7" s="358">
        <v>-0.4</v>
      </c>
      <c r="H7" s="358">
        <v>-35.299999999999997</v>
      </c>
      <c r="I7" s="358">
        <v>-2.5</v>
      </c>
    </row>
    <row r="8" spans="1:14" x14ac:dyDescent="0.2">
      <c r="A8" s="48" t="s">
        <v>291</v>
      </c>
      <c r="B8" s="359">
        <v>637.9</v>
      </c>
      <c r="C8" s="359">
        <v>631.20000000000005</v>
      </c>
      <c r="D8" s="359">
        <v>630.20000000000005</v>
      </c>
      <c r="E8" s="359">
        <v>630.9</v>
      </c>
      <c r="F8" s="359">
        <v>0.7</v>
      </c>
      <c r="G8" s="359">
        <v>0.1</v>
      </c>
      <c r="H8" s="359">
        <v>-7</v>
      </c>
      <c r="I8" s="359">
        <v>-1.1000000000000001</v>
      </c>
    </row>
    <row r="9" spans="1:14" x14ac:dyDescent="0.2">
      <c r="A9" s="48" t="s">
        <v>292</v>
      </c>
      <c r="B9" s="359">
        <v>324.89999999999998</v>
      </c>
      <c r="C9" s="359">
        <v>326.2</v>
      </c>
      <c r="D9" s="359">
        <v>325</v>
      </c>
      <c r="E9" s="359">
        <v>324.60000000000002</v>
      </c>
      <c r="F9" s="359">
        <v>-0.4</v>
      </c>
      <c r="G9" s="359">
        <v>-0.1</v>
      </c>
      <c r="H9" s="359">
        <v>-0.3</v>
      </c>
      <c r="I9" s="359">
        <v>-0.1</v>
      </c>
    </row>
    <row r="10" spans="1:14" x14ac:dyDescent="0.2">
      <c r="A10" s="48" t="s">
        <v>293</v>
      </c>
      <c r="B10" s="359">
        <v>59.8</v>
      </c>
      <c r="C10" s="359">
        <v>56.7</v>
      </c>
      <c r="D10" s="359">
        <v>56.8</v>
      </c>
      <c r="E10" s="359">
        <v>56.8</v>
      </c>
      <c r="F10" s="359">
        <v>0</v>
      </c>
      <c r="G10" s="359">
        <v>0</v>
      </c>
      <c r="H10" s="359">
        <v>-3</v>
      </c>
      <c r="I10" s="359">
        <v>-5</v>
      </c>
    </row>
    <row r="11" spans="1:14" x14ac:dyDescent="0.2">
      <c r="A11" s="48" t="s">
        <v>95</v>
      </c>
      <c r="B11" s="359">
        <v>60.2</v>
      </c>
      <c r="C11" s="359">
        <v>59.7</v>
      </c>
      <c r="D11" s="359">
        <v>59.7</v>
      </c>
      <c r="E11" s="359">
        <v>59.9</v>
      </c>
      <c r="F11" s="359">
        <v>0.2</v>
      </c>
      <c r="G11" s="359">
        <v>0.3</v>
      </c>
      <c r="H11" s="359">
        <v>-0.3</v>
      </c>
      <c r="I11" s="359">
        <v>-0.6</v>
      </c>
    </row>
    <row r="12" spans="1:14" x14ac:dyDescent="0.2">
      <c r="A12" s="48" t="s">
        <v>294</v>
      </c>
      <c r="B12" s="359">
        <v>10</v>
      </c>
      <c r="C12" s="359">
        <v>10.199999999999999</v>
      </c>
      <c r="D12" s="359">
        <v>10.5</v>
      </c>
      <c r="E12" s="359">
        <v>10.4</v>
      </c>
      <c r="F12" s="359">
        <v>-0.1</v>
      </c>
      <c r="G12" s="359">
        <v>-1.3</v>
      </c>
      <c r="H12" s="359">
        <v>0.4</v>
      </c>
      <c r="I12" s="359">
        <v>4.0999999999999996</v>
      </c>
    </row>
    <row r="13" spans="1:14" x14ac:dyDescent="0.2">
      <c r="A13" s="48" t="s">
        <v>295</v>
      </c>
      <c r="B13" s="359">
        <v>15.2</v>
      </c>
      <c r="C13" s="359">
        <v>15</v>
      </c>
      <c r="D13" s="359">
        <v>14.9</v>
      </c>
      <c r="E13" s="359">
        <v>14.9</v>
      </c>
      <c r="F13" s="359">
        <v>0</v>
      </c>
      <c r="G13" s="359">
        <v>0</v>
      </c>
      <c r="H13" s="359">
        <v>-0.3</v>
      </c>
      <c r="I13" s="359">
        <v>-2.1</v>
      </c>
    </row>
    <row r="14" spans="1:14" x14ac:dyDescent="0.2">
      <c r="A14" s="48" t="s">
        <v>296</v>
      </c>
      <c r="B14" s="359">
        <v>13.3</v>
      </c>
      <c r="C14" s="359">
        <v>13.2</v>
      </c>
      <c r="D14" s="359">
        <v>13.3</v>
      </c>
      <c r="E14" s="359">
        <v>13.3</v>
      </c>
      <c r="F14" s="359">
        <v>0</v>
      </c>
      <c r="G14" s="359">
        <v>-0.1</v>
      </c>
      <c r="H14" s="359">
        <v>0.1</v>
      </c>
      <c r="I14" s="359">
        <v>0.5</v>
      </c>
    </row>
    <row r="15" spans="1:14" x14ac:dyDescent="0.2">
      <c r="A15" s="48" t="s">
        <v>297</v>
      </c>
      <c r="B15" s="359">
        <v>17.5</v>
      </c>
      <c r="C15" s="359">
        <v>17.5</v>
      </c>
      <c r="D15" s="359">
        <v>17.5</v>
      </c>
      <c r="E15" s="359">
        <v>16.100000000000001</v>
      </c>
      <c r="F15" s="359">
        <v>-1.5</v>
      </c>
      <c r="G15" s="359">
        <v>-8.4</v>
      </c>
      <c r="H15" s="359">
        <v>-1.5</v>
      </c>
      <c r="I15" s="359">
        <v>-8.4</v>
      </c>
    </row>
    <row r="16" spans="1:14" x14ac:dyDescent="0.2">
      <c r="A16" s="48" t="s">
        <v>298</v>
      </c>
      <c r="B16" s="359">
        <v>17.5</v>
      </c>
      <c r="C16" s="359">
        <v>20.399999999999999</v>
      </c>
      <c r="D16" s="359">
        <v>19.8</v>
      </c>
      <c r="E16" s="359">
        <v>19.3</v>
      </c>
      <c r="F16" s="359">
        <v>-0.5</v>
      </c>
      <c r="G16" s="359">
        <v>-2.7</v>
      </c>
      <c r="H16" s="359">
        <v>1.8</v>
      </c>
      <c r="I16" s="359">
        <v>10.3</v>
      </c>
    </row>
    <row r="17" spans="1:9" x14ac:dyDescent="0.2">
      <c r="A17" s="48" t="s">
        <v>101</v>
      </c>
      <c r="B17" s="359">
        <v>153</v>
      </c>
      <c r="C17" s="359">
        <v>163.19999999999999</v>
      </c>
      <c r="D17" s="359">
        <v>164.1</v>
      </c>
      <c r="E17" s="359">
        <v>162.30000000000001</v>
      </c>
      <c r="F17" s="359">
        <v>-1.8</v>
      </c>
      <c r="G17" s="359">
        <v>-1.1000000000000001</v>
      </c>
      <c r="H17" s="359">
        <v>9.3000000000000007</v>
      </c>
      <c r="I17" s="359">
        <v>6.1</v>
      </c>
    </row>
    <row r="18" spans="1:9" ht="12.75" thickBot="1" x14ac:dyDescent="0.25">
      <c r="A18" s="231" t="s">
        <v>299</v>
      </c>
      <c r="B18" s="360">
        <v>129.4</v>
      </c>
      <c r="C18" s="360">
        <v>99.4</v>
      </c>
      <c r="D18" s="360">
        <v>97.2</v>
      </c>
      <c r="E18" s="360">
        <v>95</v>
      </c>
      <c r="F18" s="360">
        <v>-2.2999999999999998</v>
      </c>
      <c r="G18" s="360">
        <v>-2.2999999999999998</v>
      </c>
      <c r="H18" s="360">
        <v>-34.4</v>
      </c>
      <c r="I18" s="360">
        <v>-26.6</v>
      </c>
    </row>
    <row r="19" spans="1:9" x14ac:dyDescent="0.2">
      <c r="A19" s="439" t="s">
        <v>300</v>
      </c>
      <c r="B19" s="439"/>
      <c r="C19" s="439"/>
      <c r="D19" s="439"/>
      <c r="E19" s="439"/>
      <c r="F19" s="439"/>
      <c r="G19" s="439"/>
      <c r="H19" s="439"/>
      <c r="I19" s="439"/>
    </row>
  </sheetData>
  <mergeCells count="11">
    <mergeCell ref="A19:I19"/>
    <mergeCell ref="A3:N3"/>
    <mergeCell ref="A4:A6"/>
    <mergeCell ref="B4:B6"/>
    <mergeCell ref="C4:C5"/>
    <mergeCell ref="D4:D5"/>
    <mergeCell ref="E4:E5"/>
    <mergeCell ref="F4:G4"/>
    <mergeCell ref="F5:G5"/>
    <mergeCell ref="H4:I4"/>
    <mergeCell ref="H5:I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3">
    <tabColor rgb="FF005D89"/>
  </sheetPr>
  <dimension ref="A1:C82"/>
  <sheetViews>
    <sheetView zoomScaleNormal="100" workbookViewId="0">
      <pane ySplit="3" topLeftCell="A4" activePane="bottomLeft" state="frozen"/>
      <selection activeCell="M24" sqref="M24:W24"/>
      <selection pane="bottomLeft"/>
    </sheetView>
  </sheetViews>
  <sheetFormatPr defaultRowHeight="15" x14ac:dyDescent="0.25"/>
  <cols>
    <col min="1" max="1" width="20.85546875" style="45" customWidth="1"/>
    <col min="2" max="2" width="16.42578125" style="41" customWidth="1"/>
    <col min="3" max="3" width="12.140625" style="41" customWidth="1"/>
    <col min="4" max="4" width="9.140625" style="38" customWidth="1"/>
    <col min="5" max="5" width="9" style="38" customWidth="1"/>
    <col min="6" max="6" width="8" style="38" customWidth="1"/>
    <col min="7" max="7" width="8.5703125" style="38" customWidth="1"/>
    <col min="8" max="8" width="9.140625" style="38" customWidth="1"/>
    <col min="9" max="9" width="9" style="38" customWidth="1"/>
    <col min="10" max="10" width="8" style="38" customWidth="1"/>
    <col min="11" max="11" width="8.5703125" style="38" customWidth="1"/>
    <col min="12" max="12" width="9.140625" style="38" customWidth="1"/>
    <col min="13" max="13" width="9" style="38" customWidth="1"/>
    <col min="14" max="14" width="8" style="38" customWidth="1"/>
    <col min="15" max="15" width="8.5703125" style="38" customWidth="1"/>
    <col min="16" max="16" width="9.140625" style="38" customWidth="1"/>
    <col min="17" max="17" width="9" style="38" customWidth="1"/>
    <col min="18" max="18" width="8" style="38" customWidth="1"/>
    <col min="19" max="19" width="8.5703125" style="38" customWidth="1"/>
    <col min="20" max="20" width="9.140625" style="38" customWidth="1"/>
    <col min="21" max="21" width="9" style="38" customWidth="1"/>
    <col min="22" max="22" width="8" style="38" customWidth="1"/>
    <col min="23" max="16384" width="9.140625" style="38"/>
  </cols>
  <sheetData>
    <row r="1" spans="1:3" s="32" customFormat="1" ht="15.75" x14ac:dyDescent="0.2">
      <c r="A1" s="103" t="s">
        <v>0</v>
      </c>
      <c r="B1" s="340"/>
      <c r="C1" s="34"/>
    </row>
    <row r="2" spans="1:3" x14ac:dyDescent="0.25">
      <c r="B2" s="43"/>
    </row>
    <row r="3" spans="1:3" ht="45" x14ac:dyDescent="0.25">
      <c r="A3" s="320" t="s">
        <v>414</v>
      </c>
      <c r="B3" s="35" t="s">
        <v>31</v>
      </c>
    </row>
    <row r="4" spans="1:3" x14ac:dyDescent="0.25">
      <c r="A4" s="104">
        <v>41275</v>
      </c>
      <c r="B4" s="321">
        <v>1163847</v>
      </c>
    </row>
    <row r="5" spans="1:3" x14ac:dyDescent="0.25">
      <c r="A5" s="105">
        <v>41306</v>
      </c>
      <c r="B5" s="322">
        <v>1116340</v>
      </c>
    </row>
    <row r="6" spans="1:3" x14ac:dyDescent="0.25">
      <c r="A6" s="104">
        <v>41334</v>
      </c>
      <c r="B6" s="321">
        <v>1097338</v>
      </c>
    </row>
    <row r="7" spans="1:3" x14ac:dyDescent="0.25">
      <c r="A7" s="105">
        <v>41365</v>
      </c>
      <c r="B7" s="322">
        <v>1087066</v>
      </c>
    </row>
    <row r="8" spans="1:3" x14ac:dyDescent="0.25">
      <c r="A8" s="104">
        <v>41395</v>
      </c>
      <c r="B8" s="321">
        <v>1017750</v>
      </c>
    </row>
    <row r="9" spans="1:3" x14ac:dyDescent="0.25">
      <c r="A9" s="105">
        <v>41426</v>
      </c>
      <c r="B9" s="322">
        <v>1016432</v>
      </c>
    </row>
    <row r="10" spans="1:3" x14ac:dyDescent="0.25">
      <c r="A10" s="104">
        <v>41456</v>
      </c>
      <c r="B10" s="321">
        <v>918193</v>
      </c>
    </row>
    <row r="11" spans="1:3" x14ac:dyDescent="0.25">
      <c r="A11" s="105">
        <v>41487</v>
      </c>
      <c r="B11" s="322">
        <v>937518</v>
      </c>
    </row>
    <row r="12" spans="1:3" x14ac:dyDescent="0.25">
      <c r="A12" s="104">
        <v>41518</v>
      </c>
      <c r="B12" s="321">
        <v>984573</v>
      </c>
    </row>
    <row r="13" spans="1:3" x14ac:dyDescent="0.25">
      <c r="A13" s="105">
        <v>41548</v>
      </c>
      <c r="B13" s="322">
        <v>1036889</v>
      </c>
    </row>
    <row r="14" spans="1:3" x14ac:dyDescent="0.25">
      <c r="A14" s="104">
        <v>41579</v>
      </c>
      <c r="B14" s="321">
        <v>1043918</v>
      </c>
    </row>
    <row r="15" spans="1:3" x14ac:dyDescent="0.25">
      <c r="A15" s="105">
        <v>41609</v>
      </c>
      <c r="B15" s="322">
        <v>1117171</v>
      </c>
    </row>
    <row r="16" spans="1:3" x14ac:dyDescent="0.25">
      <c r="A16" s="104">
        <v>41640</v>
      </c>
      <c r="B16" s="321">
        <v>1045848</v>
      </c>
    </row>
    <row r="17" spans="1:2" x14ac:dyDescent="0.25">
      <c r="A17" s="105">
        <v>41671</v>
      </c>
      <c r="B17" s="322">
        <v>1157709</v>
      </c>
    </row>
    <row r="18" spans="1:2" x14ac:dyDescent="0.25">
      <c r="A18" s="104">
        <v>41699</v>
      </c>
      <c r="B18" s="321">
        <v>1027406</v>
      </c>
    </row>
    <row r="19" spans="1:2" x14ac:dyDescent="0.25">
      <c r="A19" s="105">
        <v>41730</v>
      </c>
      <c r="B19" s="322">
        <v>884976</v>
      </c>
    </row>
    <row r="20" spans="1:2" x14ac:dyDescent="0.25">
      <c r="A20" s="104">
        <v>41760</v>
      </c>
      <c r="B20" s="321">
        <v>867423</v>
      </c>
    </row>
    <row r="21" spans="1:2" x14ac:dyDescent="0.25">
      <c r="A21" s="105">
        <v>41791</v>
      </c>
      <c r="B21" s="322">
        <v>763499</v>
      </c>
    </row>
    <row r="22" spans="1:2" x14ac:dyDescent="0.25">
      <c r="A22" s="104">
        <v>41821</v>
      </c>
      <c r="B22" s="321">
        <v>737097</v>
      </c>
    </row>
    <row r="23" spans="1:2" x14ac:dyDescent="0.25">
      <c r="A23" s="105">
        <v>41852</v>
      </c>
      <c r="B23" s="322">
        <v>698475</v>
      </c>
    </row>
    <row r="24" spans="1:2" x14ac:dyDescent="0.25">
      <c r="A24" s="104">
        <v>41883</v>
      </c>
      <c r="B24" s="321">
        <v>596363</v>
      </c>
    </row>
    <row r="25" spans="1:2" x14ac:dyDescent="0.25">
      <c r="A25" s="105">
        <v>41913</v>
      </c>
      <c r="B25" s="322">
        <v>473796</v>
      </c>
    </row>
    <row r="26" spans="1:2" x14ac:dyDescent="0.25">
      <c r="A26" s="104">
        <v>41944</v>
      </c>
      <c r="B26" s="321">
        <v>430463</v>
      </c>
    </row>
    <row r="27" spans="1:2" x14ac:dyDescent="0.25">
      <c r="A27" s="105">
        <v>41974</v>
      </c>
      <c r="B27" s="322">
        <v>396993</v>
      </c>
    </row>
    <row r="28" spans="1:2" x14ac:dyDescent="0.25">
      <c r="A28" s="104">
        <v>42005</v>
      </c>
      <c r="B28" s="321">
        <v>245996</v>
      </c>
    </row>
    <row r="29" spans="1:2" x14ac:dyDescent="0.25">
      <c r="A29" s="105">
        <v>42036</v>
      </c>
      <c r="B29" s="322">
        <v>-47228</v>
      </c>
    </row>
    <row r="30" spans="1:2" x14ac:dyDescent="0.25">
      <c r="A30" s="104">
        <v>42064</v>
      </c>
      <c r="B30" s="321">
        <v>-48678</v>
      </c>
    </row>
    <row r="31" spans="1:2" x14ac:dyDescent="0.25">
      <c r="A31" s="105">
        <v>42095</v>
      </c>
      <c r="B31" s="322">
        <v>-263493</v>
      </c>
    </row>
    <row r="32" spans="1:2" x14ac:dyDescent="0.25">
      <c r="A32" s="104">
        <v>42125</v>
      </c>
      <c r="B32" s="321">
        <v>-452835</v>
      </c>
    </row>
    <row r="33" spans="1:2" x14ac:dyDescent="0.25">
      <c r="A33" s="105">
        <v>42156</v>
      </c>
      <c r="B33" s="322">
        <v>-601924</v>
      </c>
    </row>
    <row r="34" spans="1:2" x14ac:dyDescent="0.25">
      <c r="A34" s="104">
        <v>42186</v>
      </c>
      <c r="B34" s="321">
        <v>-778731</v>
      </c>
    </row>
    <row r="35" spans="1:2" x14ac:dyDescent="0.25">
      <c r="A35" s="105">
        <v>42217</v>
      </c>
      <c r="B35" s="322">
        <v>-985669</v>
      </c>
    </row>
    <row r="36" spans="1:2" x14ac:dyDescent="0.25">
      <c r="A36" s="104">
        <v>42248</v>
      </c>
      <c r="B36" s="321">
        <v>-1238628</v>
      </c>
    </row>
    <row r="37" spans="1:2" x14ac:dyDescent="0.25">
      <c r="A37" s="105">
        <v>42278</v>
      </c>
      <c r="B37" s="322">
        <v>-1381992</v>
      </c>
    </row>
    <row r="38" spans="1:2" x14ac:dyDescent="0.25">
      <c r="A38" s="104">
        <v>42309</v>
      </c>
      <c r="B38" s="321">
        <v>-1527463</v>
      </c>
    </row>
    <row r="39" spans="1:2" x14ac:dyDescent="0.25">
      <c r="A39" s="105">
        <v>42339</v>
      </c>
      <c r="B39" s="322">
        <v>-1552953</v>
      </c>
    </row>
    <row r="40" spans="1:2" x14ac:dyDescent="0.25">
      <c r="A40" s="104">
        <v>42370</v>
      </c>
      <c r="B40" s="321">
        <v>-1590822</v>
      </c>
    </row>
    <row r="41" spans="1:2" x14ac:dyDescent="0.25">
      <c r="A41" s="105">
        <v>42401</v>
      </c>
      <c r="B41" s="322">
        <v>-1706695</v>
      </c>
    </row>
    <row r="42" spans="1:2" x14ac:dyDescent="0.25">
      <c r="A42" s="104">
        <v>42430</v>
      </c>
      <c r="B42" s="321">
        <v>-1853076</v>
      </c>
    </row>
    <row r="43" spans="1:2" x14ac:dyDescent="0.25">
      <c r="A43" s="105">
        <v>42461</v>
      </c>
      <c r="B43" s="322">
        <v>-1825609</v>
      </c>
    </row>
    <row r="44" spans="1:2" x14ac:dyDescent="0.25">
      <c r="A44" s="104">
        <v>42491</v>
      </c>
      <c r="B44" s="321">
        <v>-1781906</v>
      </c>
    </row>
    <row r="45" spans="1:2" x14ac:dyDescent="0.25">
      <c r="A45" s="105">
        <v>42522</v>
      </c>
      <c r="B45" s="322">
        <v>-1765024</v>
      </c>
    </row>
    <row r="46" spans="1:2" x14ac:dyDescent="0.25">
      <c r="A46" s="104">
        <v>42552</v>
      </c>
      <c r="B46" s="321">
        <v>-1706459</v>
      </c>
    </row>
    <row r="47" spans="1:2" x14ac:dyDescent="0.25">
      <c r="A47" s="105">
        <v>42583</v>
      </c>
      <c r="B47" s="322">
        <v>-1656144</v>
      </c>
    </row>
    <row r="48" spans="1:2" x14ac:dyDescent="0.25">
      <c r="A48" s="104">
        <v>42614</v>
      </c>
      <c r="B48" s="321">
        <v>-1599733</v>
      </c>
    </row>
    <row r="49" spans="1:2" x14ac:dyDescent="0.25">
      <c r="A49" s="105">
        <v>42644</v>
      </c>
      <c r="B49" s="322">
        <v>-1500467</v>
      </c>
    </row>
    <row r="50" spans="1:2" x14ac:dyDescent="0.25">
      <c r="A50" s="104">
        <v>42675</v>
      </c>
      <c r="B50" s="321">
        <v>-1472619</v>
      </c>
    </row>
    <row r="51" spans="1:2" x14ac:dyDescent="0.25">
      <c r="A51" s="105">
        <v>42705</v>
      </c>
      <c r="B51" s="322">
        <v>-1321994</v>
      </c>
    </row>
    <row r="52" spans="1:2" x14ac:dyDescent="0.25">
      <c r="A52" s="104">
        <v>42736</v>
      </c>
      <c r="B52" s="321">
        <v>-1280863</v>
      </c>
    </row>
    <row r="53" spans="1:2" x14ac:dyDescent="0.25">
      <c r="A53" s="105">
        <v>42767</v>
      </c>
      <c r="B53" s="322">
        <v>-1148845</v>
      </c>
    </row>
    <row r="54" spans="1:2" x14ac:dyDescent="0.25">
      <c r="A54" s="104">
        <v>42795</v>
      </c>
      <c r="B54" s="321">
        <v>-1090429</v>
      </c>
    </row>
    <row r="55" spans="1:2" x14ac:dyDescent="0.25">
      <c r="A55" s="105">
        <v>42826</v>
      </c>
      <c r="B55" s="322">
        <v>-969896</v>
      </c>
    </row>
    <row r="56" spans="1:2" x14ac:dyDescent="0.25">
      <c r="A56" s="104">
        <v>42856</v>
      </c>
      <c r="B56" s="321">
        <v>-853665</v>
      </c>
    </row>
    <row r="57" spans="1:2" x14ac:dyDescent="0.25">
      <c r="A57" s="105">
        <v>42887</v>
      </c>
      <c r="B57" s="322">
        <v>-749060</v>
      </c>
    </row>
    <row r="58" spans="1:2" x14ac:dyDescent="0.25">
      <c r="A58" s="104">
        <v>42917</v>
      </c>
      <c r="B58" s="321">
        <v>-618688</v>
      </c>
    </row>
    <row r="59" spans="1:2" x14ac:dyDescent="0.25">
      <c r="A59" s="105">
        <v>42948</v>
      </c>
      <c r="B59" s="322">
        <v>-544658</v>
      </c>
    </row>
    <row r="60" spans="1:2" x14ac:dyDescent="0.25">
      <c r="A60" s="104">
        <v>42979</v>
      </c>
      <c r="B60" s="321">
        <v>-466654</v>
      </c>
    </row>
    <row r="61" spans="1:2" x14ac:dyDescent="0.25">
      <c r="A61" s="105">
        <v>43009</v>
      </c>
      <c r="B61" s="322">
        <v>-294305</v>
      </c>
    </row>
    <row r="62" spans="1:2" x14ac:dyDescent="0.25">
      <c r="A62" s="104">
        <v>43040</v>
      </c>
      <c r="B62" s="321">
        <v>-178528</v>
      </c>
    </row>
    <row r="63" spans="1:2" x14ac:dyDescent="0.25">
      <c r="A63" s="105">
        <v>43070</v>
      </c>
      <c r="B63" s="322">
        <v>-20832</v>
      </c>
    </row>
    <row r="64" spans="1:2" x14ac:dyDescent="0.25">
      <c r="A64" s="104">
        <v>43101</v>
      </c>
      <c r="B64" s="321">
        <v>83539</v>
      </c>
    </row>
    <row r="65" spans="1:2" x14ac:dyDescent="0.25">
      <c r="A65" s="105">
        <v>43132</v>
      </c>
      <c r="B65" s="322">
        <v>102494</v>
      </c>
    </row>
    <row r="66" spans="1:2" x14ac:dyDescent="0.25">
      <c r="A66" s="104">
        <v>43160</v>
      </c>
      <c r="B66" s="321">
        <v>223367</v>
      </c>
    </row>
    <row r="67" spans="1:2" x14ac:dyDescent="0.25">
      <c r="A67" s="105">
        <v>43191</v>
      </c>
      <c r="B67" s="322">
        <v>283118</v>
      </c>
    </row>
    <row r="68" spans="1:2" x14ac:dyDescent="0.25">
      <c r="A68" s="104">
        <v>43221</v>
      </c>
      <c r="B68" s="321">
        <v>284875</v>
      </c>
    </row>
    <row r="69" spans="1:2" x14ac:dyDescent="0.25">
      <c r="A69" s="105">
        <v>43252</v>
      </c>
      <c r="B69" s="322">
        <v>280093</v>
      </c>
    </row>
    <row r="70" spans="1:2" x14ac:dyDescent="0.25">
      <c r="A70" s="104">
        <v>43282</v>
      </c>
      <c r="B70" s="321">
        <v>286121</v>
      </c>
    </row>
    <row r="71" spans="1:2" x14ac:dyDescent="0.25">
      <c r="A71" s="105">
        <v>43313</v>
      </c>
      <c r="B71" s="322">
        <v>356852</v>
      </c>
    </row>
    <row r="72" spans="1:2" x14ac:dyDescent="0.25">
      <c r="A72" s="104">
        <v>43344</v>
      </c>
      <c r="B72" s="321">
        <v>459217</v>
      </c>
    </row>
    <row r="73" spans="1:2" x14ac:dyDescent="0.25">
      <c r="A73" s="105">
        <v>43374</v>
      </c>
      <c r="B73" s="322">
        <v>444483</v>
      </c>
    </row>
    <row r="74" spans="1:2" x14ac:dyDescent="0.25">
      <c r="A74" s="104">
        <v>43405</v>
      </c>
      <c r="B74" s="321">
        <v>517733</v>
      </c>
    </row>
    <row r="75" spans="1:2" x14ac:dyDescent="0.25">
      <c r="A75" s="105">
        <v>43435</v>
      </c>
      <c r="B75" s="322">
        <v>529554</v>
      </c>
    </row>
    <row r="76" spans="1:2" x14ac:dyDescent="0.25">
      <c r="A76" s="104">
        <v>43466</v>
      </c>
      <c r="B76" s="321">
        <v>471741</v>
      </c>
    </row>
    <row r="77" spans="1:2" x14ac:dyDescent="0.25">
      <c r="A77" s="105">
        <v>43497</v>
      </c>
      <c r="B77" s="322">
        <v>575226</v>
      </c>
    </row>
    <row r="78" spans="1:2" x14ac:dyDescent="0.25">
      <c r="A78" s="104">
        <v>43525</v>
      </c>
      <c r="B78" s="321">
        <v>472117</v>
      </c>
    </row>
    <row r="79" spans="1:2" x14ac:dyDescent="0.25">
      <c r="A79" s="105">
        <v>43556</v>
      </c>
      <c r="B79" s="322">
        <v>477896</v>
      </c>
    </row>
    <row r="80" spans="1:2" x14ac:dyDescent="0.25">
      <c r="A80" s="104">
        <v>43586</v>
      </c>
      <c r="B80" s="321">
        <v>474299</v>
      </c>
    </row>
    <row r="81" spans="1:2" ht="15.75" thickBot="1" x14ac:dyDescent="0.3">
      <c r="A81" s="106">
        <v>43617</v>
      </c>
      <c r="B81" s="323">
        <v>524931</v>
      </c>
    </row>
    <row r="82" spans="1:2" ht="30" customHeight="1" x14ac:dyDescent="0.25">
      <c r="A82" s="371" t="s">
        <v>415</v>
      </c>
      <c r="B82" s="371"/>
    </row>
  </sheetData>
  <mergeCells count="1">
    <mergeCell ref="A82:B82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5">
    <tabColor rgb="FF9EBBD3"/>
  </sheetPr>
  <dimension ref="A1:M11"/>
  <sheetViews>
    <sheetView zoomScale="130" zoomScaleNormal="130" workbookViewId="0"/>
  </sheetViews>
  <sheetFormatPr defaultRowHeight="12" x14ac:dyDescent="0.2"/>
  <cols>
    <col min="1" max="1" width="46.85546875" style="30" customWidth="1"/>
    <col min="2" max="4" width="21.85546875" style="30" customWidth="1"/>
    <col min="5" max="14" width="10" style="30" customWidth="1"/>
    <col min="15" max="16384" width="9.140625" style="30"/>
  </cols>
  <sheetData>
    <row r="1" spans="1:13" s="1" customFormat="1" ht="15" x14ac:dyDescent="0.25">
      <c r="A1" s="103" t="s">
        <v>0</v>
      </c>
      <c r="B1" s="337"/>
    </row>
    <row r="3" spans="1:13" x14ac:dyDescent="0.2">
      <c r="A3" s="33" t="s">
        <v>407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">
      <c r="A4" s="253" t="s">
        <v>102</v>
      </c>
      <c r="B4" s="116" t="s">
        <v>301</v>
      </c>
      <c r="C4" s="116" t="s">
        <v>302</v>
      </c>
      <c r="D4" s="229" t="s">
        <v>303</v>
      </c>
    </row>
    <row r="5" spans="1:13" x14ac:dyDescent="0.2">
      <c r="A5" s="230" t="s">
        <v>304</v>
      </c>
      <c r="B5" s="247">
        <v>128342</v>
      </c>
      <c r="C5" s="248">
        <v>99.33</v>
      </c>
      <c r="D5" s="249">
        <v>34001</v>
      </c>
    </row>
    <row r="6" spans="1:13" x14ac:dyDescent="0.2">
      <c r="A6" s="48" t="s">
        <v>105</v>
      </c>
      <c r="B6" s="50">
        <v>810.4</v>
      </c>
      <c r="C6" s="50">
        <v>0.63</v>
      </c>
      <c r="D6" s="50">
        <v>214.7</v>
      </c>
    </row>
    <row r="7" spans="1:13" x14ac:dyDescent="0.2">
      <c r="A7" s="48" t="s">
        <v>104</v>
      </c>
      <c r="B7" s="50">
        <v>22.8</v>
      </c>
      <c r="C7" s="50">
        <v>0.02</v>
      </c>
      <c r="D7" s="50">
        <v>6</v>
      </c>
    </row>
    <row r="8" spans="1:13" x14ac:dyDescent="0.2">
      <c r="A8" s="48" t="s">
        <v>305</v>
      </c>
      <c r="B8" s="50">
        <v>33.200000000000003</v>
      </c>
      <c r="C8" s="50">
        <v>0.03</v>
      </c>
      <c r="D8" s="50">
        <v>8.8000000000000007</v>
      </c>
    </row>
    <row r="9" spans="1:13" x14ac:dyDescent="0.2">
      <c r="A9" s="48" t="s">
        <v>306</v>
      </c>
      <c r="B9" s="50" t="s">
        <v>84</v>
      </c>
      <c r="C9" s="50" t="s">
        <v>84</v>
      </c>
      <c r="D9" s="50" t="s">
        <v>84</v>
      </c>
    </row>
    <row r="10" spans="1:13" ht="12.75" thickBot="1" x14ac:dyDescent="0.25">
      <c r="A10" s="63" t="s">
        <v>103</v>
      </c>
      <c r="B10" s="250">
        <v>129209</v>
      </c>
      <c r="C10" s="251">
        <v>100</v>
      </c>
      <c r="D10" s="252">
        <v>34230.5</v>
      </c>
    </row>
    <row r="11" spans="1:13" x14ac:dyDescent="0.2">
      <c r="A11" s="211" t="s">
        <v>308</v>
      </c>
    </row>
  </sheetData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>
    <tabColor rgb="FF9EBBD3"/>
  </sheetPr>
  <dimension ref="A1:N32"/>
  <sheetViews>
    <sheetView zoomScaleNormal="100" workbookViewId="0"/>
  </sheetViews>
  <sheetFormatPr defaultRowHeight="12" x14ac:dyDescent="0.2"/>
  <cols>
    <col min="1" max="1" width="44" style="30" customWidth="1"/>
    <col min="2" max="14" width="10.140625" style="30" customWidth="1"/>
    <col min="15" max="16384" width="9.140625" style="30"/>
  </cols>
  <sheetData>
    <row r="1" spans="1:14" s="1" customFormat="1" ht="15" x14ac:dyDescent="0.25">
      <c r="A1" s="103" t="s">
        <v>0</v>
      </c>
      <c r="B1" s="337"/>
    </row>
    <row r="2" spans="1:14" s="1" customFormat="1" ht="15" x14ac:dyDescent="0.25"/>
    <row r="3" spans="1:14" s="1" customFormat="1" ht="15" customHeight="1" x14ac:dyDescent="0.25">
      <c r="A3" s="448" t="s">
        <v>408</v>
      </c>
      <c r="B3" s="448"/>
      <c r="C3" s="448"/>
      <c r="D3" s="448"/>
      <c r="E3" s="448"/>
      <c r="F3" s="448"/>
      <c r="G3" s="448"/>
      <c r="H3" s="263"/>
      <c r="I3" s="263"/>
      <c r="J3" s="263"/>
      <c r="K3" s="263"/>
      <c r="L3" s="263"/>
      <c r="M3" s="263"/>
      <c r="N3" s="263"/>
    </row>
    <row r="4" spans="1:14" ht="24" customHeight="1" x14ac:dyDescent="0.2">
      <c r="A4" s="425" t="s">
        <v>309</v>
      </c>
      <c r="B4" s="447" t="s">
        <v>337</v>
      </c>
      <c r="C4" s="427" t="s">
        <v>310</v>
      </c>
      <c r="D4" s="427"/>
      <c r="E4" s="427"/>
      <c r="F4" s="450" t="s">
        <v>338</v>
      </c>
      <c r="G4" s="451"/>
    </row>
    <row r="5" spans="1:14" ht="36" x14ac:dyDescent="0.2">
      <c r="A5" s="449"/>
      <c r="B5" s="447"/>
      <c r="C5" s="254" t="s">
        <v>224</v>
      </c>
      <c r="D5" s="254" t="s">
        <v>226</v>
      </c>
      <c r="E5" s="254" t="s">
        <v>339</v>
      </c>
      <c r="F5" s="255" t="s">
        <v>232</v>
      </c>
      <c r="G5" s="256" t="s">
        <v>233</v>
      </c>
    </row>
    <row r="6" spans="1:14" x14ac:dyDescent="0.2">
      <c r="A6" s="230" t="s">
        <v>311</v>
      </c>
      <c r="B6" s="247">
        <v>4737</v>
      </c>
      <c r="C6" s="248">
        <v>969</v>
      </c>
      <c r="D6" s="248">
        <v>882</v>
      </c>
      <c r="E6" s="248">
        <v>882</v>
      </c>
      <c r="F6" s="247">
        <v>-3855</v>
      </c>
      <c r="G6" s="248">
        <v>-81.400000000000006</v>
      </c>
    </row>
    <row r="7" spans="1:14" x14ac:dyDescent="0.2">
      <c r="A7" s="48" t="s">
        <v>312</v>
      </c>
      <c r="B7" s="50">
        <v>598</v>
      </c>
      <c r="C7" s="50">
        <v>375</v>
      </c>
      <c r="D7" s="50">
        <v>342</v>
      </c>
      <c r="E7" s="50">
        <v>242</v>
      </c>
      <c r="F7" s="50">
        <v>-356</v>
      </c>
      <c r="G7" s="50">
        <v>-59.6</v>
      </c>
    </row>
    <row r="8" spans="1:14" x14ac:dyDescent="0.2">
      <c r="A8" s="48" t="s">
        <v>313</v>
      </c>
      <c r="B8" s="49">
        <v>13227</v>
      </c>
      <c r="C8" s="49">
        <v>8119</v>
      </c>
      <c r="D8" s="49">
        <v>7394</v>
      </c>
      <c r="E8" s="49">
        <v>7394</v>
      </c>
      <c r="F8" s="49">
        <v>-5833</v>
      </c>
      <c r="G8" s="50">
        <v>-44.1</v>
      </c>
    </row>
    <row r="9" spans="1:14" x14ac:dyDescent="0.2">
      <c r="A9" s="48" t="s">
        <v>314</v>
      </c>
      <c r="B9" s="49">
        <v>2301</v>
      </c>
      <c r="C9" s="49">
        <v>1630</v>
      </c>
      <c r="D9" s="49">
        <v>1484</v>
      </c>
      <c r="E9" s="49">
        <v>1429</v>
      </c>
      <c r="F9" s="50">
        <v>-872</v>
      </c>
      <c r="G9" s="50">
        <v>-37.9</v>
      </c>
    </row>
    <row r="10" spans="1:14" x14ac:dyDescent="0.2">
      <c r="A10" s="48" t="s">
        <v>315</v>
      </c>
      <c r="B10" s="49">
        <v>5079</v>
      </c>
      <c r="C10" s="49">
        <v>2947</v>
      </c>
      <c r="D10" s="49">
        <v>3247</v>
      </c>
      <c r="E10" s="49">
        <v>3187</v>
      </c>
      <c r="F10" s="49">
        <v>-1892</v>
      </c>
      <c r="G10" s="50">
        <v>-37.200000000000003</v>
      </c>
    </row>
    <row r="11" spans="1:14" x14ac:dyDescent="0.2">
      <c r="A11" s="48" t="s">
        <v>316</v>
      </c>
      <c r="B11" s="49">
        <v>12628</v>
      </c>
      <c r="C11" s="49">
        <v>8990</v>
      </c>
      <c r="D11" s="49">
        <v>8503</v>
      </c>
      <c r="E11" s="49">
        <v>8221</v>
      </c>
      <c r="F11" s="49">
        <v>-4407</v>
      </c>
      <c r="G11" s="50">
        <v>-34.9</v>
      </c>
    </row>
    <row r="12" spans="1:14" x14ac:dyDescent="0.2">
      <c r="A12" s="48" t="s">
        <v>317</v>
      </c>
      <c r="B12" s="49">
        <v>1643</v>
      </c>
      <c r="C12" s="49">
        <v>1314</v>
      </c>
      <c r="D12" s="49">
        <v>1197</v>
      </c>
      <c r="E12" s="49">
        <v>1164</v>
      </c>
      <c r="F12" s="50">
        <v>-479</v>
      </c>
      <c r="G12" s="50">
        <v>-29.2</v>
      </c>
    </row>
    <row r="13" spans="1:14" x14ac:dyDescent="0.2">
      <c r="A13" s="48" t="s">
        <v>318</v>
      </c>
      <c r="B13" s="49">
        <v>3832</v>
      </c>
      <c r="C13" s="49">
        <v>2994</v>
      </c>
      <c r="D13" s="49">
        <v>2727</v>
      </c>
      <c r="E13" s="49">
        <v>2726</v>
      </c>
      <c r="F13" s="49">
        <v>-1106</v>
      </c>
      <c r="G13" s="50">
        <v>-28.9</v>
      </c>
    </row>
    <row r="14" spans="1:14" x14ac:dyDescent="0.2">
      <c r="A14" s="48" t="s">
        <v>319</v>
      </c>
      <c r="B14" s="49">
        <v>4296</v>
      </c>
      <c r="C14" s="49">
        <v>3246</v>
      </c>
      <c r="D14" s="49">
        <v>3746</v>
      </c>
      <c r="E14" s="49">
        <v>3127</v>
      </c>
      <c r="F14" s="49">
        <v>-1170</v>
      </c>
      <c r="G14" s="50">
        <v>-27.2</v>
      </c>
    </row>
    <row r="15" spans="1:14" x14ac:dyDescent="0.2">
      <c r="A15" s="48" t="s">
        <v>320</v>
      </c>
      <c r="B15" s="50">
        <v>450</v>
      </c>
      <c r="C15" s="50">
        <v>360</v>
      </c>
      <c r="D15" s="50">
        <v>328</v>
      </c>
      <c r="E15" s="50">
        <v>328</v>
      </c>
      <c r="F15" s="50">
        <v>-122</v>
      </c>
      <c r="G15" s="50">
        <v>-27.2</v>
      </c>
    </row>
    <row r="16" spans="1:14" x14ac:dyDescent="0.2">
      <c r="A16" s="48" t="s">
        <v>321</v>
      </c>
      <c r="B16" s="50">
        <v>719</v>
      </c>
      <c r="C16" s="50">
        <v>572</v>
      </c>
      <c r="D16" s="50">
        <v>521</v>
      </c>
      <c r="E16" s="50">
        <v>531</v>
      </c>
      <c r="F16" s="50">
        <v>-188</v>
      </c>
      <c r="G16" s="50">
        <v>-26.2</v>
      </c>
    </row>
    <row r="17" spans="1:7" x14ac:dyDescent="0.2">
      <c r="A17" s="48" t="s">
        <v>322</v>
      </c>
      <c r="B17" s="49">
        <v>24670</v>
      </c>
      <c r="C17" s="49">
        <v>18831</v>
      </c>
      <c r="D17" s="49">
        <v>18831</v>
      </c>
      <c r="E17" s="49">
        <v>18632</v>
      </c>
      <c r="F17" s="49">
        <v>-6038</v>
      </c>
      <c r="G17" s="50">
        <v>-24.5</v>
      </c>
    </row>
    <row r="18" spans="1:7" x14ac:dyDescent="0.2">
      <c r="A18" s="48" t="s">
        <v>323</v>
      </c>
      <c r="B18" s="50">
        <v>821</v>
      </c>
      <c r="C18" s="50">
        <v>634</v>
      </c>
      <c r="D18" s="50">
        <v>634</v>
      </c>
      <c r="E18" s="50">
        <v>624</v>
      </c>
      <c r="F18" s="50">
        <v>-198</v>
      </c>
      <c r="G18" s="50">
        <v>-24.1</v>
      </c>
    </row>
    <row r="19" spans="1:7" x14ac:dyDescent="0.2">
      <c r="A19" s="48" t="s">
        <v>324</v>
      </c>
      <c r="B19" s="50">
        <v>110</v>
      </c>
      <c r="C19" s="50">
        <v>95</v>
      </c>
      <c r="D19" s="50">
        <v>87</v>
      </c>
      <c r="E19" s="50">
        <v>87</v>
      </c>
      <c r="F19" s="50">
        <v>-24</v>
      </c>
      <c r="G19" s="50">
        <v>-21.4</v>
      </c>
    </row>
    <row r="20" spans="1:7" x14ac:dyDescent="0.2">
      <c r="A20" s="48" t="s">
        <v>325</v>
      </c>
      <c r="B20" s="49">
        <v>10903</v>
      </c>
      <c r="C20" s="49">
        <v>6600</v>
      </c>
      <c r="D20" s="49">
        <v>8600</v>
      </c>
      <c r="E20" s="49">
        <v>8660</v>
      </c>
      <c r="F20" s="49">
        <v>-2243</v>
      </c>
      <c r="G20" s="50">
        <v>-20.6</v>
      </c>
    </row>
    <row r="21" spans="1:7" x14ac:dyDescent="0.2">
      <c r="A21" s="48" t="s">
        <v>326</v>
      </c>
      <c r="B21" s="50">
        <v>373</v>
      </c>
      <c r="C21" s="50">
        <v>296</v>
      </c>
      <c r="D21" s="50">
        <v>298</v>
      </c>
      <c r="E21" s="50">
        <v>303</v>
      </c>
      <c r="F21" s="50">
        <v>-70</v>
      </c>
      <c r="G21" s="50">
        <v>-18.8</v>
      </c>
    </row>
    <row r="22" spans="1:7" x14ac:dyDescent="0.2">
      <c r="A22" s="48" t="s">
        <v>327</v>
      </c>
      <c r="B22" s="49">
        <v>9212</v>
      </c>
      <c r="C22" s="49">
        <v>6229</v>
      </c>
      <c r="D22" s="49">
        <v>7029</v>
      </c>
      <c r="E22" s="49">
        <v>7619</v>
      </c>
      <c r="F22" s="49">
        <v>-1593</v>
      </c>
      <c r="G22" s="50">
        <v>-17.3</v>
      </c>
    </row>
    <row r="23" spans="1:7" x14ac:dyDescent="0.2">
      <c r="A23" s="48" t="s">
        <v>328</v>
      </c>
      <c r="B23" s="50">
        <v>8</v>
      </c>
      <c r="C23" s="50">
        <v>8</v>
      </c>
      <c r="D23" s="50">
        <v>7</v>
      </c>
      <c r="E23" s="50">
        <v>7</v>
      </c>
      <c r="F23" s="50">
        <v>-1</v>
      </c>
      <c r="G23" s="50">
        <v>-9.1999999999999993</v>
      </c>
    </row>
    <row r="24" spans="1:7" x14ac:dyDescent="0.2">
      <c r="A24" s="48" t="s">
        <v>329</v>
      </c>
      <c r="B24" s="49">
        <v>20047</v>
      </c>
      <c r="C24" s="49">
        <v>19447</v>
      </c>
      <c r="D24" s="49">
        <v>19447</v>
      </c>
      <c r="E24" s="49">
        <v>19447</v>
      </c>
      <c r="F24" s="50">
        <v>-600</v>
      </c>
      <c r="G24" s="50">
        <v>-3</v>
      </c>
    </row>
    <row r="25" spans="1:7" x14ac:dyDescent="0.2">
      <c r="A25" s="51" t="s">
        <v>330</v>
      </c>
      <c r="B25" s="52">
        <v>115655</v>
      </c>
      <c r="C25" s="52">
        <v>83656</v>
      </c>
      <c r="D25" s="52">
        <v>85302</v>
      </c>
      <c r="E25" s="52">
        <v>84610</v>
      </c>
      <c r="F25" s="52">
        <v>-31045</v>
      </c>
      <c r="G25" s="53">
        <v>-26.8</v>
      </c>
    </row>
    <row r="26" spans="1:7" x14ac:dyDescent="0.2">
      <c r="A26" s="48" t="s">
        <v>331</v>
      </c>
      <c r="B26" s="49">
        <v>13724</v>
      </c>
      <c r="C26" s="49">
        <v>10768</v>
      </c>
      <c r="D26" s="49">
        <v>10768</v>
      </c>
      <c r="E26" s="49">
        <v>10768</v>
      </c>
      <c r="F26" s="49">
        <v>-2956</v>
      </c>
      <c r="G26" s="50">
        <v>-21.5</v>
      </c>
    </row>
    <row r="27" spans="1:7" x14ac:dyDescent="0.2">
      <c r="A27" s="60" t="s">
        <v>332</v>
      </c>
      <c r="B27" s="49">
        <v>9144</v>
      </c>
      <c r="C27" s="49">
        <v>7179</v>
      </c>
      <c r="D27" s="49">
        <v>7179</v>
      </c>
      <c r="E27" s="49">
        <v>7179</v>
      </c>
      <c r="F27" s="49">
        <v>-1965</v>
      </c>
      <c r="G27" s="50">
        <v>-21.5</v>
      </c>
    </row>
    <row r="28" spans="1:7" x14ac:dyDescent="0.2">
      <c r="A28" s="60" t="s">
        <v>333</v>
      </c>
      <c r="B28" s="49">
        <v>4580</v>
      </c>
      <c r="C28" s="49">
        <v>3589</v>
      </c>
      <c r="D28" s="49">
        <v>3589</v>
      </c>
      <c r="E28" s="49">
        <v>3589</v>
      </c>
      <c r="F28" s="50">
        <v>-991</v>
      </c>
      <c r="G28" s="50">
        <v>-21.6</v>
      </c>
    </row>
    <row r="29" spans="1:7" x14ac:dyDescent="0.2">
      <c r="A29" s="51" t="s">
        <v>334</v>
      </c>
      <c r="B29" s="52">
        <v>129379</v>
      </c>
      <c r="C29" s="52">
        <v>94424</v>
      </c>
      <c r="D29" s="52">
        <v>96070</v>
      </c>
      <c r="E29" s="52">
        <v>95378</v>
      </c>
      <c r="F29" s="52">
        <v>-34001</v>
      </c>
      <c r="G29" s="53">
        <v>-26.3</v>
      </c>
    </row>
    <row r="30" spans="1:7" x14ac:dyDescent="0.2">
      <c r="A30" s="48" t="s">
        <v>335</v>
      </c>
      <c r="B30" s="50">
        <v>0</v>
      </c>
      <c r="C30" s="49">
        <v>5373</v>
      </c>
      <c r="D30" s="49">
        <v>1560</v>
      </c>
      <c r="E30" s="50">
        <v>0</v>
      </c>
      <c r="F30" s="50">
        <v>0</v>
      </c>
      <c r="G30" s="50">
        <v>0</v>
      </c>
    </row>
    <row r="31" spans="1:7" ht="12.75" thickBot="1" x14ac:dyDescent="0.25">
      <c r="A31" s="54" t="s">
        <v>103</v>
      </c>
      <c r="B31" s="55">
        <v>129379</v>
      </c>
      <c r="C31" s="55">
        <v>99796</v>
      </c>
      <c r="D31" s="55">
        <v>97630</v>
      </c>
      <c r="E31" s="55">
        <v>95378</v>
      </c>
      <c r="F31" s="55">
        <v>-34001</v>
      </c>
      <c r="G31" s="56">
        <v>-26.3</v>
      </c>
    </row>
    <row r="32" spans="1:7" ht="33" customHeight="1" x14ac:dyDescent="0.2">
      <c r="A32" s="423" t="s">
        <v>336</v>
      </c>
      <c r="B32" s="423"/>
      <c r="C32" s="423"/>
      <c r="D32" s="423"/>
      <c r="E32" s="423"/>
      <c r="F32" s="423"/>
      <c r="G32" s="423"/>
    </row>
  </sheetData>
  <mergeCells count="6">
    <mergeCell ref="A32:G32"/>
    <mergeCell ref="B4:B5"/>
    <mergeCell ref="A3:G3"/>
    <mergeCell ref="A4:A5"/>
    <mergeCell ref="C4:E4"/>
    <mergeCell ref="F4:G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>
    <tabColor rgb="FF9EBBD3"/>
  </sheetPr>
  <dimension ref="A1:N12"/>
  <sheetViews>
    <sheetView zoomScale="130" zoomScaleNormal="130" workbookViewId="0"/>
  </sheetViews>
  <sheetFormatPr defaultRowHeight="12" x14ac:dyDescent="0.2"/>
  <cols>
    <col min="1" max="1" width="44" style="30" customWidth="1"/>
    <col min="2" max="14" width="10.140625" style="30" customWidth="1"/>
    <col min="15" max="16384" width="9.140625" style="30"/>
  </cols>
  <sheetData>
    <row r="1" spans="1:14" s="1" customFormat="1" ht="15" x14ac:dyDescent="0.25">
      <c r="A1" s="103" t="s">
        <v>0</v>
      </c>
      <c r="B1" s="337"/>
    </row>
    <row r="2" spans="1:14" s="1" customFormat="1" ht="15" x14ac:dyDescent="0.25"/>
    <row r="3" spans="1:14" s="1" customFormat="1" ht="15" x14ac:dyDescent="0.25">
      <c r="A3" s="454" t="s">
        <v>409</v>
      </c>
      <c r="B3" s="454"/>
      <c r="C3" s="454"/>
      <c r="D3" s="454"/>
      <c r="E3" s="454"/>
      <c r="F3" s="454"/>
      <c r="G3" s="258"/>
      <c r="H3" s="258"/>
      <c r="I3" s="258"/>
      <c r="J3" s="258"/>
      <c r="K3" s="258"/>
      <c r="L3" s="258"/>
      <c r="M3" s="258"/>
      <c r="N3" s="258"/>
    </row>
    <row r="4" spans="1:14" x14ac:dyDescent="0.2">
      <c r="A4" s="455" t="s">
        <v>106</v>
      </c>
      <c r="B4" s="457" t="s">
        <v>131</v>
      </c>
      <c r="C4" s="457" t="s">
        <v>340</v>
      </c>
      <c r="D4" s="457"/>
      <c r="E4" s="457"/>
      <c r="F4" s="259" t="s">
        <v>251</v>
      </c>
    </row>
    <row r="5" spans="1:14" ht="36" x14ac:dyDescent="0.2">
      <c r="A5" s="456"/>
      <c r="B5" s="458"/>
      <c r="C5" s="260" t="s">
        <v>254</v>
      </c>
      <c r="D5" s="260" t="s">
        <v>255</v>
      </c>
      <c r="E5" s="261" t="s">
        <v>348</v>
      </c>
      <c r="F5" s="262" t="s">
        <v>255</v>
      </c>
    </row>
    <row r="6" spans="1:14" x14ac:dyDescent="0.2">
      <c r="A6" s="230" t="s">
        <v>341</v>
      </c>
      <c r="B6" s="249">
        <v>1713.9</v>
      </c>
      <c r="C6" s="249">
        <v>1684.1</v>
      </c>
      <c r="D6" s="249">
        <v>1684.6</v>
      </c>
      <c r="E6" s="249">
        <v>1679.6</v>
      </c>
      <c r="F6" s="249">
        <v>1675.1</v>
      </c>
    </row>
    <row r="7" spans="1:14" x14ac:dyDescent="0.2">
      <c r="A7" s="48" t="s">
        <v>342</v>
      </c>
      <c r="B7" s="50">
        <v>306.89999999999998</v>
      </c>
      <c r="C7" s="50">
        <v>308.5</v>
      </c>
      <c r="D7" s="50">
        <v>313.10000000000002</v>
      </c>
      <c r="E7" s="50">
        <v>311.7</v>
      </c>
      <c r="F7" s="50">
        <v>304.89999999999998</v>
      </c>
    </row>
    <row r="8" spans="1:14" x14ac:dyDescent="0.2">
      <c r="A8" s="48" t="s">
        <v>343</v>
      </c>
      <c r="B8" s="257">
        <v>1407</v>
      </c>
      <c r="C8" s="257">
        <v>1375.6</v>
      </c>
      <c r="D8" s="257">
        <v>1371.5</v>
      </c>
      <c r="E8" s="257">
        <v>1367.9</v>
      </c>
      <c r="F8" s="257">
        <v>1370.2</v>
      </c>
    </row>
    <row r="9" spans="1:14" x14ac:dyDescent="0.2">
      <c r="A9" s="48" t="s">
        <v>344</v>
      </c>
      <c r="B9" s="257">
        <v>1407.1</v>
      </c>
      <c r="C9" s="257">
        <v>1407.1</v>
      </c>
      <c r="D9" s="257">
        <v>1407.1</v>
      </c>
      <c r="E9" s="257">
        <v>1407.1</v>
      </c>
      <c r="F9" s="257">
        <v>1407.1</v>
      </c>
    </row>
    <row r="10" spans="1:14" ht="12.75" thickBot="1" x14ac:dyDescent="0.25">
      <c r="A10" s="231" t="s">
        <v>345</v>
      </c>
      <c r="B10" s="244">
        <v>0.1</v>
      </c>
      <c r="C10" s="244">
        <v>31.5</v>
      </c>
      <c r="D10" s="244">
        <v>35.5</v>
      </c>
      <c r="E10" s="244">
        <v>39.200000000000003</v>
      </c>
      <c r="F10" s="244">
        <v>36.9</v>
      </c>
    </row>
    <row r="11" spans="1:14" ht="34.5" customHeight="1" x14ac:dyDescent="0.2">
      <c r="A11" s="452" t="s">
        <v>346</v>
      </c>
      <c r="B11" s="452"/>
      <c r="C11" s="452"/>
      <c r="D11" s="452"/>
      <c r="E11" s="452"/>
      <c r="F11" s="452"/>
    </row>
    <row r="12" spans="1:14" ht="40.5" customHeight="1" x14ac:dyDescent="0.2">
      <c r="A12" s="453" t="s">
        <v>347</v>
      </c>
      <c r="B12" s="453"/>
      <c r="C12" s="453"/>
      <c r="D12" s="453"/>
      <c r="E12" s="453"/>
      <c r="F12" s="453"/>
    </row>
  </sheetData>
  <mergeCells count="6">
    <mergeCell ref="A11:F11"/>
    <mergeCell ref="A12:F12"/>
    <mergeCell ref="A3:F3"/>
    <mergeCell ref="A4:A5"/>
    <mergeCell ref="B4:B5"/>
    <mergeCell ref="C4:E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>
    <tabColor rgb="FF9EBBD3"/>
  </sheetPr>
  <dimension ref="A1:N24"/>
  <sheetViews>
    <sheetView zoomScale="130" zoomScaleNormal="130" workbookViewId="0"/>
  </sheetViews>
  <sheetFormatPr defaultRowHeight="12" x14ac:dyDescent="0.2"/>
  <cols>
    <col min="1" max="1" width="44" style="30" customWidth="1"/>
    <col min="2" max="14" width="10.140625" style="30" customWidth="1"/>
    <col min="15" max="16384" width="9.140625" style="30"/>
  </cols>
  <sheetData>
    <row r="1" spans="1:14" s="1" customFormat="1" ht="15" x14ac:dyDescent="0.25">
      <c r="A1" s="103" t="s">
        <v>0</v>
      </c>
      <c r="B1" s="337"/>
    </row>
    <row r="2" spans="1:14" s="1" customFormat="1" ht="15" x14ac:dyDescent="0.25"/>
    <row r="3" spans="1:14" s="1" customFormat="1" ht="15" x14ac:dyDescent="0.25">
      <c r="A3" s="454" t="s">
        <v>387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293"/>
      <c r="M3" s="293"/>
      <c r="N3" s="293"/>
    </row>
    <row r="4" spans="1:14" x14ac:dyDescent="0.2">
      <c r="A4" s="459" t="s">
        <v>106</v>
      </c>
      <c r="B4" s="461" t="s">
        <v>131</v>
      </c>
      <c r="C4" s="462"/>
      <c r="D4" s="461" t="s">
        <v>143</v>
      </c>
      <c r="E4" s="462"/>
      <c r="F4" s="461" t="s">
        <v>350</v>
      </c>
      <c r="G4" s="462"/>
      <c r="H4" s="461" t="s">
        <v>351</v>
      </c>
      <c r="I4" s="462"/>
      <c r="J4" s="461" t="s">
        <v>352</v>
      </c>
      <c r="K4" s="465"/>
    </row>
    <row r="5" spans="1:14" ht="12.75" thickBot="1" x14ac:dyDescent="0.25">
      <c r="A5" s="459"/>
      <c r="B5" s="463"/>
      <c r="C5" s="464"/>
      <c r="D5" s="463"/>
      <c r="E5" s="464"/>
      <c r="F5" s="463"/>
      <c r="G5" s="464"/>
      <c r="H5" s="463" t="s">
        <v>227</v>
      </c>
      <c r="I5" s="464"/>
      <c r="J5" s="463"/>
      <c r="K5" s="466"/>
    </row>
    <row r="6" spans="1:14" ht="12.75" thickBot="1" x14ac:dyDescent="0.25">
      <c r="A6" s="460"/>
      <c r="B6" s="227" t="s">
        <v>353</v>
      </c>
      <c r="C6" s="227" t="s">
        <v>80</v>
      </c>
      <c r="D6" s="227" t="s">
        <v>353</v>
      </c>
      <c r="E6" s="227" t="s">
        <v>80</v>
      </c>
      <c r="F6" s="227" t="s">
        <v>353</v>
      </c>
      <c r="G6" s="227" t="s">
        <v>80</v>
      </c>
      <c r="H6" s="227" t="s">
        <v>353</v>
      </c>
      <c r="I6" s="227" t="s">
        <v>80</v>
      </c>
      <c r="J6" s="227" t="s">
        <v>353</v>
      </c>
      <c r="K6" s="228" t="s">
        <v>132</v>
      </c>
    </row>
    <row r="7" spans="1:14" x14ac:dyDescent="0.2">
      <c r="A7" s="264" t="s">
        <v>354</v>
      </c>
      <c r="B7" s="265">
        <v>1574.9</v>
      </c>
      <c r="C7" s="266">
        <v>21.2</v>
      </c>
      <c r="D7" s="265">
        <v>1545.8</v>
      </c>
      <c r="E7" s="266">
        <v>21.3</v>
      </c>
      <c r="F7" s="265">
        <v>1540.5</v>
      </c>
      <c r="G7" s="266">
        <v>21.2</v>
      </c>
      <c r="H7" s="265">
        <v>1526.7</v>
      </c>
      <c r="I7" s="266">
        <v>21</v>
      </c>
      <c r="J7" s="266">
        <v>-13.9</v>
      </c>
      <c r="K7" s="266">
        <v>-0.9</v>
      </c>
    </row>
    <row r="8" spans="1:14" x14ac:dyDescent="0.2">
      <c r="A8" s="62" t="s">
        <v>355</v>
      </c>
      <c r="B8" s="267">
        <v>961.8</v>
      </c>
      <c r="C8" s="267">
        <v>12.9</v>
      </c>
      <c r="D8" s="267">
        <v>945.2</v>
      </c>
      <c r="E8" s="267">
        <v>13</v>
      </c>
      <c r="F8" s="267">
        <v>939.3</v>
      </c>
      <c r="G8" s="267">
        <v>13</v>
      </c>
      <c r="H8" s="267">
        <v>947.1</v>
      </c>
      <c r="I8" s="267">
        <v>13</v>
      </c>
      <c r="J8" s="267">
        <v>7.8</v>
      </c>
      <c r="K8" s="267">
        <v>0.8</v>
      </c>
    </row>
    <row r="9" spans="1:14" x14ac:dyDescent="0.2">
      <c r="A9" s="62" t="s">
        <v>134</v>
      </c>
      <c r="B9" s="267">
        <v>419.8</v>
      </c>
      <c r="C9" s="267">
        <v>5.6</v>
      </c>
      <c r="D9" s="267">
        <v>413.5</v>
      </c>
      <c r="E9" s="267">
        <v>5.7</v>
      </c>
      <c r="F9" s="267">
        <v>415</v>
      </c>
      <c r="G9" s="267">
        <v>5.7</v>
      </c>
      <c r="H9" s="267">
        <v>418.7</v>
      </c>
      <c r="I9" s="267">
        <v>5.8</v>
      </c>
      <c r="J9" s="267">
        <v>3.7</v>
      </c>
      <c r="K9" s="267">
        <v>0.9</v>
      </c>
    </row>
    <row r="10" spans="1:14" x14ac:dyDescent="0.2">
      <c r="A10" s="62" t="s">
        <v>135</v>
      </c>
      <c r="B10" s="267">
        <v>193.2</v>
      </c>
      <c r="C10" s="267">
        <v>2.6</v>
      </c>
      <c r="D10" s="267">
        <v>187.1</v>
      </c>
      <c r="E10" s="267">
        <v>2.6</v>
      </c>
      <c r="F10" s="267">
        <v>186.3</v>
      </c>
      <c r="G10" s="267">
        <v>2.6</v>
      </c>
      <c r="H10" s="267">
        <v>160.80000000000001</v>
      </c>
      <c r="I10" s="267">
        <v>2.2000000000000002</v>
      </c>
      <c r="J10" s="267">
        <v>-25.5</v>
      </c>
      <c r="K10" s="267">
        <v>-13.7</v>
      </c>
    </row>
    <row r="11" spans="1:14" x14ac:dyDescent="0.2">
      <c r="A11" s="268" t="s">
        <v>356</v>
      </c>
      <c r="B11" s="267">
        <v>275.2</v>
      </c>
      <c r="C11" s="267">
        <v>3.7</v>
      </c>
      <c r="D11" s="267">
        <v>275.5</v>
      </c>
      <c r="E11" s="267">
        <v>3.8</v>
      </c>
      <c r="F11" s="267">
        <v>276.2</v>
      </c>
      <c r="G11" s="267">
        <v>3.8</v>
      </c>
      <c r="H11" s="267">
        <v>264.3</v>
      </c>
      <c r="I11" s="267">
        <v>3.6</v>
      </c>
      <c r="J11" s="267">
        <v>-11.9</v>
      </c>
      <c r="K11" s="267">
        <v>-4.3</v>
      </c>
    </row>
    <row r="12" spans="1:14" x14ac:dyDescent="0.2">
      <c r="A12" s="268" t="s">
        <v>357</v>
      </c>
      <c r="B12" s="269">
        <v>1299.7</v>
      </c>
      <c r="C12" s="267">
        <v>17.5</v>
      </c>
      <c r="D12" s="269">
        <v>1270.3</v>
      </c>
      <c r="E12" s="267">
        <v>17.5</v>
      </c>
      <c r="F12" s="269">
        <v>1264.4000000000001</v>
      </c>
      <c r="G12" s="267">
        <v>17.399999999999999</v>
      </c>
      <c r="H12" s="269">
        <v>1262.4000000000001</v>
      </c>
      <c r="I12" s="267">
        <v>17.3</v>
      </c>
      <c r="J12" s="267">
        <v>-2</v>
      </c>
      <c r="K12" s="267">
        <v>-0.2</v>
      </c>
    </row>
    <row r="13" spans="1:14" x14ac:dyDescent="0.2">
      <c r="A13" s="268" t="s">
        <v>358</v>
      </c>
      <c r="B13" s="269">
        <v>1438.7</v>
      </c>
      <c r="C13" s="267">
        <v>19.3</v>
      </c>
      <c r="D13" s="269">
        <v>1409.1</v>
      </c>
      <c r="E13" s="267">
        <v>19.399999999999999</v>
      </c>
      <c r="F13" s="269">
        <v>1403.4</v>
      </c>
      <c r="G13" s="267">
        <v>19.399999999999999</v>
      </c>
      <c r="H13" s="269">
        <v>1401.4</v>
      </c>
      <c r="I13" s="267">
        <v>19.2</v>
      </c>
      <c r="J13" s="267">
        <v>-2</v>
      </c>
      <c r="K13" s="267">
        <v>-0.1</v>
      </c>
    </row>
    <row r="14" spans="1:14" x14ac:dyDescent="0.2">
      <c r="A14" s="62" t="s">
        <v>96</v>
      </c>
      <c r="B14" s="269">
        <v>1169.8</v>
      </c>
      <c r="C14" s="267">
        <v>15.7</v>
      </c>
      <c r="D14" s="269">
        <v>1168.2</v>
      </c>
      <c r="E14" s="267">
        <v>16.100000000000001</v>
      </c>
      <c r="F14" s="269">
        <v>1164.8</v>
      </c>
      <c r="G14" s="267">
        <v>16.100000000000001</v>
      </c>
      <c r="H14" s="269">
        <v>1155.3</v>
      </c>
      <c r="I14" s="267">
        <v>15.9</v>
      </c>
      <c r="J14" s="267">
        <v>-9.5</v>
      </c>
      <c r="K14" s="267">
        <v>-0.8</v>
      </c>
    </row>
    <row r="15" spans="1:14" x14ac:dyDescent="0.2">
      <c r="A15" s="270" t="s">
        <v>111</v>
      </c>
      <c r="B15" s="267">
        <v>637.9</v>
      </c>
      <c r="C15" s="267">
        <v>8.6</v>
      </c>
      <c r="D15" s="267">
        <v>630.20000000000005</v>
      </c>
      <c r="E15" s="267">
        <v>8.6999999999999993</v>
      </c>
      <c r="F15" s="267">
        <v>630.9</v>
      </c>
      <c r="G15" s="267">
        <v>8.6999999999999993</v>
      </c>
      <c r="H15" s="267">
        <v>626.1</v>
      </c>
      <c r="I15" s="267">
        <v>8.6</v>
      </c>
      <c r="J15" s="267">
        <v>-4.8</v>
      </c>
      <c r="K15" s="267">
        <v>-0.8</v>
      </c>
    </row>
    <row r="16" spans="1:14" x14ac:dyDescent="0.2">
      <c r="A16" s="270" t="s">
        <v>112</v>
      </c>
      <c r="B16" s="267">
        <v>324.89999999999998</v>
      </c>
      <c r="C16" s="267">
        <v>4.4000000000000004</v>
      </c>
      <c r="D16" s="267">
        <v>325</v>
      </c>
      <c r="E16" s="267">
        <v>4.5</v>
      </c>
      <c r="F16" s="267">
        <v>324.60000000000002</v>
      </c>
      <c r="G16" s="267">
        <v>4.5</v>
      </c>
      <c r="H16" s="267">
        <v>318.60000000000002</v>
      </c>
      <c r="I16" s="267">
        <v>4.4000000000000004</v>
      </c>
      <c r="J16" s="267">
        <v>-5.9</v>
      </c>
      <c r="K16" s="267">
        <v>-1.8</v>
      </c>
    </row>
    <row r="17" spans="1:11" x14ac:dyDescent="0.2">
      <c r="A17" s="270" t="s">
        <v>113</v>
      </c>
      <c r="B17" s="267">
        <v>59.8</v>
      </c>
      <c r="C17" s="267">
        <v>0.8</v>
      </c>
      <c r="D17" s="267">
        <v>56.8</v>
      </c>
      <c r="E17" s="267">
        <v>0.8</v>
      </c>
      <c r="F17" s="267">
        <v>56.8</v>
      </c>
      <c r="G17" s="267">
        <v>0.8</v>
      </c>
      <c r="H17" s="267">
        <v>56</v>
      </c>
      <c r="I17" s="267">
        <v>0.8</v>
      </c>
      <c r="J17" s="267">
        <v>-0.9</v>
      </c>
      <c r="K17" s="267">
        <v>-1.5</v>
      </c>
    </row>
    <row r="18" spans="1:11" x14ac:dyDescent="0.2">
      <c r="A18" s="270" t="s">
        <v>116</v>
      </c>
      <c r="B18" s="267">
        <v>60.2</v>
      </c>
      <c r="C18" s="267">
        <v>0.8</v>
      </c>
      <c r="D18" s="267">
        <v>59.7</v>
      </c>
      <c r="E18" s="267">
        <v>0.8</v>
      </c>
      <c r="F18" s="267">
        <v>59.9</v>
      </c>
      <c r="G18" s="267">
        <v>0.8</v>
      </c>
      <c r="H18" s="267">
        <v>59.9</v>
      </c>
      <c r="I18" s="267">
        <v>0.8</v>
      </c>
      <c r="J18" s="267">
        <v>0</v>
      </c>
      <c r="K18" s="267">
        <v>-0.1</v>
      </c>
    </row>
    <row r="19" spans="1:11" x14ac:dyDescent="0.2">
      <c r="A19" s="270" t="s">
        <v>359</v>
      </c>
      <c r="B19" s="267">
        <v>87</v>
      </c>
      <c r="C19" s="267">
        <v>1.2</v>
      </c>
      <c r="D19" s="267">
        <v>96.6</v>
      </c>
      <c r="E19" s="267">
        <v>1.3</v>
      </c>
      <c r="F19" s="267">
        <v>92.6</v>
      </c>
      <c r="G19" s="267">
        <v>1.3</v>
      </c>
      <c r="H19" s="267">
        <v>94.7</v>
      </c>
      <c r="I19" s="267">
        <v>1.3</v>
      </c>
      <c r="J19" s="267">
        <v>2.1</v>
      </c>
      <c r="K19" s="267">
        <v>-1.9</v>
      </c>
    </row>
    <row r="20" spans="1:11" x14ac:dyDescent="0.2">
      <c r="A20" s="62" t="s">
        <v>360</v>
      </c>
      <c r="B20" s="267">
        <v>268.89999999999998</v>
      </c>
      <c r="C20" s="267">
        <v>3.6</v>
      </c>
      <c r="D20" s="267">
        <v>240.9</v>
      </c>
      <c r="E20" s="267">
        <v>3.3</v>
      </c>
      <c r="F20" s="267">
        <v>238.6</v>
      </c>
      <c r="G20" s="267">
        <v>3.3</v>
      </c>
      <c r="H20" s="267">
        <v>246.1</v>
      </c>
      <c r="I20" s="267">
        <v>3.4</v>
      </c>
      <c r="J20" s="267">
        <v>7.5</v>
      </c>
      <c r="K20" s="267">
        <v>3.1</v>
      </c>
    </row>
    <row r="21" spans="1:11" x14ac:dyDescent="0.2">
      <c r="A21" s="270" t="s">
        <v>140</v>
      </c>
      <c r="B21" s="267">
        <v>139.5</v>
      </c>
      <c r="C21" s="267">
        <v>1.9</v>
      </c>
      <c r="D21" s="267">
        <v>143.19999999999999</v>
      </c>
      <c r="E21" s="267">
        <v>2</v>
      </c>
      <c r="F21" s="267">
        <v>143.19999999999999</v>
      </c>
      <c r="G21" s="267">
        <v>2</v>
      </c>
      <c r="H21" s="267">
        <v>142.30000000000001</v>
      </c>
      <c r="I21" s="267">
        <v>2</v>
      </c>
      <c r="J21" s="267">
        <v>-0.9</v>
      </c>
      <c r="K21" s="267">
        <v>-0.6</v>
      </c>
    </row>
    <row r="22" spans="1:11" x14ac:dyDescent="0.2">
      <c r="A22" s="270" t="s">
        <v>97</v>
      </c>
      <c r="B22" s="267">
        <v>129.4</v>
      </c>
      <c r="C22" s="267">
        <v>1.7</v>
      </c>
      <c r="D22" s="267">
        <v>97.6</v>
      </c>
      <c r="E22" s="267">
        <v>1.3</v>
      </c>
      <c r="F22" s="267">
        <v>95.4</v>
      </c>
      <c r="G22" s="267">
        <v>1.3</v>
      </c>
      <c r="H22" s="267">
        <v>103.8</v>
      </c>
      <c r="I22" s="267">
        <v>1.4</v>
      </c>
      <c r="J22" s="267">
        <v>8.4</v>
      </c>
      <c r="K22" s="267">
        <v>8.8000000000000007</v>
      </c>
    </row>
    <row r="23" spans="1:11" ht="12.75" thickBot="1" x14ac:dyDescent="0.25">
      <c r="A23" s="271" t="s">
        <v>361</v>
      </c>
      <c r="B23" s="272">
        <v>-139</v>
      </c>
      <c r="C23" s="272">
        <v>-1.9</v>
      </c>
      <c r="D23" s="272">
        <v>-138.80000000000001</v>
      </c>
      <c r="E23" s="272">
        <v>-1.9</v>
      </c>
      <c r="F23" s="272">
        <v>-139</v>
      </c>
      <c r="G23" s="272">
        <v>-1.9</v>
      </c>
      <c r="H23" s="272">
        <v>-139</v>
      </c>
      <c r="I23" s="272">
        <v>-1.9</v>
      </c>
      <c r="J23" s="272">
        <v>0</v>
      </c>
      <c r="K23" s="272">
        <v>0</v>
      </c>
    </row>
    <row r="24" spans="1:11" ht="24" customHeight="1" x14ac:dyDescent="0.2">
      <c r="A24" s="439" t="s">
        <v>362</v>
      </c>
      <c r="B24" s="439"/>
      <c r="C24" s="439"/>
      <c r="D24" s="439"/>
      <c r="E24" s="439"/>
      <c r="F24" s="439"/>
      <c r="G24" s="439"/>
      <c r="H24" s="439"/>
      <c r="I24" s="439"/>
      <c r="J24" s="439"/>
      <c r="K24" s="439"/>
    </row>
  </sheetData>
  <mergeCells count="9">
    <mergeCell ref="A3:K3"/>
    <mergeCell ref="A24:K24"/>
    <mergeCell ref="A4:A6"/>
    <mergeCell ref="B4:C5"/>
    <mergeCell ref="D4:E5"/>
    <mergeCell ref="F4:G5"/>
    <mergeCell ref="H4:I4"/>
    <mergeCell ref="H5:I5"/>
    <mergeCell ref="J4:K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>
    <tabColor rgb="FF9EBBD3"/>
  </sheetPr>
  <dimension ref="A1:O29"/>
  <sheetViews>
    <sheetView zoomScaleNormal="100" workbookViewId="0"/>
  </sheetViews>
  <sheetFormatPr defaultRowHeight="12" x14ac:dyDescent="0.2"/>
  <cols>
    <col min="1" max="1" width="52.28515625" style="30" bestFit="1" customWidth="1"/>
    <col min="2" max="15" width="11.140625" style="30" customWidth="1"/>
    <col min="16" max="16384" width="9.140625" style="30"/>
  </cols>
  <sheetData>
    <row r="1" spans="1:15" ht="14.25" x14ac:dyDescent="0.2">
      <c r="A1" s="103" t="s">
        <v>0</v>
      </c>
      <c r="B1" s="338"/>
    </row>
    <row r="3" spans="1:15" x14ac:dyDescent="0.2">
      <c r="A3" s="469" t="s">
        <v>429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</row>
    <row r="4" spans="1:15" x14ac:dyDescent="0.2">
      <c r="A4" s="455" t="s">
        <v>106</v>
      </c>
      <c r="B4" s="457">
        <v>2018</v>
      </c>
      <c r="C4" s="457"/>
      <c r="D4" s="457">
        <v>2019</v>
      </c>
      <c r="E4" s="457"/>
      <c r="F4" s="457"/>
      <c r="G4" s="457"/>
      <c r="H4" s="457"/>
      <c r="I4" s="457"/>
      <c r="J4" s="457"/>
      <c r="K4" s="457"/>
      <c r="L4" s="457"/>
      <c r="M4" s="457"/>
      <c r="N4" s="457" t="s">
        <v>365</v>
      </c>
      <c r="O4" s="472"/>
    </row>
    <row r="5" spans="1:15" ht="29.25" customHeight="1" x14ac:dyDescent="0.2">
      <c r="A5" s="470"/>
      <c r="B5" s="468" t="s">
        <v>353</v>
      </c>
      <c r="C5" s="468" t="s">
        <v>80</v>
      </c>
      <c r="D5" s="468" t="s">
        <v>131</v>
      </c>
      <c r="E5" s="468"/>
      <c r="F5" s="468" t="s">
        <v>142</v>
      </c>
      <c r="G5" s="468"/>
      <c r="H5" s="468" t="s">
        <v>143</v>
      </c>
      <c r="I5" s="468"/>
      <c r="J5" s="468" t="s">
        <v>350</v>
      </c>
      <c r="K5" s="468"/>
      <c r="L5" s="467" t="s">
        <v>366</v>
      </c>
      <c r="M5" s="468"/>
      <c r="N5" s="468"/>
      <c r="O5" s="473"/>
    </row>
    <row r="6" spans="1:15" ht="12.75" thickBot="1" x14ac:dyDescent="0.25">
      <c r="A6" s="471"/>
      <c r="B6" s="474"/>
      <c r="C6" s="474"/>
      <c r="D6" s="260" t="s">
        <v>353</v>
      </c>
      <c r="E6" s="260" t="s">
        <v>80</v>
      </c>
      <c r="F6" s="260" t="s">
        <v>353</v>
      </c>
      <c r="G6" s="260" t="s">
        <v>80</v>
      </c>
      <c r="H6" s="260" t="s">
        <v>353</v>
      </c>
      <c r="I6" s="260" t="s">
        <v>80</v>
      </c>
      <c r="J6" s="260" t="s">
        <v>353</v>
      </c>
      <c r="K6" s="260" t="s">
        <v>80</v>
      </c>
      <c r="L6" s="260" t="s">
        <v>353</v>
      </c>
      <c r="M6" s="260" t="s">
        <v>80</v>
      </c>
      <c r="N6" s="260" t="s">
        <v>353</v>
      </c>
      <c r="O6" s="262" t="s">
        <v>132</v>
      </c>
    </row>
    <row r="7" spans="1:15" x14ac:dyDescent="0.2">
      <c r="A7" s="58" t="s">
        <v>107</v>
      </c>
      <c r="B7" s="273">
        <v>1484.2</v>
      </c>
      <c r="C7" s="274">
        <v>21.6</v>
      </c>
      <c r="D7" s="273">
        <v>1574.9</v>
      </c>
      <c r="E7" s="274">
        <v>21.2</v>
      </c>
      <c r="F7" s="273">
        <v>1545.1</v>
      </c>
      <c r="G7" s="274">
        <v>21.1</v>
      </c>
      <c r="H7" s="273">
        <v>1545.8</v>
      </c>
      <c r="I7" s="274">
        <v>21.3</v>
      </c>
      <c r="J7" s="273">
        <v>1540.5</v>
      </c>
      <c r="K7" s="274">
        <v>21.2</v>
      </c>
      <c r="L7" s="273">
        <v>1526.7</v>
      </c>
      <c r="M7" s="274">
        <v>21</v>
      </c>
      <c r="N7" s="274">
        <v>-13.9</v>
      </c>
      <c r="O7" s="274">
        <v>-0.9</v>
      </c>
    </row>
    <row r="8" spans="1:15" x14ac:dyDescent="0.2">
      <c r="A8" s="268" t="s">
        <v>355</v>
      </c>
      <c r="B8" s="267">
        <v>905.1</v>
      </c>
      <c r="C8" s="267">
        <v>13.2</v>
      </c>
      <c r="D8" s="267">
        <v>961.8</v>
      </c>
      <c r="E8" s="267">
        <v>12.9</v>
      </c>
      <c r="F8" s="267">
        <v>950.6</v>
      </c>
      <c r="G8" s="267">
        <v>13</v>
      </c>
      <c r="H8" s="267">
        <v>945.2</v>
      </c>
      <c r="I8" s="267">
        <v>13</v>
      </c>
      <c r="J8" s="267">
        <v>939.3</v>
      </c>
      <c r="K8" s="267">
        <v>13</v>
      </c>
      <c r="L8" s="267">
        <v>947.1</v>
      </c>
      <c r="M8" s="267">
        <v>13</v>
      </c>
      <c r="N8" s="267">
        <v>7.8</v>
      </c>
      <c r="O8" s="267">
        <v>0.8</v>
      </c>
    </row>
    <row r="9" spans="1:15" x14ac:dyDescent="0.2">
      <c r="A9" s="268" t="s">
        <v>134</v>
      </c>
      <c r="B9" s="267">
        <v>391.2</v>
      </c>
      <c r="C9" s="267">
        <v>5.7</v>
      </c>
      <c r="D9" s="267">
        <v>419.8</v>
      </c>
      <c r="E9" s="267">
        <v>5.6</v>
      </c>
      <c r="F9" s="267">
        <v>413.1</v>
      </c>
      <c r="G9" s="267">
        <v>5.7</v>
      </c>
      <c r="H9" s="267">
        <v>413.5</v>
      </c>
      <c r="I9" s="267">
        <v>5.7</v>
      </c>
      <c r="J9" s="267">
        <v>415</v>
      </c>
      <c r="K9" s="267">
        <v>5.7</v>
      </c>
      <c r="L9" s="267">
        <v>418.7</v>
      </c>
      <c r="M9" s="267">
        <v>5.8</v>
      </c>
      <c r="N9" s="267">
        <v>3.7</v>
      </c>
      <c r="O9" s="267">
        <v>0.9</v>
      </c>
    </row>
    <row r="10" spans="1:15" x14ac:dyDescent="0.2">
      <c r="A10" s="268" t="s">
        <v>135</v>
      </c>
      <c r="B10" s="267">
        <v>188</v>
      </c>
      <c r="C10" s="267">
        <v>2.7</v>
      </c>
      <c r="D10" s="267">
        <v>193.2</v>
      </c>
      <c r="E10" s="267">
        <v>2.6</v>
      </c>
      <c r="F10" s="267">
        <v>181.4</v>
      </c>
      <c r="G10" s="267">
        <v>2.5</v>
      </c>
      <c r="H10" s="267">
        <v>187.1</v>
      </c>
      <c r="I10" s="267">
        <v>2.6</v>
      </c>
      <c r="J10" s="267">
        <v>186.3</v>
      </c>
      <c r="K10" s="267">
        <v>2.6</v>
      </c>
      <c r="L10" s="267">
        <v>160.80000000000001</v>
      </c>
      <c r="M10" s="267">
        <v>2.2000000000000002</v>
      </c>
      <c r="N10" s="267">
        <v>-25.5</v>
      </c>
      <c r="O10" s="267">
        <v>-13.7</v>
      </c>
    </row>
    <row r="11" spans="1:15" x14ac:dyDescent="0.2">
      <c r="A11" s="59" t="s">
        <v>136</v>
      </c>
      <c r="B11" s="275">
        <v>256.7</v>
      </c>
      <c r="C11" s="275">
        <v>3.7</v>
      </c>
      <c r="D11" s="275">
        <v>275.2</v>
      </c>
      <c r="E11" s="275">
        <v>3.7</v>
      </c>
      <c r="F11" s="275">
        <v>271.60000000000002</v>
      </c>
      <c r="G11" s="275">
        <v>3.7</v>
      </c>
      <c r="H11" s="275">
        <v>275.5</v>
      </c>
      <c r="I11" s="275">
        <v>3.8</v>
      </c>
      <c r="J11" s="275">
        <v>276.2</v>
      </c>
      <c r="K11" s="275">
        <v>3.8</v>
      </c>
      <c r="L11" s="275">
        <v>264.3</v>
      </c>
      <c r="M11" s="275">
        <v>3.6</v>
      </c>
      <c r="N11" s="275">
        <v>-11.9</v>
      </c>
      <c r="O11" s="275">
        <v>-4.3</v>
      </c>
    </row>
    <row r="12" spans="1:15" x14ac:dyDescent="0.2">
      <c r="A12" s="59" t="s">
        <v>109</v>
      </c>
      <c r="B12" s="276">
        <v>1227.5</v>
      </c>
      <c r="C12" s="275">
        <v>17.899999999999999</v>
      </c>
      <c r="D12" s="276">
        <v>1299.7</v>
      </c>
      <c r="E12" s="275">
        <v>17.5</v>
      </c>
      <c r="F12" s="276">
        <v>1273.5</v>
      </c>
      <c r="G12" s="275">
        <v>17.399999999999999</v>
      </c>
      <c r="H12" s="276">
        <v>1270.3</v>
      </c>
      <c r="I12" s="275">
        <v>17.5</v>
      </c>
      <c r="J12" s="276">
        <v>1264.4000000000001</v>
      </c>
      <c r="K12" s="275">
        <v>17.399999999999999</v>
      </c>
      <c r="L12" s="276">
        <v>1262.4000000000001</v>
      </c>
      <c r="M12" s="275">
        <v>17.3</v>
      </c>
      <c r="N12" s="275">
        <v>-2</v>
      </c>
      <c r="O12" s="275">
        <v>-0.2</v>
      </c>
    </row>
    <row r="13" spans="1:15" x14ac:dyDescent="0.2">
      <c r="A13" s="59" t="s">
        <v>110</v>
      </c>
      <c r="B13" s="276">
        <v>1351.8</v>
      </c>
      <c r="C13" s="275">
        <v>19.7</v>
      </c>
      <c r="D13" s="276">
        <v>1438.7</v>
      </c>
      <c r="E13" s="275">
        <v>19.3</v>
      </c>
      <c r="F13" s="276">
        <v>1412.5</v>
      </c>
      <c r="G13" s="275">
        <v>19.3</v>
      </c>
      <c r="H13" s="276">
        <v>1409.1</v>
      </c>
      <c r="I13" s="275">
        <v>19.399999999999999</v>
      </c>
      <c r="J13" s="276">
        <v>1403.4</v>
      </c>
      <c r="K13" s="275">
        <v>19.399999999999999</v>
      </c>
      <c r="L13" s="276">
        <v>1401.4</v>
      </c>
      <c r="M13" s="275">
        <v>19.2</v>
      </c>
      <c r="N13" s="275">
        <v>-2</v>
      </c>
      <c r="O13" s="275">
        <v>-0.1</v>
      </c>
    </row>
    <row r="14" spans="1:15" x14ac:dyDescent="0.2">
      <c r="A14" s="268" t="s">
        <v>96</v>
      </c>
      <c r="B14" s="269">
        <v>1085.7</v>
      </c>
      <c r="C14" s="267">
        <v>15.8</v>
      </c>
      <c r="D14" s="269">
        <v>1169.8</v>
      </c>
      <c r="E14" s="267">
        <v>15.7</v>
      </c>
      <c r="F14" s="269">
        <v>1170</v>
      </c>
      <c r="G14" s="267">
        <v>16</v>
      </c>
      <c r="H14" s="269">
        <v>1168.2</v>
      </c>
      <c r="I14" s="267">
        <v>16.100000000000001</v>
      </c>
      <c r="J14" s="269">
        <v>1164.8</v>
      </c>
      <c r="K14" s="267">
        <v>16.100000000000001</v>
      </c>
      <c r="L14" s="269">
        <v>1155.3</v>
      </c>
      <c r="M14" s="267">
        <v>15.9</v>
      </c>
      <c r="N14" s="267">
        <v>-9.5</v>
      </c>
      <c r="O14" s="267">
        <v>-0.8</v>
      </c>
    </row>
    <row r="15" spans="1:15" x14ac:dyDescent="0.2">
      <c r="A15" s="62" t="s">
        <v>111</v>
      </c>
      <c r="B15" s="267">
        <v>586.4</v>
      </c>
      <c r="C15" s="267">
        <v>8.5</v>
      </c>
      <c r="D15" s="267">
        <v>637.9</v>
      </c>
      <c r="E15" s="267">
        <v>8.6</v>
      </c>
      <c r="F15" s="267">
        <v>631.20000000000005</v>
      </c>
      <c r="G15" s="267">
        <v>8.6</v>
      </c>
      <c r="H15" s="267">
        <v>630.20000000000005</v>
      </c>
      <c r="I15" s="267">
        <v>8.6999999999999993</v>
      </c>
      <c r="J15" s="267">
        <v>630.9</v>
      </c>
      <c r="K15" s="267">
        <v>8.6999999999999993</v>
      </c>
      <c r="L15" s="267">
        <v>626.1</v>
      </c>
      <c r="M15" s="267">
        <v>8.6</v>
      </c>
      <c r="N15" s="267">
        <v>-4.8</v>
      </c>
      <c r="O15" s="267">
        <v>-0.8</v>
      </c>
    </row>
    <row r="16" spans="1:15" x14ac:dyDescent="0.2">
      <c r="A16" s="62" t="s">
        <v>112</v>
      </c>
      <c r="B16" s="267">
        <v>298</v>
      </c>
      <c r="C16" s="267">
        <v>4.3</v>
      </c>
      <c r="D16" s="267">
        <v>324.89999999999998</v>
      </c>
      <c r="E16" s="267">
        <v>4.4000000000000004</v>
      </c>
      <c r="F16" s="267">
        <v>326.2</v>
      </c>
      <c r="G16" s="267">
        <v>4.5</v>
      </c>
      <c r="H16" s="267">
        <v>325</v>
      </c>
      <c r="I16" s="267">
        <v>4.5</v>
      </c>
      <c r="J16" s="267">
        <v>324.60000000000002</v>
      </c>
      <c r="K16" s="267">
        <v>4.5</v>
      </c>
      <c r="L16" s="267">
        <v>318.60000000000002</v>
      </c>
      <c r="M16" s="267">
        <v>4.4000000000000004</v>
      </c>
      <c r="N16" s="267">
        <v>-5.9</v>
      </c>
      <c r="O16" s="267">
        <v>-1.8</v>
      </c>
    </row>
    <row r="17" spans="1:15" x14ac:dyDescent="0.2">
      <c r="A17" s="62" t="s">
        <v>113</v>
      </c>
      <c r="B17" s="267">
        <v>53.6</v>
      </c>
      <c r="C17" s="267">
        <v>0.8</v>
      </c>
      <c r="D17" s="267">
        <v>59.8</v>
      </c>
      <c r="E17" s="267">
        <v>0.8</v>
      </c>
      <c r="F17" s="267">
        <v>56.7</v>
      </c>
      <c r="G17" s="267">
        <v>0.8</v>
      </c>
      <c r="H17" s="267">
        <v>56.8</v>
      </c>
      <c r="I17" s="267">
        <v>0.8</v>
      </c>
      <c r="J17" s="267">
        <v>56.8</v>
      </c>
      <c r="K17" s="267">
        <v>0.8</v>
      </c>
      <c r="L17" s="267">
        <v>56</v>
      </c>
      <c r="M17" s="267">
        <v>0.8</v>
      </c>
      <c r="N17" s="267">
        <v>-0.9</v>
      </c>
      <c r="O17" s="267">
        <v>-1.5</v>
      </c>
    </row>
    <row r="18" spans="1:15" x14ac:dyDescent="0.2">
      <c r="A18" s="62" t="s">
        <v>137</v>
      </c>
      <c r="B18" s="267">
        <v>56.2</v>
      </c>
      <c r="C18" s="267">
        <v>0.8</v>
      </c>
      <c r="D18" s="267">
        <v>60.2</v>
      </c>
      <c r="E18" s="267">
        <v>0.8</v>
      </c>
      <c r="F18" s="267">
        <v>59.7</v>
      </c>
      <c r="G18" s="267">
        <v>0.8</v>
      </c>
      <c r="H18" s="267">
        <v>59.7</v>
      </c>
      <c r="I18" s="267">
        <v>0.8</v>
      </c>
      <c r="J18" s="267">
        <v>59.9</v>
      </c>
      <c r="K18" s="267">
        <v>0.8</v>
      </c>
      <c r="L18" s="267">
        <v>59.9</v>
      </c>
      <c r="M18" s="267">
        <v>0.8</v>
      </c>
      <c r="N18" s="267">
        <v>0</v>
      </c>
      <c r="O18" s="267">
        <v>-0.1</v>
      </c>
    </row>
    <row r="19" spans="1:15" x14ac:dyDescent="0.2">
      <c r="A19" s="62" t="s">
        <v>117</v>
      </c>
      <c r="B19" s="267">
        <v>13.5</v>
      </c>
      <c r="C19" s="267">
        <v>0.2</v>
      </c>
      <c r="D19" s="267">
        <v>10</v>
      </c>
      <c r="E19" s="267">
        <v>0.1</v>
      </c>
      <c r="F19" s="267">
        <v>10.199999999999999</v>
      </c>
      <c r="G19" s="267">
        <v>0.1</v>
      </c>
      <c r="H19" s="267">
        <v>10.5</v>
      </c>
      <c r="I19" s="267">
        <v>0.1</v>
      </c>
      <c r="J19" s="267">
        <v>10.4</v>
      </c>
      <c r="K19" s="267">
        <v>0.1</v>
      </c>
      <c r="L19" s="267">
        <v>10.199999999999999</v>
      </c>
      <c r="M19" s="267">
        <v>0.1</v>
      </c>
      <c r="N19" s="267">
        <v>-0.2</v>
      </c>
      <c r="O19" s="267">
        <v>-1.8</v>
      </c>
    </row>
    <row r="20" spans="1:15" x14ac:dyDescent="0.2">
      <c r="A20" s="62" t="s">
        <v>138</v>
      </c>
      <c r="B20" s="267">
        <v>13.8</v>
      </c>
      <c r="C20" s="267">
        <v>0.2</v>
      </c>
      <c r="D20" s="267">
        <v>15.2</v>
      </c>
      <c r="E20" s="267">
        <v>0.2</v>
      </c>
      <c r="F20" s="267">
        <v>15</v>
      </c>
      <c r="G20" s="267">
        <v>0.2</v>
      </c>
      <c r="H20" s="267">
        <v>14.9</v>
      </c>
      <c r="I20" s="267">
        <v>0.2</v>
      </c>
      <c r="J20" s="267">
        <v>14.9</v>
      </c>
      <c r="K20" s="267">
        <v>0.2</v>
      </c>
      <c r="L20" s="267">
        <v>14.7</v>
      </c>
      <c r="M20" s="267">
        <v>0.2</v>
      </c>
      <c r="N20" s="267">
        <v>-0.2</v>
      </c>
      <c r="O20" s="267">
        <v>-1.3</v>
      </c>
    </row>
    <row r="21" spans="1:15" x14ac:dyDescent="0.2">
      <c r="A21" s="62" t="s">
        <v>119</v>
      </c>
      <c r="B21" s="267">
        <v>13.4</v>
      </c>
      <c r="C21" s="267">
        <v>0.2</v>
      </c>
      <c r="D21" s="267">
        <v>13.3</v>
      </c>
      <c r="E21" s="267">
        <v>0.2</v>
      </c>
      <c r="F21" s="267">
        <v>13.2</v>
      </c>
      <c r="G21" s="267">
        <v>0.2</v>
      </c>
      <c r="H21" s="267">
        <v>13.3</v>
      </c>
      <c r="I21" s="267">
        <v>0.2</v>
      </c>
      <c r="J21" s="267">
        <v>13.3</v>
      </c>
      <c r="K21" s="267">
        <v>0.2</v>
      </c>
      <c r="L21" s="267">
        <v>13.4</v>
      </c>
      <c r="M21" s="267">
        <v>0.2</v>
      </c>
      <c r="N21" s="267">
        <v>0.1</v>
      </c>
      <c r="O21" s="267">
        <v>0.5</v>
      </c>
    </row>
    <row r="22" spans="1:15" x14ac:dyDescent="0.2">
      <c r="A22" s="62" t="s">
        <v>139</v>
      </c>
      <c r="B22" s="267">
        <v>13.9</v>
      </c>
      <c r="C22" s="267">
        <v>0.2</v>
      </c>
      <c r="D22" s="267">
        <v>17.5</v>
      </c>
      <c r="E22" s="267">
        <v>0.2</v>
      </c>
      <c r="F22" s="267">
        <v>17.5</v>
      </c>
      <c r="G22" s="267">
        <v>0.2</v>
      </c>
      <c r="H22" s="267">
        <v>17.5</v>
      </c>
      <c r="I22" s="267">
        <v>0.2</v>
      </c>
      <c r="J22" s="267">
        <v>16.100000000000001</v>
      </c>
      <c r="K22" s="267">
        <v>0.2</v>
      </c>
      <c r="L22" s="267">
        <v>14.8</v>
      </c>
      <c r="M22" s="267">
        <v>0.2</v>
      </c>
      <c r="N22" s="267">
        <v>-1.3</v>
      </c>
      <c r="O22" s="267">
        <v>-7.8</v>
      </c>
    </row>
    <row r="23" spans="1:15" x14ac:dyDescent="0.2">
      <c r="A23" s="62" t="s">
        <v>121</v>
      </c>
      <c r="B23" s="267">
        <v>15.3</v>
      </c>
      <c r="C23" s="267">
        <v>0.2</v>
      </c>
      <c r="D23" s="267">
        <v>17.5</v>
      </c>
      <c r="E23" s="267">
        <v>0.2</v>
      </c>
      <c r="F23" s="267">
        <v>20.399999999999999</v>
      </c>
      <c r="G23" s="267">
        <v>0.3</v>
      </c>
      <c r="H23" s="267">
        <v>19.8</v>
      </c>
      <c r="I23" s="267">
        <v>0.3</v>
      </c>
      <c r="J23" s="267">
        <v>19.3</v>
      </c>
      <c r="K23" s="267">
        <v>0.3</v>
      </c>
      <c r="L23" s="267">
        <v>20.399999999999999</v>
      </c>
      <c r="M23" s="267">
        <v>0.3</v>
      </c>
      <c r="N23" s="267">
        <v>1.1000000000000001</v>
      </c>
      <c r="O23" s="267">
        <v>5.7</v>
      </c>
    </row>
    <row r="24" spans="1:15" x14ac:dyDescent="0.2">
      <c r="A24" s="62" t="s">
        <v>101</v>
      </c>
      <c r="B24" s="267">
        <v>21.7</v>
      </c>
      <c r="C24" s="267">
        <v>0.3</v>
      </c>
      <c r="D24" s="267">
        <v>13.5</v>
      </c>
      <c r="E24" s="267">
        <v>0.2</v>
      </c>
      <c r="F24" s="267">
        <v>20.100000000000001</v>
      </c>
      <c r="G24" s="267">
        <v>0.3</v>
      </c>
      <c r="H24" s="267">
        <v>20.399999999999999</v>
      </c>
      <c r="I24" s="267">
        <v>0.3</v>
      </c>
      <c r="J24" s="267">
        <v>18.600000000000001</v>
      </c>
      <c r="K24" s="267">
        <v>0.3</v>
      </c>
      <c r="L24" s="267">
        <v>21.2</v>
      </c>
      <c r="M24" s="267">
        <v>0.3</v>
      </c>
      <c r="N24" s="267">
        <v>2.6</v>
      </c>
      <c r="O24" s="267">
        <v>14</v>
      </c>
    </row>
    <row r="25" spans="1:15" x14ac:dyDescent="0.2">
      <c r="A25" s="268" t="s">
        <v>364</v>
      </c>
      <c r="B25" s="267">
        <v>266</v>
      </c>
      <c r="C25" s="267">
        <v>3.9</v>
      </c>
      <c r="D25" s="267">
        <v>268.89999999999998</v>
      </c>
      <c r="E25" s="267">
        <v>3.6</v>
      </c>
      <c r="F25" s="267">
        <v>242.5</v>
      </c>
      <c r="G25" s="267">
        <v>3.3</v>
      </c>
      <c r="H25" s="267">
        <v>240.9</v>
      </c>
      <c r="I25" s="267">
        <v>3.3</v>
      </c>
      <c r="J25" s="267">
        <v>238.6</v>
      </c>
      <c r="K25" s="267">
        <v>3.3</v>
      </c>
      <c r="L25" s="267">
        <v>246.1</v>
      </c>
      <c r="M25" s="267">
        <v>3.4</v>
      </c>
      <c r="N25" s="267">
        <v>7.5</v>
      </c>
      <c r="O25" s="267">
        <v>3.1</v>
      </c>
    </row>
    <row r="26" spans="1:15" x14ac:dyDescent="0.2">
      <c r="A26" s="62" t="s">
        <v>140</v>
      </c>
      <c r="B26" s="267">
        <v>137.19999999999999</v>
      </c>
      <c r="C26" s="267">
        <v>2</v>
      </c>
      <c r="D26" s="267">
        <v>139.5</v>
      </c>
      <c r="E26" s="267">
        <v>1.9</v>
      </c>
      <c r="F26" s="267">
        <v>142.69999999999999</v>
      </c>
      <c r="G26" s="267">
        <v>2</v>
      </c>
      <c r="H26" s="267">
        <v>143.19999999999999</v>
      </c>
      <c r="I26" s="267">
        <v>2</v>
      </c>
      <c r="J26" s="267">
        <v>143.19999999999999</v>
      </c>
      <c r="K26" s="267">
        <v>2</v>
      </c>
      <c r="L26" s="267">
        <v>142.30000000000001</v>
      </c>
      <c r="M26" s="267">
        <v>2</v>
      </c>
      <c r="N26" s="267">
        <v>-0.9</v>
      </c>
      <c r="O26" s="267">
        <v>-0.6</v>
      </c>
    </row>
    <row r="27" spans="1:15" x14ac:dyDescent="0.2">
      <c r="A27" s="62" t="s">
        <v>97</v>
      </c>
      <c r="B27" s="267">
        <v>128.80000000000001</v>
      </c>
      <c r="C27" s="267">
        <v>1.9</v>
      </c>
      <c r="D27" s="267">
        <v>129.4</v>
      </c>
      <c r="E27" s="267">
        <v>1.7</v>
      </c>
      <c r="F27" s="267">
        <v>99.8</v>
      </c>
      <c r="G27" s="267">
        <v>1.4</v>
      </c>
      <c r="H27" s="267">
        <v>97.6</v>
      </c>
      <c r="I27" s="267">
        <v>1.3</v>
      </c>
      <c r="J27" s="267">
        <v>95.4</v>
      </c>
      <c r="K27" s="267">
        <v>1.3</v>
      </c>
      <c r="L27" s="267">
        <v>103.8</v>
      </c>
      <c r="M27" s="267">
        <v>1.4</v>
      </c>
      <c r="N27" s="267">
        <v>8.4</v>
      </c>
      <c r="O27" s="267">
        <v>8.8000000000000007</v>
      </c>
    </row>
    <row r="28" spans="1:15" x14ac:dyDescent="0.2">
      <c r="A28" s="59" t="s">
        <v>141</v>
      </c>
      <c r="B28" s="275">
        <v>4</v>
      </c>
      <c r="C28" s="275">
        <v>0.1</v>
      </c>
      <c r="D28" s="275">
        <v>0</v>
      </c>
      <c r="E28" s="275">
        <v>0</v>
      </c>
      <c r="F28" s="275">
        <v>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</row>
    <row r="29" spans="1:15" ht="12.75" thickBot="1" x14ac:dyDescent="0.25">
      <c r="A29" s="63" t="s">
        <v>129</v>
      </c>
      <c r="B29" s="251">
        <v>-120.2</v>
      </c>
      <c r="C29" s="251">
        <v>-1.7</v>
      </c>
      <c r="D29" s="251">
        <v>-139</v>
      </c>
      <c r="E29" s="251">
        <v>-1.9</v>
      </c>
      <c r="F29" s="251">
        <v>-139</v>
      </c>
      <c r="G29" s="251">
        <v>-1.9</v>
      </c>
      <c r="H29" s="251">
        <v>-138.80000000000001</v>
      </c>
      <c r="I29" s="251">
        <v>-1.9</v>
      </c>
      <c r="J29" s="251">
        <v>-139</v>
      </c>
      <c r="K29" s="251">
        <v>-1.9</v>
      </c>
      <c r="L29" s="251">
        <v>-139</v>
      </c>
      <c r="M29" s="251">
        <v>-1.9</v>
      </c>
      <c r="N29" s="251">
        <v>0</v>
      </c>
      <c r="O29" s="251">
        <v>0</v>
      </c>
    </row>
  </sheetData>
  <mergeCells count="12">
    <mergeCell ref="L5:M5"/>
    <mergeCell ref="A3:O3"/>
    <mergeCell ref="A4:A6"/>
    <mergeCell ref="B4:C4"/>
    <mergeCell ref="D4:M4"/>
    <mergeCell ref="N4:O5"/>
    <mergeCell ref="B5:B6"/>
    <mergeCell ref="C5:C6"/>
    <mergeCell ref="D5:E5"/>
    <mergeCell ref="F5:G5"/>
    <mergeCell ref="H5:I5"/>
    <mergeCell ref="J5:K5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>
    <tabColor rgb="FF9EBBD3"/>
  </sheetPr>
  <dimension ref="A1:O29"/>
  <sheetViews>
    <sheetView zoomScaleNormal="100" workbookViewId="0"/>
  </sheetViews>
  <sheetFormatPr defaultRowHeight="12" x14ac:dyDescent="0.2"/>
  <cols>
    <col min="1" max="1" width="52.28515625" style="30" bestFit="1" customWidth="1"/>
    <col min="2" max="15" width="11.140625" style="30" customWidth="1"/>
    <col min="16" max="16384" width="9.140625" style="30"/>
  </cols>
  <sheetData>
    <row r="1" spans="1:15" ht="14.25" x14ac:dyDescent="0.2">
      <c r="A1" s="103" t="s">
        <v>0</v>
      </c>
      <c r="B1" s="337"/>
    </row>
    <row r="3" spans="1:15" x14ac:dyDescent="0.2">
      <c r="A3" s="469" t="s">
        <v>410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</row>
    <row r="4" spans="1:15" x14ac:dyDescent="0.2">
      <c r="A4" s="64" t="s">
        <v>106</v>
      </c>
      <c r="B4" s="65">
        <v>2018</v>
      </c>
      <c r="C4" s="65">
        <v>2019</v>
      </c>
      <c r="D4" s="65">
        <v>2020</v>
      </c>
      <c r="E4" s="65">
        <v>2021</v>
      </c>
      <c r="F4" s="65">
        <v>2022</v>
      </c>
      <c r="G4" s="65">
        <v>2023</v>
      </c>
      <c r="H4" s="65">
        <v>2024</v>
      </c>
      <c r="I4" s="65">
        <v>2025</v>
      </c>
      <c r="J4" s="65">
        <v>2026</v>
      </c>
      <c r="K4" s="65">
        <v>2027</v>
      </c>
      <c r="L4" s="65">
        <v>2028</v>
      </c>
      <c r="M4" s="65">
        <v>2029</v>
      </c>
      <c r="N4" s="66">
        <v>2030</v>
      </c>
    </row>
    <row r="5" spans="1:15" x14ac:dyDescent="0.2">
      <c r="A5" s="58" t="s">
        <v>107</v>
      </c>
      <c r="B5" s="278">
        <v>21.74</v>
      </c>
      <c r="C5" s="278">
        <v>20.97</v>
      </c>
      <c r="D5" s="278">
        <v>20.51</v>
      </c>
      <c r="E5" s="278">
        <v>20.53</v>
      </c>
      <c r="F5" s="278">
        <v>20.6</v>
      </c>
      <c r="G5" s="278">
        <v>20.7</v>
      </c>
      <c r="H5" s="278">
        <v>20.74</v>
      </c>
      <c r="I5" s="278">
        <v>20.78</v>
      </c>
      <c r="J5" s="278">
        <v>20.81</v>
      </c>
      <c r="K5" s="278">
        <v>20.84</v>
      </c>
      <c r="L5" s="278">
        <v>20.88</v>
      </c>
      <c r="M5" s="278">
        <v>20.91</v>
      </c>
      <c r="N5" s="278">
        <v>20.94</v>
      </c>
    </row>
    <row r="6" spans="1:15" x14ac:dyDescent="0.2">
      <c r="A6" s="59" t="s">
        <v>108</v>
      </c>
      <c r="B6" s="279">
        <v>3.76</v>
      </c>
      <c r="C6" s="279">
        <v>3.63</v>
      </c>
      <c r="D6" s="279">
        <v>3.49</v>
      </c>
      <c r="E6" s="279">
        <v>3.51</v>
      </c>
      <c r="F6" s="279">
        <v>3.56</v>
      </c>
      <c r="G6" s="279">
        <v>3.6</v>
      </c>
      <c r="H6" s="279">
        <v>3.63</v>
      </c>
      <c r="I6" s="279">
        <v>3.67</v>
      </c>
      <c r="J6" s="279">
        <v>3.7</v>
      </c>
      <c r="K6" s="279">
        <v>3.73</v>
      </c>
      <c r="L6" s="279">
        <v>3.76</v>
      </c>
      <c r="M6" s="279">
        <v>3.78</v>
      </c>
      <c r="N6" s="279">
        <v>3.81</v>
      </c>
    </row>
    <row r="7" spans="1:15" x14ac:dyDescent="0.2">
      <c r="A7" s="59" t="s">
        <v>109</v>
      </c>
      <c r="B7" s="279">
        <v>17.98</v>
      </c>
      <c r="C7" s="279">
        <v>17.34</v>
      </c>
      <c r="D7" s="279">
        <v>17.02</v>
      </c>
      <c r="E7" s="279">
        <v>17.02</v>
      </c>
      <c r="F7" s="279">
        <v>17.05</v>
      </c>
      <c r="G7" s="279">
        <v>17.100000000000001</v>
      </c>
      <c r="H7" s="279">
        <v>17.11</v>
      </c>
      <c r="I7" s="279">
        <v>17.11</v>
      </c>
      <c r="J7" s="279">
        <v>17.11</v>
      </c>
      <c r="K7" s="279">
        <v>17.12</v>
      </c>
      <c r="L7" s="279">
        <v>17.12</v>
      </c>
      <c r="M7" s="279">
        <v>17.12</v>
      </c>
      <c r="N7" s="279">
        <v>17.13</v>
      </c>
    </row>
    <row r="8" spans="1:15" x14ac:dyDescent="0.2">
      <c r="A8" s="59" t="s">
        <v>110</v>
      </c>
      <c r="B8" s="279">
        <v>19.8</v>
      </c>
      <c r="C8" s="279">
        <v>19.66</v>
      </c>
      <c r="D8" s="279">
        <v>19.04</v>
      </c>
      <c r="E8" s="279">
        <v>18.329999999999998</v>
      </c>
      <c r="F8" s="279">
        <v>18.16</v>
      </c>
      <c r="G8" s="279">
        <v>17.78</v>
      </c>
      <c r="H8" s="279">
        <v>17.47</v>
      </c>
      <c r="I8" s="279">
        <v>17.14</v>
      </c>
      <c r="J8" s="279">
        <v>16.88</v>
      </c>
      <c r="K8" s="279">
        <v>16.59</v>
      </c>
      <c r="L8" s="279">
        <v>16.39</v>
      </c>
      <c r="M8" s="279">
        <v>16.170000000000002</v>
      </c>
      <c r="N8" s="279">
        <v>16.03</v>
      </c>
    </row>
    <row r="9" spans="1:15" x14ac:dyDescent="0.2">
      <c r="A9" s="51" t="s">
        <v>96</v>
      </c>
      <c r="B9" s="280">
        <v>17.91</v>
      </c>
      <c r="C9" s="280">
        <v>17.82</v>
      </c>
      <c r="D9" s="280">
        <v>17.649999999999999</v>
      </c>
      <c r="E9" s="280">
        <v>17.39</v>
      </c>
      <c r="F9" s="280">
        <v>17.239999999999998</v>
      </c>
      <c r="G9" s="280">
        <v>16.89</v>
      </c>
      <c r="H9" s="280">
        <v>16.59</v>
      </c>
      <c r="I9" s="280">
        <v>16.29</v>
      </c>
      <c r="J9" s="280">
        <v>16.05</v>
      </c>
      <c r="K9" s="280">
        <v>15.79</v>
      </c>
      <c r="L9" s="280">
        <v>15.61</v>
      </c>
      <c r="M9" s="280">
        <v>15.41</v>
      </c>
      <c r="N9" s="280">
        <v>15.29</v>
      </c>
    </row>
    <row r="10" spans="1:15" x14ac:dyDescent="0.2">
      <c r="A10" s="48" t="s">
        <v>111</v>
      </c>
      <c r="B10" s="281">
        <v>8.59</v>
      </c>
      <c r="C10" s="281">
        <v>8.6</v>
      </c>
      <c r="D10" s="281">
        <v>8.84</v>
      </c>
      <c r="E10" s="281">
        <v>8.8800000000000008</v>
      </c>
      <c r="F10" s="281">
        <v>8.9</v>
      </c>
      <c r="G10" s="281">
        <v>8.89</v>
      </c>
      <c r="H10" s="281">
        <v>8.8800000000000008</v>
      </c>
      <c r="I10" s="281">
        <v>8.89</v>
      </c>
      <c r="J10" s="281">
        <v>8.91</v>
      </c>
      <c r="K10" s="281">
        <v>8.94</v>
      </c>
      <c r="L10" s="281">
        <v>8.99</v>
      </c>
      <c r="M10" s="281">
        <v>9.06</v>
      </c>
      <c r="N10" s="281">
        <v>9.16</v>
      </c>
    </row>
    <row r="11" spans="1:15" x14ac:dyDescent="0.2">
      <c r="A11" s="48" t="s">
        <v>112</v>
      </c>
      <c r="B11" s="281">
        <v>4.3600000000000003</v>
      </c>
      <c r="C11" s="281">
        <v>4.38</v>
      </c>
      <c r="D11" s="281">
        <v>4.29</v>
      </c>
      <c r="E11" s="281">
        <v>4.1900000000000004</v>
      </c>
      <c r="F11" s="281">
        <v>4.0999999999999996</v>
      </c>
      <c r="G11" s="281">
        <v>3.85</v>
      </c>
      <c r="H11" s="281">
        <v>3.62</v>
      </c>
      <c r="I11" s="281">
        <v>3.4</v>
      </c>
      <c r="J11" s="281">
        <v>3.19</v>
      </c>
      <c r="K11" s="281">
        <v>3</v>
      </c>
      <c r="L11" s="281">
        <v>2.81</v>
      </c>
      <c r="M11" s="281">
        <v>2.64</v>
      </c>
      <c r="N11" s="281">
        <v>2.48</v>
      </c>
    </row>
    <row r="12" spans="1:15" x14ac:dyDescent="0.2">
      <c r="A12" s="48" t="s">
        <v>113</v>
      </c>
      <c r="B12" s="281">
        <v>0.78</v>
      </c>
      <c r="C12" s="281">
        <v>0.77</v>
      </c>
      <c r="D12" s="281">
        <v>0.56999999999999995</v>
      </c>
      <c r="E12" s="281">
        <v>0.56000000000000005</v>
      </c>
      <c r="F12" s="281">
        <v>0.55000000000000004</v>
      </c>
      <c r="G12" s="281">
        <v>0.54</v>
      </c>
      <c r="H12" s="281">
        <v>0.54</v>
      </c>
      <c r="I12" s="281">
        <v>0.53</v>
      </c>
      <c r="J12" s="281">
        <v>0.52</v>
      </c>
      <c r="K12" s="281">
        <v>0.52</v>
      </c>
      <c r="L12" s="281">
        <v>0.51</v>
      </c>
      <c r="M12" s="281">
        <v>0.5</v>
      </c>
      <c r="N12" s="281">
        <v>0.49</v>
      </c>
    </row>
    <row r="13" spans="1:15" x14ac:dyDescent="0.2">
      <c r="A13" s="60" t="s">
        <v>114</v>
      </c>
      <c r="B13" s="281">
        <v>0.25</v>
      </c>
      <c r="C13" s="281">
        <v>0.24</v>
      </c>
      <c r="D13" s="281">
        <v>0.04</v>
      </c>
      <c r="E13" s="281">
        <v>0.04</v>
      </c>
      <c r="F13" s="281">
        <v>0.04</v>
      </c>
      <c r="G13" s="281">
        <v>0.04</v>
      </c>
      <c r="H13" s="281">
        <v>0.04</v>
      </c>
      <c r="I13" s="281">
        <v>0.04</v>
      </c>
      <c r="J13" s="281">
        <v>0.04</v>
      </c>
      <c r="K13" s="281">
        <v>0.04</v>
      </c>
      <c r="L13" s="281">
        <v>0.04</v>
      </c>
      <c r="M13" s="281">
        <v>0.04</v>
      </c>
      <c r="N13" s="281">
        <v>0.04</v>
      </c>
    </row>
    <row r="14" spans="1:15" x14ac:dyDescent="0.2">
      <c r="A14" s="60" t="s">
        <v>115</v>
      </c>
      <c r="B14" s="281">
        <v>0.53</v>
      </c>
      <c r="C14" s="281">
        <v>0.53</v>
      </c>
      <c r="D14" s="281">
        <v>0.53</v>
      </c>
      <c r="E14" s="281">
        <v>0.52</v>
      </c>
      <c r="F14" s="281">
        <v>0.51</v>
      </c>
      <c r="G14" s="281">
        <v>0.51</v>
      </c>
      <c r="H14" s="281">
        <v>0.5</v>
      </c>
      <c r="I14" s="281">
        <v>0.49</v>
      </c>
      <c r="J14" s="281">
        <v>0.49</v>
      </c>
      <c r="K14" s="281">
        <v>0.48</v>
      </c>
      <c r="L14" s="281">
        <v>0.47</v>
      </c>
      <c r="M14" s="281">
        <v>0.46</v>
      </c>
      <c r="N14" s="281">
        <v>0.46</v>
      </c>
    </row>
    <row r="15" spans="1:15" x14ac:dyDescent="0.2">
      <c r="A15" s="48" t="s">
        <v>116</v>
      </c>
      <c r="B15" s="281">
        <v>0.82</v>
      </c>
      <c r="C15" s="281">
        <v>0.82</v>
      </c>
      <c r="D15" s="281">
        <v>0.82</v>
      </c>
      <c r="E15" s="281">
        <v>0.8</v>
      </c>
      <c r="F15" s="281">
        <v>0.8</v>
      </c>
      <c r="G15" s="281">
        <v>0.79</v>
      </c>
      <c r="H15" s="281">
        <v>0.78</v>
      </c>
      <c r="I15" s="281">
        <v>0.78</v>
      </c>
      <c r="J15" s="281">
        <v>0.77</v>
      </c>
      <c r="K15" s="281">
        <v>0.76</v>
      </c>
      <c r="L15" s="281">
        <v>0.76</v>
      </c>
      <c r="M15" s="281">
        <v>0.75</v>
      </c>
      <c r="N15" s="281">
        <v>0.74</v>
      </c>
    </row>
    <row r="16" spans="1:15" x14ac:dyDescent="0.2">
      <c r="A16" s="48" t="s">
        <v>117</v>
      </c>
      <c r="B16" s="281">
        <v>0.2</v>
      </c>
      <c r="C16" s="281">
        <v>0.14000000000000001</v>
      </c>
      <c r="D16" s="281">
        <v>0.1</v>
      </c>
      <c r="E16" s="281">
        <v>0.02</v>
      </c>
      <c r="F16" s="281">
        <v>0</v>
      </c>
      <c r="G16" s="281">
        <v>0</v>
      </c>
      <c r="H16" s="281">
        <v>0</v>
      </c>
      <c r="I16" s="281">
        <v>0</v>
      </c>
      <c r="J16" s="281">
        <v>0</v>
      </c>
      <c r="K16" s="281">
        <v>0</v>
      </c>
      <c r="L16" s="281">
        <v>0</v>
      </c>
      <c r="M16" s="281">
        <v>0</v>
      </c>
      <c r="N16" s="281">
        <v>0</v>
      </c>
    </row>
    <row r="17" spans="1:14" x14ac:dyDescent="0.2">
      <c r="A17" s="48" t="s">
        <v>118</v>
      </c>
      <c r="B17" s="281">
        <v>0.2</v>
      </c>
      <c r="C17" s="281">
        <v>0.2</v>
      </c>
      <c r="D17" s="281">
        <v>0.2</v>
      </c>
      <c r="E17" s="281">
        <v>0.2</v>
      </c>
      <c r="F17" s="281">
        <v>0.2</v>
      </c>
      <c r="G17" s="281">
        <v>0.2</v>
      </c>
      <c r="H17" s="281">
        <v>0.2</v>
      </c>
      <c r="I17" s="281">
        <v>0.2</v>
      </c>
      <c r="J17" s="281">
        <v>0.2</v>
      </c>
      <c r="K17" s="281">
        <v>0.2</v>
      </c>
      <c r="L17" s="281">
        <v>0.2</v>
      </c>
      <c r="M17" s="281">
        <v>0.2</v>
      </c>
      <c r="N17" s="281">
        <v>0.2</v>
      </c>
    </row>
    <row r="18" spans="1:14" x14ac:dyDescent="0.2">
      <c r="A18" s="48" t="s">
        <v>119</v>
      </c>
      <c r="B18" s="281">
        <v>0.2</v>
      </c>
      <c r="C18" s="281">
        <v>0.18</v>
      </c>
      <c r="D18" s="281">
        <v>0.18</v>
      </c>
      <c r="E18" s="281">
        <v>0.17</v>
      </c>
      <c r="F18" s="281">
        <v>0.17</v>
      </c>
      <c r="G18" s="281">
        <v>0.17</v>
      </c>
      <c r="H18" s="281">
        <v>0.16</v>
      </c>
      <c r="I18" s="281">
        <v>0.16</v>
      </c>
      <c r="J18" s="281">
        <v>0.15</v>
      </c>
      <c r="K18" s="281">
        <v>0.15</v>
      </c>
      <c r="L18" s="281">
        <v>0.15</v>
      </c>
      <c r="M18" s="281">
        <v>0.14000000000000001</v>
      </c>
      <c r="N18" s="281">
        <v>0.14000000000000001</v>
      </c>
    </row>
    <row r="19" spans="1:14" x14ac:dyDescent="0.2">
      <c r="A19" s="48" t="s">
        <v>120</v>
      </c>
      <c r="B19" s="281">
        <v>0.2</v>
      </c>
      <c r="C19" s="281">
        <v>0.2</v>
      </c>
      <c r="D19" s="281">
        <v>0.2</v>
      </c>
      <c r="E19" s="281">
        <v>0.2</v>
      </c>
      <c r="F19" s="281">
        <v>0.2</v>
      </c>
      <c r="G19" s="281">
        <v>0.2</v>
      </c>
      <c r="H19" s="281">
        <v>0.2</v>
      </c>
      <c r="I19" s="281">
        <v>0.2</v>
      </c>
      <c r="J19" s="281">
        <v>0.2</v>
      </c>
      <c r="K19" s="281">
        <v>0.2</v>
      </c>
      <c r="L19" s="281">
        <v>0.2</v>
      </c>
      <c r="M19" s="281">
        <v>0.2</v>
      </c>
      <c r="N19" s="281">
        <v>0.2</v>
      </c>
    </row>
    <row r="20" spans="1:14" x14ac:dyDescent="0.2">
      <c r="A20" s="48" t="s">
        <v>121</v>
      </c>
      <c r="B20" s="281">
        <v>0.22</v>
      </c>
      <c r="C20" s="281">
        <v>0.28000000000000003</v>
      </c>
      <c r="D20" s="281">
        <v>0.27</v>
      </c>
      <c r="E20" s="281">
        <v>0.27</v>
      </c>
      <c r="F20" s="281">
        <v>0.26</v>
      </c>
      <c r="G20" s="281">
        <v>0.25</v>
      </c>
      <c r="H20" s="281">
        <v>0.25</v>
      </c>
      <c r="I20" s="281">
        <v>0.24</v>
      </c>
      <c r="J20" s="281">
        <v>0.24</v>
      </c>
      <c r="K20" s="281">
        <v>0.23</v>
      </c>
      <c r="L20" s="281">
        <v>0.23</v>
      </c>
      <c r="M20" s="281">
        <v>0.22</v>
      </c>
      <c r="N20" s="281">
        <v>0.22</v>
      </c>
    </row>
    <row r="21" spans="1:14" x14ac:dyDescent="0.2">
      <c r="A21" s="48" t="s">
        <v>122</v>
      </c>
      <c r="B21" s="281">
        <v>2.33</v>
      </c>
      <c r="C21" s="281">
        <v>2.25</v>
      </c>
      <c r="D21" s="281">
        <v>2.1800000000000002</v>
      </c>
      <c r="E21" s="281">
        <v>2.09</v>
      </c>
      <c r="F21" s="281">
        <v>2.06</v>
      </c>
      <c r="G21" s="281">
        <v>1.99</v>
      </c>
      <c r="H21" s="281">
        <v>1.96</v>
      </c>
      <c r="I21" s="281">
        <v>1.89</v>
      </c>
      <c r="J21" s="281">
        <v>1.86</v>
      </c>
      <c r="K21" s="281">
        <v>1.79</v>
      </c>
      <c r="L21" s="281">
        <v>1.76</v>
      </c>
      <c r="M21" s="281">
        <v>1.69</v>
      </c>
      <c r="N21" s="281">
        <v>1.66</v>
      </c>
    </row>
    <row r="22" spans="1:14" x14ac:dyDescent="0.2">
      <c r="A22" s="60" t="s">
        <v>123</v>
      </c>
      <c r="B22" s="281">
        <v>0.32</v>
      </c>
      <c r="C22" s="281">
        <v>0.28999999999999998</v>
      </c>
      <c r="D22" s="281">
        <v>0.27</v>
      </c>
      <c r="E22" s="281">
        <v>0.24</v>
      </c>
      <c r="F22" s="281">
        <v>0.26</v>
      </c>
      <c r="G22" s="281">
        <v>0.23</v>
      </c>
      <c r="H22" s="281">
        <v>0.24</v>
      </c>
      <c r="I22" s="281">
        <v>0.21</v>
      </c>
      <c r="J22" s="281">
        <v>0.23</v>
      </c>
      <c r="K22" s="281">
        <v>0.2</v>
      </c>
      <c r="L22" s="281">
        <v>0.21</v>
      </c>
      <c r="M22" s="281">
        <v>0.19</v>
      </c>
      <c r="N22" s="281">
        <v>0.2</v>
      </c>
    </row>
    <row r="23" spans="1:14" x14ac:dyDescent="0.2">
      <c r="A23" s="60" t="s">
        <v>124</v>
      </c>
      <c r="B23" s="281">
        <v>2.0099999999999998</v>
      </c>
      <c r="C23" s="281">
        <v>1.96</v>
      </c>
      <c r="D23" s="281">
        <v>1.91</v>
      </c>
      <c r="E23" s="281">
        <v>1.85</v>
      </c>
      <c r="F23" s="281">
        <v>1.8</v>
      </c>
      <c r="G23" s="281">
        <v>1.76</v>
      </c>
      <c r="H23" s="281">
        <v>1.72</v>
      </c>
      <c r="I23" s="281">
        <v>1.67</v>
      </c>
      <c r="J23" s="281">
        <v>1.63</v>
      </c>
      <c r="K23" s="281">
        <v>1.59</v>
      </c>
      <c r="L23" s="281">
        <v>1.54</v>
      </c>
      <c r="M23" s="281">
        <v>1.5</v>
      </c>
      <c r="N23" s="281">
        <v>1.46</v>
      </c>
    </row>
    <row r="24" spans="1:14" x14ac:dyDescent="0.2">
      <c r="A24" s="61" t="s">
        <v>125</v>
      </c>
      <c r="B24" s="281">
        <v>0.44</v>
      </c>
      <c r="C24" s="281">
        <v>0.46</v>
      </c>
      <c r="D24" s="281">
        <v>0.45</v>
      </c>
      <c r="E24" s="281">
        <v>0.44</v>
      </c>
      <c r="F24" s="281">
        <v>0.43</v>
      </c>
      <c r="G24" s="281">
        <v>0.42</v>
      </c>
      <c r="H24" s="281">
        <v>0.41</v>
      </c>
      <c r="I24" s="281">
        <v>0.4</v>
      </c>
      <c r="J24" s="281">
        <v>0.39</v>
      </c>
      <c r="K24" s="281">
        <v>0.37</v>
      </c>
      <c r="L24" s="281">
        <v>0.36</v>
      </c>
      <c r="M24" s="281">
        <v>0.35</v>
      </c>
      <c r="N24" s="281">
        <v>0.34</v>
      </c>
    </row>
    <row r="25" spans="1:14" x14ac:dyDescent="0.2">
      <c r="A25" s="59" t="s">
        <v>126</v>
      </c>
      <c r="B25" s="279">
        <v>1.89</v>
      </c>
      <c r="C25" s="279">
        <v>1.43</v>
      </c>
      <c r="D25" s="279">
        <v>0.97</v>
      </c>
      <c r="E25" s="279">
        <v>0.94</v>
      </c>
      <c r="F25" s="279">
        <v>0.92</v>
      </c>
      <c r="G25" s="279">
        <v>0.9</v>
      </c>
      <c r="H25" s="279">
        <v>0.87</v>
      </c>
      <c r="I25" s="279">
        <v>0.85</v>
      </c>
      <c r="J25" s="279">
        <v>0.83</v>
      </c>
      <c r="K25" s="279">
        <v>0.81</v>
      </c>
      <c r="L25" s="279">
        <v>0.78</v>
      </c>
      <c r="M25" s="279">
        <v>0.76</v>
      </c>
      <c r="N25" s="279">
        <v>0.74</v>
      </c>
    </row>
    <row r="26" spans="1:14" x14ac:dyDescent="0.2">
      <c r="A26" s="48" t="s">
        <v>127</v>
      </c>
      <c r="B26" s="281">
        <v>1.89</v>
      </c>
      <c r="C26" s="281">
        <v>1.84</v>
      </c>
      <c r="D26" s="280">
        <v>1.39</v>
      </c>
      <c r="E26" s="280">
        <v>0.94</v>
      </c>
      <c r="F26" s="280">
        <v>0.92</v>
      </c>
      <c r="G26" s="280">
        <v>0.9</v>
      </c>
      <c r="H26" s="280">
        <v>0.87</v>
      </c>
      <c r="I26" s="280">
        <v>0.85</v>
      </c>
      <c r="J26" s="280">
        <v>0.83</v>
      </c>
      <c r="K26" s="280">
        <v>0.81</v>
      </c>
      <c r="L26" s="280">
        <v>0.78</v>
      </c>
      <c r="M26" s="280">
        <v>0.76</v>
      </c>
      <c r="N26" s="280">
        <v>0.74</v>
      </c>
    </row>
    <row r="27" spans="1:14" x14ac:dyDescent="0.2">
      <c r="A27" s="268" t="s">
        <v>128</v>
      </c>
      <c r="B27" s="277">
        <v>0</v>
      </c>
      <c r="C27" s="277">
        <v>0.41</v>
      </c>
      <c r="D27" s="277">
        <v>0.42</v>
      </c>
      <c r="E27" s="277">
        <v>0</v>
      </c>
      <c r="F27" s="277">
        <v>0</v>
      </c>
      <c r="G27" s="277">
        <v>0</v>
      </c>
      <c r="H27" s="277">
        <v>0</v>
      </c>
      <c r="I27" s="277">
        <v>0</v>
      </c>
      <c r="J27" s="277">
        <v>0</v>
      </c>
      <c r="K27" s="277">
        <v>0</v>
      </c>
      <c r="L27" s="277">
        <v>0</v>
      </c>
      <c r="M27" s="277">
        <v>0</v>
      </c>
      <c r="N27" s="277">
        <v>0</v>
      </c>
    </row>
    <row r="28" spans="1:14" x14ac:dyDescent="0.2">
      <c r="A28" s="59" t="s">
        <v>129</v>
      </c>
      <c r="B28" s="279">
        <v>-1.76</v>
      </c>
      <c r="C28" s="279">
        <v>-1.91</v>
      </c>
      <c r="D28" s="279">
        <v>-1.59</v>
      </c>
      <c r="E28" s="279">
        <v>-1.31</v>
      </c>
      <c r="F28" s="279">
        <v>-1.1100000000000001</v>
      </c>
      <c r="G28" s="279">
        <v>-0.68</v>
      </c>
      <c r="H28" s="279">
        <v>-0.36</v>
      </c>
      <c r="I28" s="279">
        <v>-0.03</v>
      </c>
      <c r="J28" s="279">
        <v>0.23</v>
      </c>
      <c r="K28" s="279">
        <v>0.52</v>
      </c>
      <c r="L28" s="279">
        <v>0.73</v>
      </c>
      <c r="M28" s="279">
        <v>0.95</v>
      </c>
      <c r="N28" s="279">
        <v>1.1000000000000001</v>
      </c>
    </row>
    <row r="29" spans="1:14" ht="12.75" thickBot="1" x14ac:dyDescent="0.25">
      <c r="A29" s="63" t="s">
        <v>130</v>
      </c>
      <c r="B29" s="282">
        <v>6827.6</v>
      </c>
      <c r="C29" s="282">
        <v>7280.1</v>
      </c>
      <c r="D29" s="282">
        <v>7780.8</v>
      </c>
      <c r="E29" s="282">
        <v>8324.2999999999993</v>
      </c>
      <c r="F29" s="282">
        <v>8886.7999999999993</v>
      </c>
      <c r="G29" s="282">
        <v>9467.2000000000007</v>
      </c>
      <c r="H29" s="282">
        <v>10085.299999999999</v>
      </c>
      <c r="I29" s="282">
        <v>10745.4</v>
      </c>
      <c r="J29" s="282">
        <v>11453.5</v>
      </c>
      <c r="K29" s="282">
        <v>12211.9</v>
      </c>
      <c r="L29" s="282">
        <v>13024.5</v>
      </c>
      <c r="M29" s="282">
        <v>13896.3</v>
      </c>
      <c r="N29" s="282">
        <v>14832.9</v>
      </c>
    </row>
  </sheetData>
  <mergeCells count="1">
    <mergeCell ref="A3:O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2">
    <tabColor rgb="FF9EBBD3"/>
  </sheetPr>
  <dimension ref="A1:O29"/>
  <sheetViews>
    <sheetView workbookViewId="0"/>
  </sheetViews>
  <sheetFormatPr defaultRowHeight="12" x14ac:dyDescent="0.2"/>
  <cols>
    <col min="1" max="1" width="52.28515625" style="30" bestFit="1" customWidth="1"/>
    <col min="2" max="15" width="11.140625" style="30" customWidth="1"/>
    <col min="16" max="16384" width="9.140625" style="30"/>
  </cols>
  <sheetData>
    <row r="1" spans="1:15" ht="14.25" x14ac:dyDescent="0.2">
      <c r="A1" s="103" t="s">
        <v>0</v>
      </c>
      <c r="B1" s="337"/>
    </row>
    <row r="3" spans="1:15" x14ac:dyDescent="0.2">
      <c r="A3" s="469" t="s">
        <v>411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</row>
    <row r="4" spans="1:15" x14ac:dyDescent="0.2">
      <c r="A4" s="64" t="s">
        <v>106</v>
      </c>
      <c r="B4" s="65">
        <v>2018</v>
      </c>
      <c r="C4" s="65">
        <v>2019</v>
      </c>
      <c r="D4" s="65">
        <v>2020</v>
      </c>
      <c r="E4" s="65">
        <v>2021</v>
      </c>
      <c r="F4" s="65">
        <v>2022</v>
      </c>
      <c r="G4" s="65">
        <v>2023</v>
      </c>
      <c r="H4" s="65">
        <v>2024</v>
      </c>
      <c r="I4" s="65">
        <v>2025</v>
      </c>
      <c r="J4" s="65">
        <v>2026</v>
      </c>
      <c r="K4" s="65">
        <v>2027</v>
      </c>
      <c r="L4" s="65">
        <v>2028</v>
      </c>
      <c r="M4" s="65">
        <v>2029</v>
      </c>
      <c r="N4" s="66">
        <v>2030</v>
      </c>
    </row>
    <row r="5" spans="1:15" x14ac:dyDescent="0.2">
      <c r="A5" s="58" t="s">
        <v>107</v>
      </c>
      <c r="B5" s="278">
        <v>21.74</v>
      </c>
      <c r="C5" s="278">
        <v>21.72</v>
      </c>
      <c r="D5" s="278">
        <v>20.52</v>
      </c>
      <c r="E5" s="278">
        <v>20.57</v>
      </c>
      <c r="F5" s="278">
        <v>20.75</v>
      </c>
      <c r="G5" s="278">
        <v>20.79</v>
      </c>
      <c r="H5" s="278">
        <v>20.95</v>
      </c>
      <c r="I5" s="278">
        <v>20.97</v>
      </c>
      <c r="J5" s="278">
        <v>20.99</v>
      </c>
      <c r="K5" s="278">
        <v>21.1</v>
      </c>
      <c r="L5" s="278">
        <v>21.09</v>
      </c>
      <c r="M5" s="278">
        <v>21.2</v>
      </c>
      <c r="N5" s="278">
        <v>21.2</v>
      </c>
    </row>
    <row r="6" spans="1:15" x14ac:dyDescent="0.2">
      <c r="A6" s="59" t="s">
        <v>108</v>
      </c>
      <c r="B6" s="279">
        <v>3.76</v>
      </c>
      <c r="C6" s="279">
        <v>3.76</v>
      </c>
      <c r="D6" s="279">
        <v>3.49</v>
      </c>
      <c r="E6" s="279">
        <v>3.52</v>
      </c>
      <c r="F6" s="279">
        <v>3.58</v>
      </c>
      <c r="G6" s="279">
        <v>3.62</v>
      </c>
      <c r="H6" s="279">
        <v>3.67</v>
      </c>
      <c r="I6" s="279">
        <v>3.7</v>
      </c>
      <c r="J6" s="279">
        <v>3.73</v>
      </c>
      <c r="K6" s="279">
        <v>3.77</v>
      </c>
      <c r="L6" s="279">
        <v>3.79</v>
      </c>
      <c r="M6" s="279">
        <v>3.84</v>
      </c>
      <c r="N6" s="279">
        <v>3.86</v>
      </c>
    </row>
    <row r="7" spans="1:15" x14ac:dyDescent="0.2">
      <c r="A7" s="59" t="s">
        <v>109</v>
      </c>
      <c r="B7" s="279">
        <v>17.98</v>
      </c>
      <c r="C7" s="279">
        <v>17.96</v>
      </c>
      <c r="D7" s="279">
        <v>17.03</v>
      </c>
      <c r="E7" s="279">
        <v>17.05</v>
      </c>
      <c r="F7" s="279">
        <v>17.170000000000002</v>
      </c>
      <c r="G7" s="279">
        <v>17.18</v>
      </c>
      <c r="H7" s="279">
        <v>17.28</v>
      </c>
      <c r="I7" s="279">
        <v>17.27</v>
      </c>
      <c r="J7" s="279">
        <v>17.260000000000002</v>
      </c>
      <c r="K7" s="279">
        <v>17.32</v>
      </c>
      <c r="L7" s="279">
        <v>17.29</v>
      </c>
      <c r="M7" s="279">
        <v>17.37</v>
      </c>
      <c r="N7" s="279">
        <v>17.34</v>
      </c>
    </row>
    <row r="8" spans="1:15" x14ac:dyDescent="0.2">
      <c r="A8" s="59" t="s">
        <v>110</v>
      </c>
      <c r="B8" s="279">
        <v>19.8</v>
      </c>
      <c r="C8" s="279">
        <v>19.45</v>
      </c>
      <c r="D8" s="279">
        <v>19.11</v>
      </c>
      <c r="E8" s="279">
        <v>18.23</v>
      </c>
      <c r="F8" s="279">
        <v>17.91</v>
      </c>
      <c r="G8" s="279">
        <v>17.420000000000002</v>
      </c>
      <c r="H8" s="279">
        <v>17</v>
      </c>
      <c r="I8" s="279">
        <v>16.579999999999998</v>
      </c>
      <c r="J8" s="279">
        <v>16.22</v>
      </c>
      <c r="K8" s="279">
        <v>15.86</v>
      </c>
      <c r="L8" s="279">
        <v>15.58</v>
      </c>
      <c r="M8" s="279">
        <v>15.29</v>
      </c>
      <c r="N8" s="279">
        <v>15.1</v>
      </c>
    </row>
    <row r="9" spans="1:15" x14ac:dyDescent="0.2">
      <c r="A9" s="51" t="s">
        <v>96</v>
      </c>
      <c r="B9" s="280">
        <v>17.91</v>
      </c>
      <c r="C9" s="280">
        <v>17.82</v>
      </c>
      <c r="D9" s="280">
        <v>17.53</v>
      </c>
      <c r="E9" s="280">
        <v>17.18</v>
      </c>
      <c r="F9" s="280">
        <v>16.899999999999999</v>
      </c>
      <c r="G9" s="280">
        <v>16.45</v>
      </c>
      <c r="H9" s="280">
        <v>16.07</v>
      </c>
      <c r="I9" s="280">
        <v>15.68</v>
      </c>
      <c r="J9" s="280">
        <v>15.36</v>
      </c>
      <c r="K9" s="280">
        <v>15.02</v>
      </c>
      <c r="L9" s="280">
        <v>14.77</v>
      </c>
      <c r="M9" s="280">
        <v>14.51</v>
      </c>
      <c r="N9" s="280">
        <v>14.36</v>
      </c>
    </row>
    <row r="10" spans="1:15" x14ac:dyDescent="0.2">
      <c r="A10" s="48" t="s">
        <v>111</v>
      </c>
      <c r="B10" s="281">
        <v>8.59</v>
      </c>
      <c r="C10" s="281">
        <v>8.6</v>
      </c>
      <c r="D10" s="281">
        <v>8.83</v>
      </c>
      <c r="E10" s="281">
        <v>8.85</v>
      </c>
      <c r="F10" s="281">
        <v>8.84</v>
      </c>
      <c r="G10" s="281">
        <v>8.7799999999999994</v>
      </c>
      <c r="H10" s="281">
        <v>8.73</v>
      </c>
      <c r="I10" s="281">
        <v>8.7100000000000009</v>
      </c>
      <c r="J10" s="281">
        <v>8.68</v>
      </c>
      <c r="K10" s="281">
        <v>8.67</v>
      </c>
      <c r="L10" s="281">
        <v>8.69</v>
      </c>
      <c r="M10" s="281">
        <v>8.7200000000000006</v>
      </c>
      <c r="N10" s="281">
        <v>8.81</v>
      </c>
    </row>
    <row r="11" spans="1:15" x14ac:dyDescent="0.2">
      <c r="A11" s="48" t="s">
        <v>112</v>
      </c>
      <c r="B11" s="281">
        <v>4.3600000000000003</v>
      </c>
      <c r="C11" s="281">
        <v>4.37</v>
      </c>
      <c r="D11" s="281">
        <v>4.21</v>
      </c>
      <c r="E11" s="281">
        <v>4.0599999999999996</v>
      </c>
      <c r="F11" s="281">
        <v>3.9</v>
      </c>
      <c r="G11" s="281">
        <v>3.63</v>
      </c>
      <c r="H11" s="281">
        <v>3.39</v>
      </c>
      <c r="I11" s="281">
        <v>3.16</v>
      </c>
      <c r="J11" s="281">
        <v>2.94</v>
      </c>
      <c r="K11" s="281">
        <v>2.74</v>
      </c>
      <c r="L11" s="281">
        <v>2.5499999999999998</v>
      </c>
      <c r="M11" s="281">
        <v>2.37</v>
      </c>
      <c r="N11" s="281">
        <v>2.21</v>
      </c>
    </row>
    <row r="12" spans="1:15" x14ac:dyDescent="0.2">
      <c r="A12" s="48" t="s">
        <v>113</v>
      </c>
      <c r="B12" s="281">
        <v>0.78</v>
      </c>
      <c r="C12" s="281">
        <v>0.77</v>
      </c>
      <c r="D12" s="281">
        <v>0.56000000000000005</v>
      </c>
      <c r="E12" s="281">
        <v>0.55000000000000004</v>
      </c>
      <c r="F12" s="281">
        <v>0.54</v>
      </c>
      <c r="G12" s="281">
        <v>0.53</v>
      </c>
      <c r="H12" s="281">
        <v>0.52</v>
      </c>
      <c r="I12" s="281">
        <v>0.5</v>
      </c>
      <c r="J12" s="281">
        <v>0.49</v>
      </c>
      <c r="K12" s="281">
        <v>0.48</v>
      </c>
      <c r="L12" s="281">
        <v>0.47</v>
      </c>
      <c r="M12" s="281">
        <v>0.46</v>
      </c>
      <c r="N12" s="281">
        <v>0.45</v>
      </c>
    </row>
    <row r="13" spans="1:15" x14ac:dyDescent="0.2">
      <c r="A13" s="60" t="s">
        <v>114</v>
      </c>
      <c r="B13" s="281">
        <v>0.25</v>
      </c>
      <c r="C13" s="281">
        <v>0.24</v>
      </c>
      <c r="D13" s="281">
        <v>0.04</v>
      </c>
      <c r="E13" s="281">
        <v>0.04</v>
      </c>
      <c r="F13" s="281">
        <v>0.04</v>
      </c>
      <c r="G13" s="281">
        <v>0.04</v>
      </c>
      <c r="H13" s="281">
        <v>0.04</v>
      </c>
      <c r="I13" s="281">
        <v>0.04</v>
      </c>
      <c r="J13" s="281">
        <v>0.04</v>
      </c>
      <c r="K13" s="281">
        <v>0.03</v>
      </c>
      <c r="L13" s="281">
        <v>0.03</v>
      </c>
      <c r="M13" s="281">
        <v>0.03</v>
      </c>
      <c r="N13" s="281">
        <v>0.03</v>
      </c>
    </row>
    <row r="14" spans="1:15" x14ac:dyDescent="0.2">
      <c r="A14" s="60" t="s">
        <v>115</v>
      </c>
      <c r="B14" s="281">
        <v>0.53</v>
      </c>
      <c r="C14" s="281">
        <v>0.53</v>
      </c>
      <c r="D14" s="281">
        <v>0.52</v>
      </c>
      <c r="E14" s="281">
        <v>0.51</v>
      </c>
      <c r="F14" s="281">
        <v>0.5</v>
      </c>
      <c r="G14" s="281">
        <v>0.49</v>
      </c>
      <c r="H14" s="281">
        <v>0.48</v>
      </c>
      <c r="I14" s="281">
        <v>0.47</v>
      </c>
      <c r="J14" s="281">
        <v>0.46</v>
      </c>
      <c r="K14" s="281">
        <v>0.45</v>
      </c>
      <c r="L14" s="281">
        <v>0.44</v>
      </c>
      <c r="M14" s="281">
        <v>0.43</v>
      </c>
      <c r="N14" s="281">
        <v>0.42</v>
      </c>
    </row>
    <row r="15" spans="1:15" x14ac:dyDescent="0.2">
      <c r="A15" s="48" t="s">
        <v>116</v>
      </c>
      <c r="B15" s="281">
        <v>0.82</v>
      </c>
      <c r="C15" s="281">
        <v>0.82</v>
      </c>
      <c r="D15" s="281">
        <v>0.81</v>
      </c>
      <c r="E15" s="281">
        <v>0.8</v>
      </c>
      <c r="F15" s="281">
        <v>0.78</v>
      </c>
      <c r="G15" s="281">
        <v>0.77</v>
      </c>
      <c r="H15" s="281">
        <v>0.76</v>
      </c>
      <c r="I15" s="281">
        <v>0.75</v>
      </c>
      <c r="J15" s="281">
        <v>0.74</v>
      </c>
      <c r="K15" s="281">
        <v>0.72</v>
      </c>
      <c r="L15" s="281">
        <v>0.71</v>
      </c>
      <c r="M15" s="281">
        <v>0.7</v>
      </c>
      <c r="N15" s="281">
        <v>0.69</v>
      </c>
    </row>
    <row r="16" spans="1:15" x14ac:dyDescent="0.2">
      <c r="A16" s="48" t="s">
        <v>117</v>
      </c>
      <c r="B16" s="281">
        <v>0.2</v>
      </c>
      <c r="C16" s="281">
        <v>0.14000000000000001</v>
      </c>
      <c r="D16" s="281">
        <v>0.1</v>
      </c>
      <c r="E16" s="281">
        <v>0.02</v>
      </c>
      <c r="F16" s="281">
        <v>0</v>
      </c>
      <c r="G16" s="281">
        <v>0</v>
      </c>
      <c r="H16" s="281">
        <v>0</v>
      </c>
      <c r="I16" s="281">
        <v>0</v>
      </c>
      <c r="J16" s="281">
        <v>0</v>
      </c>
      <c r="K16" s="281">
        <v>0</v>
      </c>
      <c r="L16" s="281">
        <v>0</v>
      </c>
      <c r="M16" s="281">
        <v>0</v>
      </c>
      <c r="N16" s="281">
        <v>0</v>
      </c>
    </row>
    <row r="17" spans="1:14" x14ac:dyDescent="0.2">
      <c r="A17" s="48" t="s">
        <v>118</v>
      </c>
      <c r="B17" s="281">
        <v>0.2</v>
      </c>
      <c r="C17" s="281">
        <v>0.2</v>
      </c>
      <c r="D17" s="281">
        <v>0.2</v>
      </c>
      <c r="E17" s="281">
        <v>0.2</v>
      </c>
      <c r="F17" s="281">
        <v>0.2</v>
      </c>
      <c r="G17" s="281">
        <v>0.2</v>
      </c>
      <c r="H17" s="281">
        <v>0.2</v>
      </c>
      <c r="I17" s="281">
        <v>0.2</v>
      </c>
      <c r="J17" s="281">
        <v>0.2</v>
      </c>
      <c r="K17" s="281">
        <v>0.2</v>
      </c>
      <c r="L17" s="281">
        <v>0.2</v>
      </c>
      <c r="M17" s="281">
        <v>0.2</v>
      </c>
      <c r="N17" s="281">
        <v>0.2</v>
      </c>
    </row>
    <row r="18" spans="1:14" x14ac:dyDescent="0.2">
      <c r="A18" s="48" t="s">
        <v>119</v>
      </c>
      <c r="B18" s="281">
        <v>0.2</v>
      </c>
      <c r="C18" s="281">
        <v>0.18</v>
      </c>
      <c r="D18" s="281">
        <v>0.18</v>
      </c>
      <c r="E18" s="281">
        <v>0.17</v>
      </c>
      <c r="F18" s="281">
        <v>0.17</v>
      </c>
      <c r="G18" s="281">
        <v>0.16</v>
      </c>
      <c r="H18" s="281">
        <v>0.15</v>
      </c>
      <c r="I18" s="281">
        <v>0.15</v>
      </c>
      <c r="J18" s="281">
        <v>0.14000000000000001</v>
      </c>
      <c r="K18" s="281">
        <v>0.14000000000000001</v>
      </c>
      <c r="L18" s="281">
        <v>0.13</v>
      </c>
      <c r="M18" s="281">
        <v>0.13</v>
      </c>
      <c r="N18" s="281">
        <v>0.12</v>
      </c>
    </row>
    <row r="19" spans="1:14" x14ac:dyDescent="0.2">
      <c r="A19" s="48" t="s">
        <v>120</v>
      </c>
      <c r="B19" s="281">
        <v>0.2</v>
      </c>
      <c r="C19" s="281">
        <v>0.2</v>
      </c>
      <c r="D19" s="281">
        <v>0.2</v>
      </c>
      <c r="E19" s="281">
        <v>0.2</v>
      </c>
      <c r="F19" s="281">
        <v>0.2</v>
      </c>
      <c r="G19" s="281">
        <v>0.2</v>
      </c>
      <c r="H19" s="281">
        <v>0.2</v>
      </c>
      <c r="I19" s="281">
        <v>0.2</v>
      </c>
      <c r="J19" s="281">
        <v>0.2</v>
      </c>
      <c r="K19" s="281">
        <v>0.2</v>
      </c>
      <c r="L19" s="281">
        <v>0.2</v>
      </c>
      <c r="M19" s="281">
        <v>0.2</v>
      </c>
      <c r="N19" s="281">
        <v>0.2</v>
      </c>
    </row>
    <row r="20" spans="1:14" x14ac:dyDescent="0.2">
      <c r="A20" s="48" t="s">
        <v>121</v>
      </c>
      <c r="B20" s="281">
        <v>0.22</v>
      </c>
      <c r="C20" s="281">
        <v>0.28000000000000003</v>
      </c>
      <c r="D20" s="281">
        <v>0.27</v>
      </c>
      <c r="E20" s="281">
        <v>0.26</v>
      </c>
      <c r="F20" s="281">
        <v>0.25</v>
      </c>
      <c r="G20" s="281">
        <v>0.25</v>
      </c>
      <c r="H20" s="281">
        <v>0.24</v>
      </c>
      <c r="I20" s="281">
        <v>0.23</v>
      </c>
      <c r="J20" s="281">
        <v>0.23</v>
      </c>
      <c r="K20" s="281">
        <v>0.22</v>
      </c>
      <c r="L20" s="281">
        <v>0.21</v>
      </c>
      <c r="M20" s="281">
        <v>0.2</v>
      </c>
      <c r="N20" s="281">
        <v>0.2</v>
      </c>
    </row>
    <row r="21" spans="1:14" x14ac:dyDescent="0.2">
      <c r="A21" s="48" t="s">
        <v>122</v>
      </c>
      <c r="B21" s="281">
        <v>2.33</v>
      </c>
      <c r="C21" s="281">
        <v>2.25</v>
      </c>
      <c r="D21" s="281">
        <v>2.16</v>
      </c>
      <c r="E21" s="281">
        <v>2.0699999999999998</v>
      </c>
      <c r="F21" s="281">
        <v>2.02</v>
      </c>
      <c r="G21" s="281">
        <v>1.92</v>
      </c>
      <c r="H21" s="281">
        <v>1.87</v>
      </c>
      <c r="I21" s="281">
        <v>1.78</v>
      </c>
      <c r="J21" s="281">
        <v>1.73</v>
      </c>
      <c r="K21" s="281">
        <v>1.65</v>
      </c>
      <c r="L21" s="281">
        <v>1.6</v>
      </c>
      <c r="M21" s="281">
        <v>1.52</v>
      </c>
      <c r="N21" s="281">
        <v>1.48</v>
      </c>
    </row>
    <row r="22" spans="1:14" x14ac:dyDescent="0.2">
      <c r="A22" s="60" t="s">
        <v>123</v>
      </c>
      <c r="B22" s="281">
        <v>0.32</v>
      </c>
      <c r="C22" s="281">
        <v>0.28999999999999998</v>
      </c>
      <c r="D22" s="281">
        <v>0.27</v>
      </c>
      <c r="E22" s="281">
        <v>0.24</v>
      </c>
      <c r="F22" s="281">
        <v>0.25</v>
      </c>
      <c r="G22" s="281">
        <v>0.22</v>
      </c>
      <c r="H22" s="281">
        <v>0.23</v>
      </c>
      <c r="I22" s="281">
        <v>0.2</v>
      </c>
      <c r="J22" s="281">
        <v>0.21</v>
      </c>
      <c r="K22" s="281">
        <v>0.19</v>
      </c>
      <c r="L22" s="281">
        <v>0.2</v>
      </c>
      <c r="M22" s="281">
        <v>0.17</v>
      </c>
      <c r="N22" s="281">
        <v>0.18</v>
      </c>
    </row>
    <row r="23" spans="1:14" x14ac:dyDescent="0.2">
      <c r="A23" s="60" t="s">
        <v>124</v>
      </c>
      <c r="B23" s="281">
        <v>2.0099999999999998</v>
      </c>
      <c r="C23" s="281">
        <v>1.95</v>
      </c>
      <c r="D23" s="281">
        <v>1.89</v>
      </c>
      <c r="E23" s="281">
        <v>1.83</v>
      </c>
      <c r="F23" s="281">
        <v>1.77</v>
      </c>
      <c r="G23" s="281">
        <v>1.7</v>
      </c>
      <c r="H23" s="281">
        <v>1.64</v>
      </c>
      <c r="I23" s="281">
        <v>1.58</v>
      </c>
      <c r="J23" s="281">
        <v>1.52</v>
      </c>
      <c r="K23" s="281">
        <v>1.46</v>
      </c>
      <c r="L23" s="281">
        <v>1.41</v>
      </c>
      <c r="M23" s="281">
        <v>1.35</v>
      </c>
      <c r="N23" s="281">
        <v>1.3</v>
      </c>
    </row>
    <row r="24" spans="1:14" x14ac:dyDescent="0.2">
      <c r="A24" s="61" t="s">
        <v>125</v>
      </c>
      <c r="B24" s="281">
        <v>0.44</v>
      </c>
      <c r="C24" s="281">
        <v>0.46</v>
      </c>
      <c r="D24" s="281">
        <v>0.45</v>
      </c>
      <c r="E24" s="281">
        <v>0.43</v>
      </c>
      <c r="F24" s="281">
        <v>0.42</v>
      </c>
      <c r="G24" s="281">
        <v>0.4</v>
      </c>
      <c r="H24" s="281">
        <v>0.39</v>
      </c>
      <c r="I24" s="281">
        <v>0.37</v>
      </c>
      <c r="J24" s="281">
        <v>0.36</v>
      </c>
      <c r="K24" s="281">
        <v>0.35</v>
      </c>
      <c r="L24" s="281">
        <v>0.33</v>
      </c>
      <c r="M24" s="281">
        <v>0.32</v>
      </c>
      <c r="N24" s="281">
        <v>0.31</v>
      </c>
    </row>
    <row r="25" spans="1:14" x14ac:dyDescent="0.2">
      <c r="A25" s="59" t="s">
        <v>126</v>
      </c>
      <c r="B25" s="279">
        <v>1.89</v>
      </c>
      <c r="C25" s="279">
        <v>1.63</v>
      </c>
      <c r="D25" s="279">
        <v>1.08</v>
      </c>
      <c r="E25" s="279">
        <v>1.05</v>
      </c>
      <c r="F25" s="279">
        <v>1.01</v>
      </c>
      <c r="G25" s="279">
        <v>0.97</v>
      </c>
      <c r="H25" s="279">
        <v>0.94</v>
      </c>
      <c r="I25" s="279">
        <v>0.9</v>
      </c>
      <c r="J25" s="279">
        <v>0.87</v>
      </c>
      <c r="K25" s="279">
        <v>0.84</v>
      </c>
      <c r="L25" s="279">
        <v>0.8</v>
      </c>
      <c r="M25" s="279">
        <v>0.77</v>
      </c>
      <c r="N25" s="279">
        <v>0.74</v>
      </c>
    </row>
    <row r="26" spans="1:14" x14ac:dyDescent="0.2">
      <c r="A26" s="48" t="s">
        <v>127</v>
      </c>
      <c r="B26" s="281">
        <v>1.89</v>
      </c>
      <c r="C26" s="281">
        <v>1.63</v>
      </c>
      <c r="D26" s="280">
        <v>1.58</v>
      </c>
      <c r="E26" s="280">
        <v>1.05</v>
      </c>
      <c r="F26" s="280">
        <v>1.01</v>
      </c>
      <c r="G26" s="280">
        <v>0.97</v>
      </c>
      <c r="H26" s="280">
        <v>0.94</v>
      </c>
      <c r="I26" s="280">
        <v>0.9</v>
      </c>
      <c r="J26" s="280">
        <v>0.87</v>
      </c>
      <c r="K26" s="280">
        <v>0.84</v>
      </c>
      <c r="L26" s="280">
        <v>0.8</v>
      </c>
      <c r="M26" s="280">
        <v>0.77</v>
      </c>
      <c r="N26" s="280">
        <v>0.74</v>
      </c>
    </row>
    <row r="27" spans="1:14" x14ac:dyDescent="0.2">
      <c r="A27" s="268" t="s">
        <v>128</v>
      </c>
      <c r="B27" s="277">
        <v>0</v>
      </c>
      <c r="C27" s="277">
        <v>0</v>
      </c>
      <c r="D27" s="277">
        <v>0.5</v>
      </c>
      <c r="E27" s="277">
        <v>0</v>
      </c>
      <c r="F27" s="277">
        <v>0</v>
      </c>
      <c r="G27" s="277">
        <v>0</v>
      </c>
      <c r="H27" s="277">
        <v>0</v>
      </c>
      <c r="I27" s="277">
        <v>0</v>
      </c>
      <c r="J27" s="277">
        <v>0</v>
      </c>
      <c r="K27" s="277">
        <v>0</v>
      </c>
      <c r="L27" s="277">
        <v>0</v>
      </c>
      <c r="M27" s="277">
        <v>0</v>
      </c>
      <c r="N27" s="277">
        <v>0</v>
      </c>
    </row>
    <row r="28" spans="1:14" x14ac:dyDescent="0.2">
      <c r="A28" s="59" t="s">
        <v>129</v>
      </c>
      <c r="B28" s="279">
        <v>-1.76</v>
      </c>
      <c r="C28" s="279">
        <v>-1.49</v>
      </c>
      <c r="D28" s="279">
        <v>-1.58</v>
      </c>
      <c r="E28" s="279">
        <v>-1.18</v>
      </c>
      <c r="F28" s="279">
        <v>-0.74</v>
      </c>
      <c r="G28" s="279">
        <v>-0.25</v>
      </c>
      <c r="H28" s="279">
        <v>0.27</v>
      </c>
      <c r="I28" s="279">
        <v>0.68</v>
      </c>
      <c r="J28" s="279">
        <v>1.03</v>
      </c>
      <c r="K28" s="279">
        <v>1.47</v>
      </c>
      <c r="L28" s="279">
        <v>1.72</v>
      </c>
      <c r="M28" s="279">
        <v>2.08</v>
      </c>
      <c r="N28" s="279">
        <v>2.2400000000000002</v>
      </c>
    </row>
    <row r="29" spans="1:14" ht="12.75" thickBot="1" x14ac:dyDescent="0.25">
      <c r="A29" s="63" t="s">
        <v>130</v>
      </c>
      <c r="B29" s="282">
        <v>6827.6</v>
      </c>
      <c r="C29" s="282">
        <v>7284.6</v>
      </c>
      <c r="D29" s="282">
        <v>7831.5</v>
      </c>
      <c r="E29" s="282">
        <v>8405.7999999999993</v>
      </c>
      <c r="F29" s="282">
        <v>9016</v>
      </c>
      <c r="G29" s="282">
        <v>9673.2999999999993</v>
      </c>
      <c r="H29" s="282">
        <v>10383.4</v>
      </c>
      <c r="I29" s="282">
        <v>11150.7</v>
      </c>
      <c r="J29" s="282">
        <v>11980.3</v>
      </c>
      <c r="K29" s="282">
        <v>12876.7</v>
      </c>
      <c r="L29" s="282">
        <v>13844.2</v>
      </c>
      <c r="M29" s="282">
        <v>14889.9</v>
      </c>
      <c r="N29" s="282">
        <v>16020.6</v>
      </c>
    </row>
  </sheetData>
  <mergeCells count="1">
    <mergeCell ref="A3:O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3">
    <tabColor rgb="FF9EBBD3"/>
  </sheetPr>
  <dimension ref="A1:O29"/>
  <sheetViews>
    <sheetView zoomScaleNormal="100" workbookViewId="0"/>
  </sheetViews>
  <sheetFormatPr defaultRowHeight="12" x14ac:dyDescent="0.2"/>
  <cols>
    <col min="1" max="1" width="52.28515625" style="30" bestFit="1" customWidth="1"/>
    <col min="2" max="15" width="11.140625" style="30" customWidth="1"/>
    <col min="16" max="16384" width="9.140625" style="30"/>
  </cols>
  <sheetData>
    <row r="1" spans="1:15" ht="14.25" x14ac:dyDescent="0.2">
      <c r="A1" s="103" t="s">
        <v>0</v>
      </c>
      <c r="B1" s="337"/>
    </row>
    <row r="3" spans="1:15" x14ac:dyDescent="0.2">
      <c r="A3" s="469" t="s">
        <v>412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</row>
    <row r="4" spans="1:15" x14ac:dyDescent="0.2">
      <c r="A4" s="64" t="s">
        <v>106</v>
      </c>
      <c r="B4" s="65">
        <v>2018</v>
      </c>
      <c r="C4" s="65">
        <v>2019</v>
      </c>
      <c r="D4" s="65">
        <v>2020</v>
      </c>
      <c r="E4" s="65">
        <v>2021</v>
      </c>
      <c r="F4" s="65">
        <v>2022</v>
      </c>
      <c r="G4" s="65">
        <v>2023</v>
      </c>
      <c r="H4" s="65">
        <v>2024</v>
      </c>
      <c r="I4" s="65">
        <v>2025</v>
      </c>
      <c r="J4" s="65">
        <v>2026</v>
      </c>
      <c r="K4" s="65">
        <v>2027</v>
      </c>
      <c r="L4" s="65">
        <v>2028</v>
      </c>
      <c r="M4" s="65">
        <v>2029</v>
      </c>
      <c r="N4" s="66">
        <v>2030</v>
      </c>
    </row>
    <row r="5" spans="1:15" x14ac:dyDescent="0.2">
      <c r="A5" s="58" t="s">
        <v>107</v>
      </c>
      <c r="B5" s="278">
        <v>21.74</v>
      </c>
      <c r="C5" s="278">
        <v>20.93</v>
      </c>
      <c r="D5" s="278">
        <v>20.48</v>
      </c>
      <c r="E5" s="278">
        <v>20.61</v>
      </c>
      <c r="F5" s="278">
        <v>20.85</v>
      </c>
      <c r="G5" s="278">
        <v>20.91</v>
      </c>
      <c r="H5" s="278">
        <v>20.96</v>
      </c>
      <c r="I5" s="278">
        <v>21.01</v>
      </c>
      <c r="J5" s="278">
        <v>21.05</v>
      </c>
      <c r="K5" s="278">
        <v>21.08</v>
      </c>
      <c r="L5" s="278">
        <v>21.09</v>
      </c>
      <c r="M5" s="278">
        <v>21.13</v>
      </c>
      <c r="N5" s="278">
        <v>21.13</v>
      </c>
    </row>
    <row r="6" spans="1:15" x14ac:dyDescent="0.2">
      <c r="A6" s="59" t="s">
        <v>108</v>
      </c>
      <c r="B6" s="279">
        <v>3.76</v>
      </c>
      <c r="C6" s="279">
        <v>3.62</v>
      </c>
      <c r="D6" s="279">
        <v>3.48</v>
      </c>
      <c r="E6" s="279">
        <v>3.53</v>
      </c>
      <c r="F6" s="279">
        <v>3.6</v>
      </c>
      <c r="G6" s="279">
        <v>3.64</v>
      </c>
      <c r="H6" s="279">
        <v>3.67</v>
      </c>
      <c r="I6" s="279">
        <v>3.71</v>
      </c>
      <c r="J6" s="279">
        <v>3.74</v>
      </c>
      <c r="K6" s="279">
        <v>3.77</v>
      </c>
      <c r="L6" s="279">
        <v>3.8</v>
      </c>
      <c r="M6" s="279">
        <v>3.83</v>
      </c>
      <c r="N6" s="279">
        <v>3.85</v>
      </c>
    </row>
    <row r="7" spans="1:15" x14ac:dyDescent="0.2">
      <c r="A7" s="59" t="s">
        <v>109</v>
      </c>
      <c r="B7" s="279">
        <v>17.98</v>
      </c>
      <c r="C7" s="279">
        <v>17.309999999999999</v>
      </c>
      <c r="D7" s="279">
        <v>17</v>
      </c>
      <c r="E7" s="279">
        <v>17.079999999999998</v>
      </c>
      <c r="F7" s="279">
        <v>17.25</v>
      </c>
      <c r="G7" s="279">
        <v>17.27</v>
      </c>
      <c r="H7" s="279">
        <v>17.29</v>
      </c>
      <c r="I7" s="279">
        <v>17.3</v>
      </c>
      <c r="J7" s="279">
        <v>17.309999999999999</v>
      </c>
      <c r="K7" s="279">
        <v>17.309999999999999</v>
      </c>
      <c r="L7" s="279">
        <v>17.29</v>
      </c>
      <c r="M7" s="279">
        <v>17.309999999999999</v>
      </c>
      <c r="N7" s="279">
        <v>17.29</v>
      </c>
    </row>
    <row r="8" spans="1:15" x14ac:dyDescent="0.2">
      <c r="A8" s="59" t="s">
        <v>110</v>
      </c>
      <c r="B8" s="279">
        <v>19.8</v>
      </c>
      <c r="C8" s="279">
        <v>19.649999999999999</v>
      </c>
      <c r="D8" s="279">
        <v>19.100000000000001</v>
      </c>
      <c r="E8" s="279">
        <v>18.48</v>
      </c>
      <c r="F8" s="279">
        <v>18.2</v>
      </c>
      <c r="G8" s="279">
        <v>17.88</v>
      </c>
      <c r="H8" s="279">
        <v>17.64</v>
      </c>
      <c r="I8" s="279">
        <v>17.38</v>
      </c>
      <c r="J8" s="279">
        <v>17.190000000000001</v>
      </c>
      <c r="K8" s="279">
        <v>16.98</v>
      </c>
      <c r="L8" s="279">
        <v>16.850000000000001</v>
      </c>
      <c r="M8" s="279">
        <v>16.690000000000001</v>
      </c>
      <c r="N8" s="279">
        <v>16.62</v>
      </c>
    </row>
    <row r="9" spans="1:15" x14ac:dyDescent="0.2">
      <c r="A9" s="51" t="s">
        <v>96</v>
      </c>
      <c r="B9" s="280">
        <v>17.91</v>
      </c>
      <c r="C9" s="280">
        <v>17.809999999999999</v>
      </c>
      <c r="D9" s="280">
        <v>17.72</v>
      </c>
      <c r="E9" s="280">
        <v>17.64</v>
      </c>
      <c r="F9" s="280">
        <v>17.37</v>
      </c>
      <c r="G9" s="280">
        <v>17.07</v>
      </c>
      <c r="H9" s="280">
        <v>16.84</v>
      </c>
      <c r="I9" s="280">
        <v>16.600000000000001</v>
      </c>
      <c r="J9" s="280">
        <v>16.420000000000002</v>
      </c>
      <c r="K9" s="280">
        <v>16.23</v>
      </c>
      <c r="L9" s="280">
        <v>16.11</v>
      </c>
      <c r="M9" s="280">
        <v>15.96</v>
      </c>
      <c r="N9" s="280">
        <v>15.9</v>
      </c>
    </row>
    <row r="10" spans="1:15" x14ac:dyDescent="0.2">
      <c r="A10" s="48" t="s">
        <v>111</v>
      </c>
      <c r="B10" s="281">
        <v>8.59</v>
      </c>
      <c r="C10" s="281">
        <v>8.6</v>
      </c>
      <c r="D10" s="281">
        <v>8.86</v>
      </c>
      <c r="E10" s="281">
        <v>8.93</v>
      </c>
      <c r="F10" s="281">
        <v>9.02</v>
      </c>
      <c r="G10" s="281">
        <v>9.1</v>
      </c>
      <c r="H10" s="281">
        <v>9.18</v>
      </c>
      <c r="I10" s="281">
        <v>9.27</v>
      </c>
      <c r="J10" s="281">
        <v>9.3699999999999992</v>
      </c>
      <c r="K10" s="281">
        <v>9.48</v>
      </c>
      <c r="L10" s="281">
        <v>9.6</v>
      </c>
      <c r="M10" s="281">
        <v>9.73</v>
      </c>
      <c r="N10" s="281">
        <v>9.89</v>
      </c>
    </row>
    <row r="11" spans="1:15" x14ac:dyDescent="0.2">
      <c r="A11" s="48" t="s">
        <v>112</v>
      </c>
      <c r="B11" s="281">
        <v>4.3600000000000003</v>
      </c>
      <c r="C11" s="281">
        <v>4.37</v>
      </c>
      <c r="D11" s="281">
        <v>4.3499999999999996</v>
      </c>
      <c r="E11" s="281">
        <v>4.3600000000000003</v>
      </c>
      <c r="F11" s="281">
        <v>4.07</v>
      </c>
      <c r="G11" s="281">
        <v>3.78</v>
      </c>
      <c r="H11" s="281">
        <v>3.52</v>
      </c>
      <c r="I11" s="281">
        <v>3.27</v>
      </c>
      <c r="J11" s="281">
        <v>3.03</v>
      </c>
      <c r="K11" s="281">
        <v>2.82</v>
      </c>
      <c r="L11" s="281">
        <v>2.61</v>
      </c>
      <c r="M11" s="281">
        <v>2.4300000000000002</v>
      </c>
      <c r="N11" s="281">
        <v>2.25</v>
      </c>
    </row>
    <row r="12" spans="1:15" x14ac:dyDescent="0.2">
      <c r="A12" s="48" t="s">
        <v>113</v>
      </c>
      <c r="B12" s="281">
        <v>0.78</v>
      </c>
      <c r="C12" s="281">
        <v>0.77</v>
      </c>
      <c r="D12" s="281">
        <v>0.56000000000000005</v>
      </c>
      <c r="E12" s="281">
        <v>0.56000000000000005</v>
      </c>
      <c r="F12" s="281">
        <v>0.56000000000000005</v>
      </c>
      <c r="G12" s="281">
        <v>0.55000000000000004</v>
      </c>
      <c r="H12" s="281">
        <v>0.55000000000000004</v>
      </c>
      <c r="I12" s="281">
        <v>0.55000000000000004</v>
      </c>
      <c r="J12" s="281">
        <v>0.54</v>
      </c>
      <c r="K12" s="281">
        <v>0.54</v>
      </c>
      <c r="L12" s="281">
        <v>0.54</v>
      </c>
      <c r="M12" s="281">
        <v>0.53</v>
      </c>
      <c r="N12" s="281">
        <v>0.53</v>
      </c>
    </row>
    <row r="13" spans="1:15" x14ac:dyDescent="0.2">
      <c r="A13" s="60" t="s">
        <v>114</v>
      </c>
      <c r="B13" s="281">
        <v>0.25</v>
      </c>
      <c r="C13" s="281">
        <v>0.24</v>
      </c>
      <c r="D13" s="281">
        <v>0.04</v>
      </c>
      <c r="E13" s="281">
        <v>0.04</v>
      </c>
      <c r="F13" s="281">
        <v>0.04</v>
      </c>
      <c r="G13" s="281">
        <v>0.04</v>
      </c>
      <c r="H13" s="281">
        <v>0.04</v>
      </c>
      <c r="I13" s="281">
        <v>0.04</v>
      </c>
      <c r="J13" s="281">
        <v>0.04</v>
      </c>
      <c r="K13" s="281">
        <v>0.04</v>
      </c>
      <c r="L13" s="281">
        <v>0.04</v>
      </c>
      <c r="M13" s="281">
        <v>0.04</v>
      </c>
      <c r="N13" s="281">
        <v>0.04</v>
      </c>
    </row>
    <row r="14" spans="1:15" x14ac:dyDescent="0.2">
      <c r="A14" s="60" t="s">
        <v>115</v>
      </c>
      <c r="B14" s="281">
        <v>0.53</v>
      </c>
      <c r="C14" s="281">
        <v>0.53</v>
      </c>
      <c r="D14" s="281">
        <v>0.52</v>
      </c>
      <c r="E14" s="281">
        <v>0.52</v>
      </c>
      <c r="F14" s="281">
        <v>0.52</v>
      </c>
      <c r="G14" s="281">
        <v>0.51</v>
      </c>
      <c r="H14" s="281">
        <v>0.51</v>
      </c>
      <c r="I14" s="281">
        <v>0.51</v>
      </c>
      <c r="J14" s="281">
        <v>0.5</v>
      </c>
      <c r="K14" s="281">
        <v>0.5</v>
      </c>
      <c r="L14" s="281">
        <v>0.5</v>
      </c>
      <c r="M14" s="281">
        <v>0.49</v>
      </c>
      <c r="N14" s="281">
        <v>0.49</v>
      </c>
    </row>
    <row r="15" spans="1:15" x14ac:dyDescent="0.2">
      <c r="A15" s="48" t="s">
        <v>116</v>
      </c>
      <c r="B15" s="281">
        <v>0.82</v>
      </c>
      <c r="C15" s="281">
        <v>0.82</v>
      </c>
      <c r="D15" s="281">
        <v>0.81</v>
      </c>
      <c r="E15" s="281">
        <v>0.8</v>
      </c>
      <c r="F15" s="281">
        <v>0.79</v>
      </c>
      <c r="G15" s="281">
        <v>0.77</v>
      </c>
      <c r="H15" s="281">
        <v>0.76</v>
      </c>
      <c r="I15" s="281">
        <v>0.74</v>
      </c>
      <c r="J15" s="281">
        <v>0.73</v>
      </c>
      <c r="K15" s="281">
        <v>0.71</v>
      </c>
      <c r="L15" s="281">
        <v>0.7</v>
      </c>
      <c r="M15" s="281">
        <v>0.68</v>
      </c>
      <c r="N15" s="281">
        <v>0.67</v>
      </c>
    </row>
    <row r="16" spans="1:15" x14ac:dyDescent="0.2">
      <c r="A16" s="48" t="s">
        <v>117</v>
      </c>
      <c r="B16" s="281">
        <v>0.2</v>
      </c>
      <c r="C16" s="281">
        <v>0.14000000000000001</v>
      </c>
      <c r="D16" s="281">
        <v>0.1</v>
      </c>
      <c r="E16" s="281">
        <v>0.02</v>
      </c>
      <c r="F16" s="281">
        <v>0</v>
      </c>
      <c r="G16" s="281">
        <v>0</v>
      </c>
      <c r="H16" s="281">
        <v>0</v>
      </c>
      <c r="I16" s="281">
        <v>0</v>
      </c>
      <c r="J16" s="281">
        <v>0</v>
      </c>
      <c r="K16" s="281">
        <v>0</v>
      </c>
      <c r="L16" s="281">
        <v>0</v>
      </c>
      <c r="M16" s="281">
        <v>0</v>
      </c>
      <c r="N16" s="281">
        <v>0</v>
      </c>
    </row>
    <row r="17" spans="1:14" x14ac:dyDescent="0.2">
      <c r="A17" s="48" t="s">
        <v>118</v>
      </c>
      <c r="B17" s="281">
        <v>0.2</v>
      </c>
      <c r="C17" s="281">
        <v>0.2</v>
      </c>
      <c r="D17" s="281">
        <v>0.2</v>
      </c>
      <c r="E17" s="281">
        <v>0.2</v>
      </c>
      <c r="F17" s="281">
        <v>0.2</v>
      </c>
      <c r="G17" s="281">
        <v>0.2</v>
      </c>
      <c r="H17" s="281">
        <v>0.2</v>
      </c>
      <c r="I17" s="281">
        <v>0.2</v>
      </c>
      <c r="J17" s="281">
        <v>0.2</v>
      </c>
      <c r="K17" s="281">
        <v>0.2</v>
      </c>
      <c r="L17" s="281">
        <v>0.2</v>
      </c>
      <c r="M17" s="281">
        <v>0.2</v>
      </c>
      <c r="N17" s="281">
        <v>0.2</v>
      </c>
    </row>
    <row r="18" spans="1:14" x14ac:dyDescent="0.2">
      <c r="A18" s="48" t="s">
        <v>119</v>
      </c>
      <c r="B18" s="281">
        <v>0.2</v>
      </c>
      <c r="C18" s="281">
        <v>0.18</v>
      </c>
      <c r="D18" s="281">
        <v>0.18</v>
      </c>
      <c r="E18" s="281">
        <v>0.18</v>
      </c>
      <c r="F18" s="281">
        <v>0.17</v>
      </c>
      <c r="G18" s="281">
        <v>0.17</v>
      </c>
      <c r="H18" s="281">
        <v>0.17</v>
      </c>
      <c r="I18" s="281">
        <v>0.16</v>
      </c>
      <c r="J18" s="281">
        <v>0.16</v>
      </c>
      <c r="K18" s="281">
        <v>0.16</v>
      </c>
      <c r="L18" s="281">
        <v>0.16</v>
      </c>
      <c r="M18" s="281">
        <v>0.15</v>
      </c>
      <c r="N18" s="281">
        <v>0.15</v>
      </c>
    </row>
    <row r="19" spans="1:14" x14ac:dyDescent="0.2">
      <c r="A19" s="48" t="s">
        <v>120</v>
      </c>
      <c r="B19" s="281">
        <v>0.2</v>
      </c>
      <c r="C19" s="281">
        <v>0.2</v>
      </c>
      <c r="D19" s="281">
        <v>0.2</v>
      </c>
      <c r="E19" s="281">
        <v>0.2</v>
      </c>
      <c r="F19" s="281">
        <v>0.2</v>
      </c>
      <c r="G19" s="281">
        <v>0.2</v>
      </c>
      <c r="H19" s="281">
        <v>0.2</v>
      </c>
      <c r="I19" s="281">
        <v>0.2</v>
      </c>
      <c r="J19" s="281">
        <v>0.2</v>
      </c>
      <c r="K19" s="281">
        <v>0.2</v>
      </c>
      <c r="L19" s="281">
        <v>0.2</v>
      </c>
      <c r="M19" s="281">
        <v>0.2</v>
      </c>
      <c r="N19" s="281">
        <v>0.2</v>
      </c>
    </row>
    <row r="20" spans="1:14" x14ac:dyDescent="0.2">
      <c r="A20" s="48" t="s">
        <v>121</v>
      </c>
      <c r="B20" s="281">
        <v>0.22</v>
      </c>
      <c r="C20" s="281">
        <v>0.28000000000000003</v>
      </c>
      <c r="D20" s="281">
        <v>0.27</v>
      </c>
      <c r="E20" s="281">
        <v>0.27</v>
      </c>
      <c r="F20" s="281">
        <v>0.26</v>
      </c>
      <c r="G20" s="281">
        <v>0.25</v>
      </c>
      <c r="H20" s="281">
        <v>0.25</v>
      </c>
      <c r="I20" s="281">
        <v>0.24</v>
      </c>
      <c r="J20" s="281">
        <v>0.23</v>
      </c>
      <c r="K20" s="281">
        <v>0.23</v>
      </c>
      <c r="L20" s="281">
        <v>0.22</v>
      </c>
      <c r="M20" s="281">
        <v>0.21</v>
      </c>
      <c r="N20" s="281">
        <v>0.21</v>
      </c>
    </row>
    <row r="21" spans="1:14" x14ac:dyDescent="0.2">
      <c r="A21" s="48" t="s">
        <v>122</v>
      </c>
      <c r="B21" s="281">
        <v>2.33</v>
      </c>
      <c r="C21" s="281">
        <v>2.2400000000000002</v>
      </c>
      <c r="D21" s="281">
        <v>2.1800000000000002</v>
      </c>
      <c r="E21" s="281">
        <v>2.11</v>
      </c>
      <c r="F21" s="281">
        <v>2.1</v>
      </c>
      <c r="G21" s="281">
        <v>2.04</v>
      </c>
      <c r="H21" s="281">
        <v>2.02</v>
      </c>
      <c r="I21" s="281">
        <v>1.96</v>
      </c>
      <c r="J21" s="281">
        <v>1.95</v>
      </c>
      <c r="K21" s="281">
        <v>1.89</v>
      </c>
      <c r="L21" s="281">
        <v>1.87</v>
      </c>
      <c r="M21" s="281">
        <v>1.82</v>
      </c>
      <c r="N21" s="281">
        <v>1.8</v>
      </c>
    </row>
    <row r="22" spans="1:14" x14ac:dyDescent="0.2">
      <c r="A22" s="60" t="s">
        <v>123</v>
      </c>
      <c r="B22" s="281">
        <v>0.32</v>
      </c>
      <c r="C22" s="281">
        <v>0.28999999999999998</v>
      </c>
      <c r="D22" s="281">
        <v>0.27</v>
      </c>
      <c r="E22" s="281">
        <v>0.24</v>
      </c>
      <c r="F22" s="281">
        <v>0.26</v>
      </c>
      <c r="G22" s="281">
        <v>0.23</v>
      </c>
      <c r="H22" s="281">
        <v>0.25</v>
      </c>
      <c r="I22" s="281">
        <v>0.22</v>
      </c>
      <c r="J22" s="281">
        <v>0.24</v>
      </c>
      <c r="K22" s="281">
        <v>0.21</v>
      </c>
      <c r="L22" s="281">
        <v>0.23</v>
      </c>
      <c r="M22" s="281">
        <v>0.2</v>
      </c>
      <c r="N22" s="281">
        <v>0.22</v>
      </c>
    </row>
    <row r="23" spans="1:14" x14ac:dyDescent="0.2">
      <c r="A23" s="60" t="s">
        <v>124</v>
      </c>
      <c r="B23" s="281">
        <v>2.0099999999999998</v>
      </c>
      <c r="C23" s="281">
        <v>1.95</v>
      </c>
      <c r="D23" s="281">
        <v>1.91</v>
      </c>
      <c r="E23" s="281">
        <v>1.87</v>
      </c>
      <c r="F23" s="281">
        <v>1.84</v>
      </c>
      <c r="G23" s="281">
        <v>1.81</v>
      </c>
      <c r="H23" s="281">
        <v>1.77</v>
      </c>
      <c r="I23" s="281">
        <v>1.74</v>
      </c>
      <c r="J23" s="281">
        <v>1.71</v>
      </c>
      <c r="K23" s="281">
        <v>1.68</v>
      </c>
      <c r="L23" s="281">
        <v>1.65</v>
      </c>
      <c r="M23" s="281">
        <v>1.62</v>
      </c>
      <c r="N23" s="281">
        <v>1.58</v>
      </c>
    </row>
    <row r="24" spans="1:14" x14ac:dyDescent="0.2">
      <c r="A24" s="61" t="s">
        <v>125</v>
      </c>
      <c r="B24" s="281">
        <v>0.44</v>
      </c>
      <c r="C24" s="281">
        <v>0.46</v>
      </c>
      <c r="D24" s="281">
        <v>0.45</v>
      </c>
      <c r="E24" s="281">
        <v>0.44</v>
      </c>
      <c r="F24" s="281">
        <v>0.43</v>
      </c>
      <c r="G24" s="281">
        <v>0.43</v>
      </c>
      <c r="H24" s="281">
        <v>0.42</v>
      </c>
      <c r="I24" s="281">
        <v>0.41</v>
      </c>
      <c r="J24" s="281">
        <v>0.4</v>
      </c>
      <c r="K24" s="281">
        <v>0.4</v>
      </c>
      <c r="L24" s="281">
        <v>0.39</v>
      </c>
      <c r="M24" s="281">
        <v>0.38</v>
      </c>
      <c r="N24" s="281">
        <v>0.37</v>
      </c>
    </row>
    <row r="25" spans="1:14" x14ac:dyDescent="0.2">
      <c r="A25" s="59" t="s">
        <v>126</v>
      </c>
      <c r="B25" s="279">
        <v>1.89</v>
      </c>
      <c r="C25" s="279">
        <v>1.4</v>
      </c>
      <c r="D25" s="279">
        <v>0.86</v>
      </c>
      <c r="E25" s="279">
        <v>0.84</v>
      </c>
      <c r="F25" s="279">
        <v>0.83</v>
      </c>
      <c r="G25" s="279">
        <v>0.81</v>
      </c>
      <c r="H25" s="279">
        <v>0.8</v>
      </c>
      <c r="I25" s="279">
        <v>0.78</v>
      </c>
      <c r="J25" s="279">
        <v>0.77</v>
      </c>
      <c r="K25" s="279">
        <v>0.75</v>
      </c>
      <c r="L25" s="279">
        <v>0.74</v>
      </c>
      <c r="M25" s="279">
        <v>0.73</v>
      </c>
      <c r="N25" s="279">
        <v>0.71</v>
      </c>
    </row>
    <row r="26" spans="1:14" x14ac:dyDescent="0.2">
      <c r="A26" s="48" t="s">
        <v>127</v>
      </c>
      <c r="B26" s="281">
        <v>1.89</v>
      </c>
      <c r="C26" s="281">
        <v>1.83</v>
      </c>
      <c r="D26" s="280">
        <v>1.37</v>
      </c>
      <c r="E26" s="280">
        <v>0.84</v>
      </c>
      <c r="F26" s="280">
        <v>0.83</v>
      </c>
      <c r="G26" s="280">
        <v>0.81</v>
      </c>
      <c r="H26" s="280">
        <v>0.8</v>
      </c>
      <c r="I26" s="280">
        <v>0.78</v>
      </c>
      <c r="J26" s="280">
        <v>0.77</v>
      </c>
      <c r="K26" s="280">
        <v>0.75</v>
      </c>
      <c r="L26" s="280">
        <v>0.74</v>
      </c>
      <c r="M26" s="280">
        <v>0.73</v>
      </c>
      <c r="N26" s="280">
        <v>0.71</v>
      </c>
    </row>
    <row r="27" spans="1:14" x14ac:dyDescent="0.2">
      <c r="A27" s="268" t="s">
        <v>128</v>
      </c>
      <c r="B27" s="277">
        <v>0</v>
      </c>
      <c r="C27" s="277">
        <v>0.43</v>
      </c>
      <c r="D27" s="277">
        <v>0.51</v>
      </c>
      <c r="E27" s="277">
        <v>0</v>
      </c>
      <c r="F27" s="277">
        <v>0</v>
      </c>
      <c r="G27" s="277">
        <v>0</v>
      </c>
      <c r="H27" s="277">
        <v>0</v>
      </c>
      <c r="I27" s="277">
        <v>0</v>
      </c>
      <c r="J27" s="277">
        <v>0</v>
      </c>
      <c r="K27" s="277">
        <v>0</v>
      </c>
      <c r="L27" s="277">
        <v>0</v>
      </c>
      <c r="M27" s="277">
        <v>0</v>
      </c>
      <c r="N27" s="277">
        <v>0</v>
      </c>
    </row>
    <row r="28" spans="1:14" x14ac:dyDescent="0.2">
      <c r="A28" s="59" t="s">
        <v>129</v>
      </c>
      <c r="B28" s="279">
        <v>-1.76</v>
      </c>
      <c r="C28" s="279">
        <v>-1.91</v>
      </c>
      <c r="D28" s="279">
        <v>-1.59</v>
      </c>
      <c r="E28" s="279">
        <v>-1.4</v>
      </c>
      <c r="F28" s="279">
        <v>-0.95</v>
      </c>
      <c r="G28" s="279">
        <v>-0.61</v>
      </c>
      <c r="H28" s="279">
        <v>-0.35</v>
      </c>
      <c r="I28" s="279">
        <v>-0.08</v>
      </c>
      <c r="J28" s="279">
        <v>0.12</v>
      </c>
      <c r="K28" s="279">
        <v>0.33</v>
      </c>
      <c r="L28" s="279">
        <v>0.45</v>
      </c>
      <c r="M28" s="279">
        <v>0.62</v>
      </c>
      <c r="N28" s="279">
        <v>0.67</v>
      </c>
    </row>
    <row r="29" spans="1:14" ht="12.75" thickBot="1" x14ac:dyDescent="0.25">
      <c r="A29" s="63" t="s">
        <v>130</v>
      </c>
      <c r="B29" s="282">
        <v>6827.6</v>
      </c>
      <c r="C29" s="282">
        <v>7289.8</v>
      </c>
      <c r="D29" s="282">
        <v>7823</v>
      </c>
      <c r="E29" s="282">
        <v>8379.2000000000007</v>
      </c>
      <c r="F29" s="282">
        <v>8994.4</v>
      </c>
      <c r="G29" s="282">
        <v>9678.1</v>
      </c>
      <c r="H29" s="282">
        <v>10426.799999999999</v>
      </c>
      <c r="I29" s="282">
        <v>11239.1</v>
      </c>
      <c r="J29" s="282">
        <v>12120.6</v>
      </c>
      <c r="K29" s="282">
        <v>13077</v>
      </c>
      <c r="L29" s="282">
        <v>14113.7</v>
      </c>
      <c r="M29" s="282">
        <v>15239.1</v>
      </c>
      <c r="N29" s="282">
        <v>16461.400000000001</v>
      </c>
    </row>
  </sheetData>
  <mergeCells count="1">
    <mergeCell ref="A3:O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45">
    <tabColor rgb="FF9EBBD3"/>
  </sheetPr>
  <dimension ref="A1:J19"/>
  <sheetViews>
    <sheetView zoomScale="130" zoomScaleNormal="130" workbookViewId="0"/>
  </sheetViews>
  <sheetFormatPr defaultRowHeight="12" x14ac:dyDescent="0.2"/>
  <cols>
    <col min="1" max="1" width="45.42578125" style="30" customWidth="1"/>
    <col min="2" max="10" width="9.7109375" style="30" customWidth="1"/>
    <col min="11" max="12" width="14.28515625" style="30" customWidth="1"/>
    <col min="13" max="16384" width="9.140625" style="30"/>
  </cols>
  <sheetData>
    <row r="1" spans="1:10" s="1" customFormat="1" ht="15" x14ac:dyDescent="0.25">
      <c r="A1" s="11" t="s">
        <v>0</v>
      </c>
      <c r="B1" s="31"/>
    </row>
    <row r="3" spans="1:10" ht="12.75" thickBot="1" x14ac:dyDescent="0.25">
      <c r="A3" s="481" t="s">
        <v>13</v>
      </c>
      <c r="B3" s="481"/>
      <c r="C3" s="481"/>
      <c r="D3" s="481"/>
      <c r="E3" s="481"/>
      <c r="F3" s="481"/>
      <c r="G3" s="481"/>
      <c r="H3" s="481"/>
      <c r="I3" s="481"/>
      <c r="J3" s="481"/>
    </row>
    <row r="4" spans="1:10" ht="13.5" thickTop="1" thickBot="1" x14ac:dyDescent="0.25">
      <c r="A4" s="476"/>
      <c r="B4" s="90"/>
      <c r="C4" s="90"/>
      <c r="D4" s="90"/>
      <c r="E4" s="90"/>
      <c r="F4" s="91"/>
      <c r="G4" s="478" t="s">
        <v>14</v>
      </c>
      <c r="H4" s="479"/>
      <c r="I4" s="479"/>
      <c r="J4" s="480"/>
    </row>
    <row r="5" spans="1:10" ht="13.5" thickTop="1" thickBot="1" x14ac:dyDescent="0.25">
      <c r="A5" s="477"/>
      <c r="B5" s="28">
        <v>2014</v>
      </c>
      <c r="C5" s="28">
        <v>2015</v>
      </c>
      <c r="D5" s="28">
        <v>2016</v>
      </c>
      <c r="E5" s="28">
        <v>2017</v>
      </c>
      <c r="F5" s="29">
        <v>2018</v>
      </c>
      <c r="G5" s="25">
        <v>2019</v>
      </c>
      <c r="H5" s="25">
        <v>2020</v>
      </c>
      <c r="I5" s="25">
        <v>2021</v>
      </c>
      <c r="J5" s="92">
        <v>2022</v>
      </c>
    </row>
    <row r="6" spans="1:10" ht="12.75" thickTop="1" x14ac:dyDescent="0.2">
      <c r="A6" s="93" t="s">
        <v>15</v>
      </c>
      <c r="B6" s="26">
        <v>0.5039557402733319</v>
      </c>
      <c r="C6" s="27">
        <v>-3.5457633934727895</v>
      </c>
      <c r="D6" s="27">
        <v>-3.3054543131704861</v>
      </c>
      <c r="E6" s="27">
        <v>1.0638612600035069</v>
      </c>
      <c r="F6" s="27">
        <v>1.1175791817495062</v>
      </c>
      <c r="G6" s="24">
        <v>1.7672135931803279</v>
      </c>
      <c r="H6" s="24">
        <v>2.2431874088756798</v>
      </c>
      <c r="I6" s="24">
        <v>2.2849389737066219</v>
      </c>
      <c r="J6" s="94">
        <v>2.1435605698708811</v>
      </c>
    </row>
    <row r="7" spans="1:10" x14ac:dyDescent="0.2">
      <c r="A7" s="95" t="s">
        <v>16</v>
      </c>
      <c r="B7" s="22">
        <v>5778.9530000000004</v>
      </c>
      <c r="C7" s="22">
        <v>5995.7870000000012</v>
      </c>
      <c r="D7" s="22">
        <v>6267.2049999999999</v>
      </c>
      <c r="E7" s="22">
        <v>6553.8426904999897</v>
      </c>
      <c r="F7" s="22">
        <v>6827.5859073859674</v>
      </c>
      <c r="G7" s="16">
        <v>7280.1495132415093</v>
      </c>
      <c r="H7" s="16">
        <v>7780.7941663283091</v>
      </c>
      <c r="I7" s="16">
        <v>8324.3060860655587</v>
      </c>
      <c r="J7" s="96">
        <v>8886.7522761534219</v>
      </c>
    </row>
    <row r="8" spans="1:10" x14ac:dyDescent="0.2">
      <c r="A8" s="95" t="s">
        <v>17</v>
      </c>
      <c r="B8" s="20">
        <v>6.407616596391974</v>
      </c>
      <c r="C8" s="20">
        <v>10.673497995621716</v>
      </c>
      <c r="D8" s="20">
        <v>6.2880550542244729</v>
      </c>
      <c r="E8" s="20">
        <v>2.9473499083459087</v>
      </c>
      <c r="F8" s="20">
        <v>3.7455811701915476</v>
      </c>
      <c r="G8" s="17">
        <v>4.2068268181810948</v>
      </c>
      <c r="H8" s="17">
        <v>3.9619971609420794</v>
      </c>
      <c r="I8" s="17">
        <v>4.0253611751968386</v>
      </c>
      <c r="J8" s="97">
        <v>3.9463033137094259</v>
      </c>
    </row>
    <row r="9" spans="1:10" x14ac:dyDescent="0.2">
      <c r="A9" s="95" t="s">
        <v>18</v>
      </c>
      <c r="B9" s="20">
        <v>2.6562000000000001</v>
      </c>
      <c r="C9" s="20">
        <v>3.9047999999999998</v>
      </c>
      <c r="D9" s="20">
        <v>3.2591000000000001</v>
      </c>
      <c r="E9" s="20">
        <v>3.3079999999999998</v>
      </c>
      <c r="F9" s="20">
        <v>3.8742000000000001</v>
      </c>
      <c r="G9" s="17">
        <v>3.9935851880178568</v>
      </c>
      <c r="H9" s="17">
        <v>3.8669622995882067</v>
      </c>
      <c r="I9" s="17">
        <v>3.8564875502856681</v>
      </c>
      <c r="J9" s="97">
        <v>3.919169778993949</v>
      </c>
    </row>
    <row r="10" spans="1:10" x14ac:dyDescent="0.2">
      <c r="A10" s="95" t="s">
        <v>19</v>
      </c>
      <c r="B10" s="21">
        <v>1.4851703318496279</v>
      </c>
      <c r="C10" s="21">
        <v>3.2840455098148702E-2</v>
      </c>
      <c r="D10" s="21">
        <v>-1.9087335071587663</v>
      </c>
      <c r="E10" s="21">
        <v>0.29153551256591026</v>
      </c>
      <c r="F10" s="20">
        <v>1.4142767751831542</v>
      </c>
      <c r="G10" s="18">
        <v>1.2886571227043175</v>
      </c>
      <c r="H10" s="18">
        <v>1.1676234074377456</v>
      </c>
      <c r="I10" s="18">
        <v>1.1194021359197337</v>
      </c>
      <c r="J10" s="98">
        <v>1.0471135612584725</v>
      </c>
    </row>
    <row r="11" spans="1:10" x14ac:dyDescent="0.2">
      <c r="A11" s="95" t="s">
        <v>20</v>
      </c>
      <c r="B11" s="21">
        <v>2.8601389095663787</v>
      </c>
      <c r="C11" s="21">
        <v>-0.133033284751638</v>
      </c>
      <c r="D11" s="21">
        <v>-3.1553370528090818</v>
      </c>
      <c r="E11" s="21">
        <v>2.5621906085544266</v>
      </c>
      <c r="F11" s="21">
        <v>2.0688010718705963</v>
      </c>
      <c r="G11" s="18">
        <v>2.3203951668358647</v>
      </c>
      <c r="H11" s="18">
        <v>2.2357554478498853</v>
      </c>
      <c r="I11" s="18">
        <v>2.2849389737066073</v>
      </c>
      <c r="J11" s="98">
        <v>2.1435605698709059</v>
      </c>
    </row>
    <row r="12" spans="1:10" x14ac:dyDescent="0.2">
      <c r="A12" s="95" t="s">
        <v>21</v>
      </c>
      <c r="B12" s="20">
        <v>11.75</v>
      </c>
      <c r="C12" s="20">
        <v>14.249999999999998</v>
      </c>
      <c r="D12" s="20">
        <v>13.750000000000002</v>
      </c>
      <c r="E12" s="20">
        <v>7.0000000000000009</v>
      </c>
      <c r="F12" s="20">
        <v>6.4</v>
      </c>
      <c r="G12" s="17">
        <v>6.5</v>
      </c>
      <c r="H12" s="17">
        <v>7.5</v>
      </c>
      <c r="I12" s="17">
        <v>8</v>
      </c>
      <c r="J12" s="97">
        <v>8</v>
      </c>
    </row>
    <row r="13" spans="1:10" x14ac:dyDescent="0.2">
      <c r="A13" s="95" t="s">
        <v>27</v>
      </c>
      <c r="B13" s="20">
        <v>5.0206776305044665</v>
      </c>
      <c r="C13" s="20">
        <v>3.2315794378522167</v>
      </c>
      <c r="D13" s="20">
        <v>7.0204925115702865</v>
      </c>
      <c r="E13" s="20">
        <v>3.936624007574907</v>
      </c>
      <c r="F13" s="20">
        <v>2.5585849535644023</v>
      </c>
      <c r="G13" s="17">
        <v>2.2005978416558047</v>
      </c>
      <c r="H13" s="17">
        <v>3.4031693654180017</v>
      </c>
      <c r="I13" s="17">
        <v>3.8208363613457585</v>
      </c>
      <c r="J13" s="97">
        <v>3.8997987971313819</v>
      </c>
    </row>
    <row r="14" spans="1:10" x14ac:dyDescent="0.2">
      <c r="A14" s="95" t="s">
        <v>22</v>
      </c>
      <c r="B14" s="20">
        <v>-0.56300690854669744</v>
      </c>
      <c r="C14" s="20">
        <v>-1.8554507200133412</v>
      </c>
      <c r="D14" s="20">
        <v>-2.4858068014178389</v>
      </c>
      <c r="E14" s="20">
        <v>-1.6872952388208649</v>
      </c>
      <c r="F14" s="20">
        <v>-1.5856000696336181</v>
      </c>
      <c r="G14" s="17">
        <v>-1.8131495755672549</v>
      </c>
      <c r="H14" s="17">
        <v>-1.4897681007333969</v>
      </c>
      <c r="I14" s="17">
        <v>-1.2000426119822802</v>
      </c>
      <c r="J14" s="97">
        <v>-0.994752741389892</v>
      </c>
    </row>
    <row r="15" spans="1:10" x14ac:dyDescent="0.2">
      <c r="A15" s="95" t="s">
        <v>23</v>
      </c>
      <c r="B15" s="20">
        <v>-0.35424590047925575</v>
      </c>
      <c r="C15" s="20">
        <v>-1.9456258201600363</v>
      </c>
      <c r="D15" s="20">
        <v>-2.5445690533705481</v>
      </c>
      <c r="E15" s="20">
        <v>-1.8072177317495748</v>
      </c>
      <c r="F15" s="20">
        <v>-1.7608168395872332</v>
      </c>
      <c r="G15" s="17">
        <v>-1.9093014469988521</v>
      </c>
      <c r="H15" s="17">
        <v>-1.5949528717395922</v>
      </c>
      <c r="I15" s="17">
        <v>-1.3125855789968381</v>
      </c>
      <c r="J15" s="97">
        <v>-1.1134983894177342</v>
      </c>
    </row>
    <row r="16" spans="1:10" x14ac:dyDescent="0.2">
      <c r="A16" s="95" t="s">
        <v>24</v>
      </c>
      <c r="B16" s="20">
        <v>-5.3881805611303752</v>
      </c>
      <c r="C16" s="20">
        <v>-8.3689750215125365</v>
      </c>
      <c r="D16" s="20">
        <v>-6.4945105083403813</v>
      </c>
      <c r="E16" s="20">
        <v>-6.1158894738224525</v>
      </c>
      <c r="F16" s="20">
        <v>-5.5537039525935317</v>
      </c>
      <c r="G16" s="17">
        <v>-5.2123054791394177</v>
      </c>
      <c r="H16" s="17">
        <v>-4.9959296115722003</v>
      </c>
      <c r="I16" s="17">
        <v>-5.5913352065898447</v>
      </c>
      <c r="J16" s="97">
        <v>-5.9883564014834514</v>
      </c>
    </row>
    <row r="17" spans="1:10" x14ac:dyDescent="0.2">
      <c r="A17" s="95" t="s">
        <v>25</v>
      </c>
      <c r="B17" s="20">
        <v>-5.9511874696770724</v>
      </c>
      <c r="C17" s="20">
        <v>-10.224425741525877</v>
      </c>
      <c r="D17" s="20">
        <v>-8.9803173097582203</v>
      </c>
      <c r="E17" s="20">
        <v>-7.8031847126433185</v>
      </c>
      <c r="F17" s="20">
        <v>-7.13930402222715</v>
      </c>
      <c r="G17" s="17">
        <v>-7.0254550547066721</v>
      </c>
      <c r="H17" s="17">
        <v>-6.4856977123055977</v>
      </c>
      <c r="I17" s="17">
        <v>-6.7913778185721254</v>
      </c>
      <c r="J17" s="97">
        <v>-6.9831091428733449</v>
      </c>
    </row>
    <row r="18" spans="1:10" ht="12.75" thickBot="1" x14ac:dyDescent="0.25">
      <c r="A18" s="99" t="s">
        <v>26</v>
      </c>
      <c r="B18" s="23">
        <v>56.280930979222433</v>
      </c>
      <c r="C18" s="23">
        <v>65.504712939279713</v>
      </c>
      <c r="D18" s="23">
        <v>69.952501201869723</v>
      </c>
      <c r="E18" s="23">
        <v>74.004920688974181</v>
      </c>
      <c r="F18" s="23">
        <v>77.215905154190594</v>
      </c>
      <c r="G18" s="19">
        <v>79.608726854031303</v>
      </c>
      <c r="H18" s="19">
        <v>80.960990252466488</v>
      </c>
      <c r="I18" s="19">
        <v>82.098282450774107</v>
      </c>
      <c r="J18" s="100">
        <v>83.493023640531462</v>
      </c>
    </row>
    <row r="19" spans="1:10" ht="15.75" customHeight="1" thickTop="1" x14ac:dyDescent="0.2">
      <c r="A19" s="475"/>
      <c r="B19" s="475"/>
      <c r="C19" s="475"/>
      <c r="D19" s="475"/>
      <c r="E19" s="475"/>
      <c r="F19" s="475"/>
      <c r="G19" s="475"/>
      <c r="H19" s="475"/>
      <c r="I19" s="475"/>
      <c r="J19" s="475"/>
    </row>
  </sheetData>
  <mergeCells count="4">
    <mergeCell ref="A19:J19"/>
    <mergeCell ref="A4:A5"/>
    <mergeCell ref="G4:J4"/>
    <mergeCell ref="A3:J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4">
    <tabColor rgb="FF005D89"/>
  </sheetPr>
  <dimension ref="A1:C70"/>
  <sheetViews>
    <sheetView zoomScaleNormal="100" workbookViewId="0">
      <pane ySplit="3" topLeftCell="A4" activePane="bottomLeft" state="frozen"/>
      <selection activeCell="M24" sqref="M24:W24"/>
      <selection pane="bottomLeft" sqref="A1:B1"/>
    </sheetView>
  </sheetViews>
  <sheetFormatPr defaultRowHeight="15" x14ac:dyDescent="0.25"/>
  <cols>
    <col min="1" max="1" width="14.7109375" style="45" customWidth="1"/>
    <col min="2" max="2" width="9.7109375" style="41" bestFit="1" customWidth="1"/>
    <col min="3" max="3" width="27" style="41" customWidth="1"/>
    <col min="4" max="4" width="9.140625" style="38" customWidth="1"/>
    <col min="5" max="5" width="9" style="38" customWidth="1"/>
    <col min="6" max="6" width="8" style="38" customWidth="1"/>
    <col min="7" max="7" width="8.5703125" style="38" customWidth="1"/>
    <col min="8" max="8" width="9.140625" style="38" customWidth="1"/>
    <col min="9" max="9" width="9" style="38" customWidth="1"/>
    <col min="10" max="10" width="8" style="38" customWidth="1"/>
    <col min="11" max="11" width="8.5703125" style="38" customWidth="1"/>
    <col min="12" max="12" width="9.140625" style="38" customWidth="1"/>
    <col min="13" max="13" width="9" style="38" customWidth="1"/>
    <col min="14" max="14" width="8" style="38" customWidth="1"/>
    <col min="15" max="15" width="8.5703125" style="38" customWidth="1"/>
    <col min="16" max="16" width="9.140625" style="38" customWidth="1"/>
    <col min="17" max="17" width="9" style="38" customWidth="1"/>
    <col min="18" max="18" width="8" style="38" customWidth="1"/>
    <col min="19" max="19" width="8.5703125" style="38" customWidth="1"/>
    <col min="20" max="20" width="9.140625" style="38" customWidth="1"/>
    <col min="21" max="21" width="9" style="38" customWidth="1"/>
    <col min="22" max="22" width="8" style="38" customWidth="1"/>
    <col min="23" max="16384" width="9.140625" style="38"/>
  </cols>
  <sheetData>
    <row r="1" spans="1:3" s="32" customFormat="1" ht="15.75" customHeight="1" x14ac:dyDescent="0.2">
      <c r="A1" s="370" t="s">
        <v>0</v>
      </c>
      <c r="B1" s="370"/>
      <c r="C1" s="34"/>
    </row>
    <row r="2" spans="1:3" x14ac:dyDescent="0.25">
      <c r="B2" s="43"/>
    </row>
    <row r="3" spans="1:3" ht="36" customHeight="1" x14ac:dyDescent="0.25">
      <c r="A3" s="320" t="s">
        <v>416</v>
      </c>
      <c r="B3" s="35" t="s">
        <v>181</v>
      </c>
    </row>
    <row r="4" spans="1:3" x14ac:dyDescent="0.25">
      <c r="A4" s="113">
        <v>41640</v>
      </c>
      <c r="B4" s="324">
        <v>100.7</v>
      </c>
    </row>
    <row r="5" spans="1:3" x14ac:dyDescent="0.25">
      <c r="A5" s="114">
        <v>41671</v>
      </c>
      <c r="B5" s="325">
        <v>101.2</v>
      </c>
    </row>
    <row r="6" spans="1:3" x14ac:dyDescent="0.25">
      <c r="A6" s="113">
        <v>41699</v>
      </c>
      <c r="B6" s="324">
        <v>101.1</v>
      </c>
    </row>
    <row r="7" spans="1:3" x14ac:dyDescent="0.25">
      <c r="A7" s="114">
        <v>41730</v>
      </c>
      <c r="B7" s="325">
        <v>100.2</v>
      </c>
    </row>
    <row r="8" spans="1:3" x14ac:dyDescent="0.25">
      <c r="A8" s="113">
        <v>41760</v>
      </c>
      <c r="B8" s="324">
        <v>98.7</v>
      </c>
    </row>
    <row r="9" spans="1:3" x14ac:dyDescent="0.25">
      <c r="A9" s="114">
        <v>41791</v>
      </c>
      <c r="B9" s="325">
        <v>96.2</v>
      </c>
    </row>
    <row r="10" spans="1:3" x14ac:dyDescent="0.25">
      <c r="A10" s="113">
        <v>41821</v>
      </c>
      <c r="B10" s="324">
        <v>98.3</v>
      </c>
    </row>
    <row r="11" spans="1:3" x14ac:dyDescent="0.25">
      <c r="A11" s="114">
        <v>41852</v>
      </c>
      <c r="B11" s="325">
        <v>99.2</v>
      </c>
    </row>
    <row r="12" spans="1:3" x14ac:dyDescent="0.25">
      <c r="A12" s="113">
        <v>41883</v>
      </c>
      <c r="B12" s="324">
        <v>99.3</v>
      </c>
    </row>
    <row r="13" spans="1:3" x14ac:dyDescent="0.25">
      <c r="A13" s="114">
        <v>41913</v>
      </c>
      <c r="B13" s="325">
        <v>99.9</v>
      </c>
    </row>
    <row r="14" spans="1:3" x14ac:dyDescent="0.25">
      <c r="A14" s="113">
        <v>41944</v>
      </c>
      <c r="B14" s="324">
        <v>98.7</v>
      </c>
    </row>
    <row r="15" spans="1:3" x14ac:dyDescent="0.25">
      <c r="A15" s="114">
        <v>41974</v>
      </c>
      <c r="B15" s="325">
        <v>95.2</v>
      </c>
    </row>
    <row r="16" spans="1:3" x14ac:dyDescent="0.25">
      <c r="A16" s="113">
        <v>42005</v>
      </c>
      <c r="B16" s="324">
        <v>96</v>
      </c>
    </row>
    <row r="17" spans="1:2" x14ac:dyDescent="0.25">
      <c r="A17" s="114">
        <v>42036</v>
      </c>
      <c r="B17" s="325">
        <v>95.5</v>
      </c>
    </row>
    <row r="18" spans="1:2" x14ac:dyDescent="0.25">
      <c r="A18" s="113">
        <v>42064</v>
      </c>
      <c r="B18" s="324">
        <v>94.9</v>
      </c>
    </row>
    <row r="19" spans="1:2" x14ac:dyDescent="0.25">
      <c r="A19" s="114">
        <v>42095</v>
      </c>
      <c r="B19" s="325">
        <v>93.1</v>
      </c>
    </row>
    <row r="20" spans="1:2" x14ac:dyDescent="0.25">
      <c r="A20" s="113">
        <v>42125</v>
      </c>
      <c r="B20" s="324">
        <v>92.1</v>
      </c>
    </row>
    <row r="21" spans="1:2" x14ac:dyDescent="0.25">
      <c r="A21" s="114">
        <v>42156</v>
      </c>
      <c r="B21" s="325">
        <v>91.2</v>
      </c>
    </row>
    <row r="22" spans="1:2" x14ac:dyDescent="0.25">
      <c r="A22" s="113">
        <v>42186</v>
      </c>
      <c r="B22" s="324">
        <v>89.6</v>
      </c>
    </row>
    <row r="23" spans="1:2" x14ac:dyDescent="0.25">
      <c r="A23" s="114">
        <v>42217</v>
      </c>
      <c r="B23" s="325">
        <v>90.2</v>
      </c>
    </row>
    <row r="24" spans="1:2" x14ac:dyDescent="0.25">
      <c r="A24" s="113">
        <v>42248</v>
      </c>
      <c r="B24" s="324">
        <v>88.3</v>
      </c>
    </row>
    <row r="25" spans="1:2" x14ac:dyDescent="0.25">
      <c r="A25" s="114">
        <v>42278</v>
      </c>
      <c r="B25" s="325">
        <v>88.2</v>
      </c>
    </row>
    <row r="26" spans="1:2" x14ac:dyDescent="0.25">
      <c r="A26" s="113">
        <v>42309</v>
      </c>
      <c r="B26" s="324">
        <v>86.4</v>
      </c>
    </row>
    <row r="27" spans="1:2" x14ac:dyDescent="0.25">
      <c r="A27" s="114">
        <v>42339</v>
      </c>
      <c r="B27" s="325">
        <v>84.7</v>
      </c>
    </row>
    <row r="28" spans="1:2" x14ac:dyDescent="0.25">
      <c r="A28" s="113">
        <v>42370</v>
      </c>
      <c r="B28" s="324">
        <v>86.1</v>
      </c>
    </row>
    <row r="29" spans="1:2" x14ac:dyDescent="0.25">
      <c r="A29" s="114">
        <v>42401</v>
      </c>
      <c r="B29" s="325">
        <v>85</v>
      </c>
    </row>
    <row r="30" spans="1:2" x14ac:dyDescent="0.25">
      <c r="A30" s="113">
        <v>42430</v>
      </c>
      <c r="B30" s="324">
        <v>85.5</v>
      </c>
    </row>
    <row r="31" spans="1:2" x14ac:dyDescent="0.25">
      <c r="A31" s="114">
        <v>42461</v>
      </c>
      <c r="B31" s="325">
        <v>85.3</v>
      </c>
    </row>
    <row r="32" spans="1:2" x14ac:dyDescent="0.25">
      <c r="A32" s="113">
        <v>42491</v>
      </c>
      <c r="B32" s="324">
        <v>85.7</v>
      </c>
    </row>
    <row r="33" spans="1:2" x14ac:dyDescent="0.25">
      <c r="A33" s="114">
        <v>42522</v>
      </c>
      <c r="B33" s="325">
        <v>84.8</v>
      </c>
    </row>
    <row r="34" spans="1:2" x14ac:dyDescent="0.25">
      <c r="A34" s="113">
        <v>42552</v>
      </c>
      <c r="B34" s="324">
        <v>85.4</v>
      </c>
    </row>
    <row r="35" spans="1:2" x14ac:dyDescent="0.25">
      <c r="A35" s="114">
        <v>42583</v>
      </c>
      <c r="B35" s="325">
        <v>83.4</v>
      </c>
    </row>
    <row r="36" spans="1:2" x14ac:dyDescent="0.25">
      <c r="A36" s="113">
        <v>42614</v>
      </c>
      <c r="B36" s="324">
        <v>84.6</v>
      </c>
    </row>
    <row r="37" spans="1:2" x14ac:dyDescent="0.25">
      <c r="A37" s="114">
        <v>42644</v>
      </c>
      <c r="B37" s="325">
        <v>83.5</v>
      </c>
    </row>
    <row r="38" spans="1:2" x14ac:dyDescent="0.25">
      <c r="A38" s="113">
        <v>42675</v>
      </c>
      <c r="B38" s="324">
        <v>84</v>
      </c>
    </row>
    <row r="39" spans="1:2" x14ac:dyDescent="0.25">
      <c r="A39" s="114">
        <v>42705</v>
      </c>
      <c r="B39" s="325">
        <v>85.3</v>
      </c>
    </row>
    <row r="40" spans="1:2" x14ac:dyDescent="0.25">
      <c r="A40" s="113">
        <v>42736</v>
      </c>
      <c r="B40" s="324">
        <v>86.4</v>
      </c>
    </row>
    <row r="41" spans="1:2" x14ac:dyDescent="0.25">
      <c r="A41" s="114">
        <v>42767</v>
      </c>
      <c r="B41" s="325">
        <v>87.7</v>
      </c>
    </row>
    <row r="42" spans="1:2" x14ac:dyDescent="0.25">
      <c r="A42" s="113">
        <v>42795</v>
      </c>
      <c r="B42" s="324">
        <v>85.5</v>
      </c>
    </row>
    <row r="43" spans="1:2" x14ac:dyDescent="0.25">
      <c r="A43" s="114">
        <v>42826</v>
      </c>
      <c r="B43" s="325">
        <v>85.8</v>
      </c>
    </row>
    <row r="44" spans="1:2" x14ac:dyDescent="0.25">
      <c r="A44" s="113">
        <v>42856</v>
      </c>
      <c r="B44" s="324">
        <v>86</v>
      </c>
    </row>
    <row r="45" spans="1:2" x14ac:dyDescent="0.25">
      <c r="A45" s="114">
        <v>42887</v>
      </c>
      <c r="B45" s="325">
        <v>86.8</v>
      </c>
    </row>
    <row r="46" spans="1:2" x14ac:dyDescent="0.25">
      <c r="A46" s="113">
        <v>42917</v>
      </c>
      <c r="B46" s="324">
        <v>87.2</v>
      </c>
    </row>
    <row r="47" spans="1:2" x14ac:dyDescent="0.25">
      <c r="A47" s="114">
        <v>42948</v>
      </c>
      <c r="B47" s="325">
        <v>87</v>
      </c>
    </row>
    <row r="48" spans="1:2" x14ac:dyDescent="0.25">
      <c r="A48" s="113">
        <v>42979</v>
      </c>
      <c r="B48" s="324">
        <v>87.8</v>
      </c>
    </row>
    <row r="49" spans="1:2" x14ac:dyDescent="0.25">
      <c r="A49" s="114">
        <v>43009</v>
      </c>
      <c r="B49" s="325">
        <v>88.1</v>
      </c>
    </row>
    <row r="50" spans="1:2" x14ac:dyDescent="0.25">
      <c r="A50" s="113">
        <v>43040</v>
      </c>
      <c r="B50" s="324">
        <v>88.6</v>
      </c>
    </row>
    <row r="51" spans="1:2" x14ac:dyDescent="0.25">
      <c r="A51" s="114">
        <v>43070</v>
      </c>
      <c r="B51" s="325">
        <v>91.1</v>
      </c>
    </row>
    <row r="52" spans="1:2" x14ac:dyDescent="0.25">
      <c r="A52" s="113">
        <v>43101</v>
      </c>
      <c r="B52" s="324">
        <v>89.2</v>
      </c>
    </row>
    <row r="53" spans="1:2" x14ac:dyDescent="0.25">
      <c r="A53" s="114">
        <v>43132</v>
      </c>
      <c r="B53" s="325">
        <v>89</v>
      </c>
    </row>
    <row r="54" spans="1:2" x14ac:dyDescent="0.25">
      <c r="A54" s="113">
        <v>43160</v>
      </c>
      <c r="B54" s="324">
        <v>89.4</v>
      </c>
    </row>
    <row r="55" spans="1:2" x14ac:dyDescent="0.25">
      <c r="A55" s="114">
        <v>43191</v>
      </c>
      <c r="B55" s="325">
        <v>89.9</v>
      </c>
    </row>
    <row r="56" spans="1:2" x14ac:dyDescent="0.25">
      <c r="A56" s="113">
        <v>43221</v>
      </c>
      <c r="B56" s="324">
        <v>79.900000000000006</v>
      </c>
    </row>
    <row r="57" spans="1:2" x14ac:dyDescent="0.25">
      <c r="A57" s="114">
        <v>43252</v>
      </c>
      <c r="B57" s="325">
        <v>90.1</v>
      </c>
    </row>
    <row r="58" spans="1:2" x14ac:dyDescent="0.25">
      <c r="A58" s="113">
        <v>43282</v>
      </c>
      <c r="B58" s="324">
        <v>89.9</v>
      </c>
    </row>
    <row r="59" spans="1:2" x14ac:dyDescent="0.25">
      <c r="A59" s="114">
        <v>43313</v>
      </c>
      <c r="B59" s="325">
        <v>89.3</v>
      </c>
    </row>
    <row r="60" spans="1:2" x14ac:dyDescent="0.25">
      <c r="A60" s="113">
        <v>43344</v>
      </c>
      <c r="B60" s="324">
        <v>87.4</v>
      </c>
    </row>
    <row r="61" spans="1:2" x14ac:dyDescent="0.25">
      <c r="A61" s="114">
        <v>43374</v>
      </c>
      <c r="B61" s="325">
        <v>87.7</v>
      </c>
    </row>
    <row r="62" spans="1:2" x14ac:dyDescent="0.25">
      <c r="A62" s="113">
        <v>43405</v>
      </c>
      <c r="B62" s="324">
        <v>87.6</v>
      </c>
    </row>
    <row r="63" spans="1:2" x14ac:dyDescent="0.25">
      <c r="A63" s="114">
        <v>43435</v>
      </c>
      <c r="B63" s="325">
        <v>87.8</v>
      </c>
    </row>
    <row r="64" spans="1:2" x14ac:dyDescent="0.25">
      <c r="A64" s="113">
        <v>43466</v>
      </c>
      <c r="B64" s="324">
        <v>87.2</v>
      </c>
    </row>
    <row r="65" spans="1:2" x14ac:dyDescent="0.25">
      <c r="A65" s="114">
        <v>43497</v>
      </c>
      <c r="B65" s="325">
        <v>87.7</v>
      </c>
    </row>
    <row r="66" spans="1:2" x14ac:dyDescent="0.25">
      <c r="A66" s="113">
        <v>43525</v>
      </c>
      <c r="B66" s="324">
        <v>86.5</v>
      </c>
    </row>
    <row r="67" spans="1:2" x14ac:dyDescent="0.25">
      <c r="A67" s="114">
        <v>43556</v>
      </c>
      <c r="B67" s="325">
        <v>86.8</v>
      </c>
    </row>
    <row r="68" spans="1:2" x14ac:dyDescent="0.25">
      <c r="A68" s="113">
        <v>43586</v>
      </c>
      <c r="B68" s="324">
        <v>86.7</v>
      </c>
    </row>
    <row r="69" spans="1:2" ht="15.75" thickBot="1" x14ac:dyDescent="0.3">
      <c r="A69" s="302">
        <v>43617</v>
      </c>
      <c r="B69" s="326">
        <v>86.2</v>
      </c>
    </row>
    <row r="70" spans="1:2" x14ac:dyDescent="0.25">
      <c r="A70" s="372" t="s">
        <v>183</v>
      </c>
      <c r="B70" s="372"/>
    </row>
  </sheetData>
  <mergeCells count="2">
    <mergeCell ref="A70:B70"/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5">
    <tabColor rgb="FF005D89"/>
  </sheetPr>
  <dimension ref="A1:C153"/>
  <sheetViews>
    <sheetView zoomScaleNormal="100" workbookViewId="0">
      <pane ySplit="3" topLeftCell="A4" activePane="bottomLeft" state="frozen"/>
      <selection activeCell="M24" sqref="M24:W24"/>
      <selection pane="bottomLeft"/>
    </sheetView>
  </sheetViews>
  <sheetFormatPr defaultRowHeight="15" x14ac:dyDescent="0.25"/>
  <cols>
    <col min="1" max="1" width="20.140625" style="45" customWidth="1"/>
    <col min="2" max="2" width="13.5703125" style="41" customWidth="1"/>
    <col min="3" max="3" width="27" style="41" customWidth="1"/>
    <col min="4" max="4" width="9.140625" style="38" customWidth="1"/>
    <col min="5" max="5" width="9" style="38" customWidth="1"/>
    <col min="6" max="6" width="8" style="38" customWidth="1"/>
    <col min="7" max="7" width="8.5703125" style="38" customWidth="1"/>
    <col min="8" max="8" width="9.140625" style="38" customWidth="1"/>
    <col min="9" max="9" width="9" style="38" customWidth="1"/>
    <col min="10" max="10" width="8" style="38" customWidth="1"/>
    <col min="11" max="11" width="8.5703125" style="38" customWidth="1"/>
    <col min="12" max="12" width="9.140625" style="38" customWidth="1"/>
    <col min="13" max="13" width="9" style="38" customWidth="1"/>
    <col min="14" max="14" width="8" style="38" customWidth="1"/>
    <col min="15" max="15" width="8.5703125" style="38" customWidth="1"/>
    <col min="16" max="16" width="9.140625" style="38" customWidth="1"/>
    <col min="17" max="17" width="9" style="38" customWidth="1"/>
    <col min="18" max="18" width="8" style="38" customWidth="1"/>
    <col min="19" max="19" width="8.5703125" style="38" customWidth="1"/>
    <col min="20" max="20" width="9.140625" style="38" customWidth="1"/>
    <col min="21" max="21" width="9" style="38" customWidth="1"/>
    <col min="22" max="22" width="8" style="38" customWidth="1"/>
    <col min="23" max="16384" width="9.140625" style="38"/>
  </cols>
  <sheetData>
    <row r="1" spans="1:3" s="32" customFormat="1" ht="14.25" x14ac:dyDescent="0.2">
      <c r="A1" s="103" t="s">
        <v>0</v>
      </c>
      <c r="B1" s="342"/>
      <c r="C1" s="34"/>
    </row>
    <row r="2" spans="1:3" x14ac:dyDescent="0.25">
      <c r="B2" s="43"/>
    </row>
    <row r="3" spans="1:3" ht="30" x14ac:dyDescent="0.25">
      <c r="A3" s="67" t="s">
        <v>99</v>
      </c>
      <c r="B3" s="35" t="s">
        <v>417</v>
      </c>
    </row>
    <row r="4" spans="1:3" x14ac:dyDescent="0.25">
      <c r="A4" s="110">
        <v>43467</v>
      </c>
      <c r="B4" s="107">
        <v>6.45</v>
      </c>
    </row>
    <row r="5" spans="1:3" x14ac:dyDescent="0.25">
      <c r="A5" s="111">
        <v>43468</v>
      </c>
      <c r="B5" s="108">
        <v>6.49</v>
      </c>
    </row>
    <row r="6" spans="1:3" x14ac:dyDescent="0.25">
      <c r="A6" s="110">
        <v>43469</v>
      </c>
      <c r="B6" s="107">
        <v>6.52</v>
      </c>
    </row>
    <row r="7" spans="1:3" x14ac:dyDescent="0.25">
      <c r="A7" s="111">
        <v>43472</v>
      </c>
      <c r="B7" s="108">
        <v>6.58</v>
      </c>
    </row>
    <row r="8" spans="1:3" x14ac:dyDescent="0.25">
      <c r="A8" s="110">
        <v>43473</v>
      </c>
      <c r="B8" s="107">
        <v>6.58</v>
      </c>
    </row>
    <row r="9" spans="1:3" x14ac:dyDescent="0.25">
      <c r="A9" s="111">
        <v>43474</v>
      </c>
      <c r="B9" s="108">
        <v>6.59</v>
      </c>
    </row>
    <row r="10" spans="1:3" x14ac:dyDescent="0.25">
      <c r="A10" s="110">
        <v>43475</v>
      </c>
      <c r="B10" s="107">
        <v>6.66</v>
      </c>
    </row>
    <row r="11" spans="1:3" x14ac:dyDescent="0.25">
      <c r="A11" s="111">
        <v>43476</v>
      </c>
      <c r="B11" s="108">
        <v>6.64</v>
      </c>
    </row>
    <row r="12" spans="1:3" x14ac:dyDescent="0.25">
      <c r="A12" s="110">
        <v>43479</v>
      </c>
      <c r="B12" s="107">
        <v>6.59</v>
      </c>
    </row>
    <row r="13" spans="1:3" x14ac:dyDescent="0.25">
      <c r="A13" s="111">
        <v>43480</v>
      </c>
      <c r="B13" s="108">
        <v>6.62</v>
      </c>
    </row>
    <row r="14" spans="1:3" x14ac:dyDescent="0.25">
      <c r="A14" s="110">
        <v>43481</v>
      </c>
      <c r="B14" s="107">
        <v>6.62</v>
      </c>
    </row>
    <row r="15" spans="1:3" x14ac:dyDescent="0.25">
      <c r="A15" s="111">
        <v>43482</v>
      </c>
      <c r="B15" s="108">
        <v>6.57</v>
      </c>
    </row>
    <row r="16" spans="1:3" x14ac:dyDescent="0.25">
      <c r="A16" s="110">
        <v>43483</v>
      </c>
      <c r="B16" s="107">
        <v>6.56</v>
      </c>
    </row>
    <row r="17" spans="1:2" x14ac:dyDescent="0.25">
      <c r="A17" s="111">
        <v>43486</v>
      </c>
      <c r="B17" s="108">
        <v>6.57</v>
      </c>
    </row>
    <row r="18" spans="1:2" x14ac:dyDescent="0.25">
      <c r="A18" s="110">
        <v>43487</v>
      </c>
      <c r="B18" s="107">
        <v>6.5</v>
      </c>
    </row>
    <row r="19" spans="1:2" x14ac:dyDescent="0.25">
      <c r="A19" s="111">
        <v>43488</v>
      </c>
      <c r="B19" s="108">
        <v>6.48</v>
      </c>
    </row>
    <row r="20" spans="1:2" x14ac:dyDescent="0.25">
      <c r="A20" s="110">
        <v>43489</v>
      </c>
      <c r="B20" s="107">
        <v>6.5</v>
      </c>
    </row>
    <row r="21" spans="1:2" x14ac:dyDescent="0.25">
      <c r="A21" s="111">
        <v>43493</v>
      </c>
      <c r="B21" s="108">
        <v>6.51</v>
      </c>
    </row>
    <row r="22" spans="1:2" x14ac:dyDescent="0.25">
      <c r="A22" s="110">
        <v>43494</v>
      </c>
      <c r="B22" s="107">
        <v>6.49</v>
      </c>
    </row>
    <row r="23" spans="1:2" x14ac:dyDescent="0.25">
      <c r="A23" s="111">
        <v>43495</v>
      </c>
      <c r="B23" s="108">
        <v>6.5</v>
      </c>
    </row>
    <row r="24" spans="1:2" x14ac:dyDescent="0.25">
      <c r="A24" s="110">
        <v>43496</v>
      </c>
      <c r="B24" s="107">
        <v>6.42</v>
      </c>
    </row>
    <row r="25" spans="1:2" x14ac:dyDescent="0.25">
      <c r="A25" s="111">
        <v>43497</v>
      </c>
      <c r="B25" s="108">
        <v>6.39</v>
      </c>
    </row>
    <row r="26" spans="1:2" x14ac:dyDescent="0.25">
      <c r="A26" s="110">
        <v>43500</v>
      </c>
      <c r="B26" s="107">
        <v>6.41</v>
      </c>
    </row>
    <row r="27" spans="1:2" x14ac:dyDescent="0.25">
      <c r="A27" s="111">
        <v>43501</v>
      </c>
      <c r="B27" s="108">
        <v>6.41</v>
      </c>
    </row>
    <row r="28" spans="1:2" x14ac:dyDescent="0.25">
      <c r="A28" s="110">
        <v>43502</v>
      </c>
      <c r="B28" s="107">
        <v>6.4</v>
      </c>
    </row>
    <row r="29" spans="1:2" x14ac:dyDescent="0.25">
      <c r="A29" s="111">
        <v>43503</v>
      </c>
      <c r="B29" s="108">
        <v>6.51</v>
      </c>
    </row>
    <row r="30" spans="1:2" x14ac:dyDescent="0.25">
      <c r="A30" s="110">
        <v>43504</v>
      </c>
      <c r="B30" s="107">
        <v>6.57</v>
      </c>
    </row>
    <row r="31" spans="1:2" x14ac:dyDescent="0.25">
      <c r="A31" s="111">
        <v>43507</v>
      </c>
      <c r="B31" s="108">
        <v>6.56</v>
      </c>
    </row>
    <row r="32" spans="1:2" x14ac:dyDescent="0.25">
      <c r="A32" s="110">
        <v>43508</v>
      </c>
      <c r="B32" s="107">
        <v>6.54</v>
      </c>
    </row>
    <row r="33" spans="1:2" x14ac:dyDescent="0.25">
      <c r="A33" s="111">
        <v>43509</v>
      </c>
      <c r="B33" s="108">
        <v>6.46</v>
      </c>
    </row>
    <row r="34" spans="1:2" x14ac:dyDescent="0.25">
      <c r="A34" s="110">
        <v>43510</v>
      </c>
      <c r="B34" s="107">
        <v>6.45</v>
      </c>
    </row>
    <row r="35" spans="1:2" x14ac:dyDescent="0.25">
      <c r="A35" s="111">
        <v>43511</v>
      </c>
      <c r="B35" s="108">
        <v>6.39</v>
      </c>
    </row>
    <row r="36" spans="1:2" x14ac:dyDescent="0.25">
      <c r="A36" s="110">
        <v>43514</v>
      </c>
      <c r="B36" s="107">
        <v>6.42</v>
      </c>
    </row>
    <row r="37" spans="1:2" x14ac:dyDescent="0.25">
      <c r="A37" s="111">
        <v>43515</v>
      </c>
      <c r="B37" s="108">
        <v>6.41</v>
      </c>
    </row>
    <row r="38" spans="1:2" x14ac:dyDescent="0.25">
      <c r="A38" s="110">
        <v>43516</v>
      </c>
      <c r="B38" s="107">
        <v>6.45</v>
      </c>
    </row>
    <row r="39" spans="1:2" x14ac:dyDescent="0.25">
      <c r="A39" s="111">
        <v>43517</v>
      </c>
      <c r="B39" s="108">
        <v>6.47</v>
      </c>
    </row>
    <row r="40" spans="1:2" x14ac:dyDescent="0.25">
      <c r="A40" s="110">
        <v>43518</v>
      </c>
      <c r="B40" s="107">
        <v>6.48</v>
      </c>
    </row>
    <row r="41" spans="1:2" x14ac:dyDescent="0.25">
      <c r="A41" s="111">
        <v>43521</v>
      </c>
      <c r="B41" s="108">
        <v>6.51</v>
      </c>
    </row>
    <row r="42" spans="1:2" x14ac:dyDescent="0.25">
      <c r="A42" s="110">
        <v>43522</v>
      </c>
      <c r="B42" s="107">
        <v>6.53</v>
      </c>
    </row>
    <row r="43" spans="1:2" x14ac:dyDescent="0.25">
      <c r="A43" s="111">
        <v>43523</v>
      </c>
      <c r="B43" s="108">
        <v>6.5</v>
      </c>
    </row>
    <row r="44" spans="1:2" x14ac:dyDescent="0.25">
      <c r="A44" s="110">
        <v>43524</v>
      </c>
      <c r="B44" s="107">
        <v>6.54</v>
      </c>
    </row>
    <row r="45" spans="1:2" x14ac:dyDescent="0.25">
      <c r="A45" s="111">
        <v>43525</v>
      </c>
      <c r="B45" s="108">
        <v>6.54</v>
      </c>
    </row>
    <row r="46" spans="1:2" x14ac:dyDescent="0.25">
      <c r="A46" s="110">
        <v>43530</v>
      </c>
      <c r="B46" s="107">
        <v>6.56</v>
      </c>
    </row>
    <row r="47" spans="1:2" x14ac:dyDescent="0.25">
      <c r="A47" s="111">
        <v>43531</v>
      </c>
      <c r="B47" s="108">
        <v>6.56</v>
      </c>
    </row>
    <row r="48" spans="1:2" x14ac:dyDescent="0.25">
      <c r="A48" s="110">
        <v>43532</v>
      </c>
      <c r="B48" s="107">
        <v>6.52</v>
      </c>
    </row>
    <row r="49" spans="1:2" x14ac:dyDescent="0.25">
      <c r="A49" s="111">
        <v>43535</v>
      </c>
      <c r="B49" s="108">
        <v>6.5</v>
      </c>
    </row>
    <row r="50" spans="1:2" x14ac:dyDescent="0.25">
      <c r="A50" s="110">
        <v>43536</v>
      </c>
      <c r="B50" s="107">
        <v>6.47</v>
      </c>
    </row>
    <row r="51" spans="1:2" x14ac:dyDescent="0.25">
      <c r="A51" s="111">
        <v>43537</v>
      </c>
      <c r="B51" s="108">
        <v>6.39</v>
      </c>
    </row>
    <row r="52" spans="1:2" x14ac:dyDescent="0.25">
      <c r="A52" s="110">
        <v>43538</v>
      </c>
      <c r="B52" s="107">
        <v>6.44</v>
      </c>
    </row>
    <row r="53" spans="1:2" x14ac:dyDescent="0.25">
      <c r="A53" s="111">
        <v>43539</v>
      </c>
      <c r="B53" s="108">
        <v>6.43</v>
      </c>
    </row>
    <row r="54" spans="1:2" x14ac:dyDescent="0.25">
      <c r="A54" s="110">
        <v>43542</v>
      </c>
      <c r="B54" s="107">
        <v>6.4</v>
      </c>
    </row>
    <row r="55" spans="1:2" x14ac:dyDescent="0.25">
      <c r="A55" s="111">
        <v>43543</v>
      </c>
      <c r="B55" s="108">
        <v>6.4</v>
      </c>
    </row>
    <row r="56" spans="1:2" x14ac:dyDescent="0.25">
      <c r="A56" s="110">
        <v>43544</v>
      </c>
      <c r="B56" s="107">
        <v>6.37</v>
      </c>
    </row>
    <row r="57" spans="1:2" x14ac:dyDescent="0.25">
      <c r="A57" s="111">
        <v>43545</v>
      </c>
      <c r="B57" s="108">
        <v>6.4</v>
      </c>
    </row>
    <row r="58" spans="1:2" x14ac:dyDescent="0.25">
      <c r="A58" s="110">
        <v>43546</v>
      </c>
      <c r="B58" s="107">
        <v>6.54</v>
      </c>
    </row>
    <row r="59" spans="1:2" x14ac:dyDescent="0.25">
      <c r="A59" s="111">
        <v>43549</v>
      </c>
      <c r="B59" s="108">
        <v>6.52</v>
      </c>
    </row>
    <row r="60" spans="1:2" x14ac:dyDescent="0.25">
      <c r="A60" s="110">
        <v>43550</v>
      </c>
      <c r="B60" s="107">
        <v>6.53</v>
      </c>
    </row>
    <row r="61" spans="1:2" x14ac:dyDescent="0.25">
      <c r="A61" s="111">
        <v>43551</v>
      </c>
      <c r="B61" s="108">
        <v>6.65</v>
      </c>
    </row>
    <row r="62" spans="1:2" x14ac:dyDescent="0.25">
      <c r="A62" s="110">
        <v>43552</v>
      </c>
      <c r="B62" s="107">
        <v>6.56</v>
      </c>
    </row>
    <row r="63" spans="1:2" x14ac:dyDescent="0.25">
      <c r="A63" s="111">
        <v>43553</v>
      </c>
      <c r="B63" s="108">
        <v>6.58</v>
      </c>
    </row>
    <row r="64" spans="1:2" x14ac:dyDescent="0.25">
      <c r="A64" s="110">
        <v>43556</v>
      </c>
      <c r="B64" s="107">
        <v>6.53</v>
      </c>
    </row>
    <row r="65" spans="1:2" x14ac:dyDescent="0.25">
      <c r="A65" s="111">
        <v>43557</v>
      </c>
      <c r="B65" s="108">
        <v>6.53</v>
      </c>
    </row>
    <row r="66" spans="1:2" x14ac:dyDescent="0.25">
      <c r="A66" s="110">
        <v>43558</v>
      </c>
      <c r="B66" s="107">
        <v>6.57</v>
      </c>
    </row>
    <row r="67" spans="1:2" x14ac:dyDescent="0.25">
      <c r="A67" s="111">
        <v>43559</v>
      </c>
      <c r="B67" s="108">
        <v>6.56</v>
      </c>
    </row>
    <row r="68" spans="1:2" x14ac:dyDescent="0.25">
      <c r="A68" s="110">
        <v>43560</v>
      </c>
      <c r="B68" s="107">
        <v>6.53</v>
      </c>
    </row>
    <row r="69" spans="1:2" x14ac:dyDescent="0.25">
      <c r="A69" s="111">
        <v>43563</v>
      </c>
      <c r="B69" s="108">
        <v>6.53</v>
      </c>
    </row>
    <row r="70" spans="1:2" x14ac:dyDescent="0.25">
      <c r="A70" s="110">
        <v>43564</v>
      </c>
      <c r="B70" s="107">
        <v>6.56</v>
      </c>
    </row>
    <row r="71" spans="1:2" x14ac:dyDescent="0.25">
      <c r="A71" s="111">
        <v>43565</v>
      </c>
      <c r="B71" s="108">
        <v>6.53</v>
      </c>
    </row>
    <row r="72" spans="1:2" x14ac:dyDescent="0.25">
      <c r="A72" s="110">
        <v>43566</v>
      </c>
      <c r="B72" s="107">
        <v>6.56</v>
      </c>
    </row>
    <row r="73" spans="1:2" x14ac:dyDescent="0.25">
      <c r="A73" s="111">
        <v>43567</v>
      </c>
      <c r="B73" s="108">
        <v>6.54</v>
      </c>
    </row>
    <row r="74" spans="1:2" x14ac:dyDescent="0.25">
      <c r="A74" s="110">
        <v>43570</v>
      </c>
      <c r="B74" s="107">
        <v>6.53</v>
      </c>
    </row>
    <row r="75" spans="1:2" x14ac:dyDescent="0.25">
      <c r="A75" s="111">
        <v>43571</v>
      </c>
      <c r="B75" s="108">
        <v>6.53</v>
      </c>
    </row>
    <row r="76" spans="1:2" x14ac:dyDescent="0.25">
      <c r="A76" s="110">
        <v>43572</v>
      </c>
      <c r="B76" s="107">
        <v>6.54</v>
      </c>
    </row>
    <row r="77" spans="1:2" x14ac:dyDescent="0.25">
      <c r="A77" s="111">
        <v>43573</v>
      </c>
      <c r="B77" s="108">
        <v>6.49</v>
      </c>
    </row>
    <row r="78" spans="1:2" x14ac:dyDescent="0.25">
      <c r="A78" s="110">
        <v>43577</v>
      </c>
      <c r="B78" s="107">
        <v>6.48</v>
      </c>
    </row>
    <row r="79" spans="1:2" x14ac:dyDescent="0.25">
      <c r="A79" s="111">
        <v>43578</v>
      </c>
      <c r="B79" s="108">
        <v>6.45</v>
      </c>
    </row>
    <row r="80" spans="1:2" x14ac:dyDescent="0.25">
      <c r="A80" s="110">
        <v>43579</v>
      </c>
      <c r="B80" s="107">
        <v>6.5</v>
      </c>
    </row>
    <row r="81" spans="1:2" x14ac:dyDescent="0.25">
      <c r="A81" s="111">
        <v>43580</v>
      </c>
      <c r="B81" s="108">
        <v>6.52</v>
      </c>
    </row>
    <row r="82" spans="1:2" x14ac:dyDescent="0.25">
      <c r="A82" s="110">
        <v>43581</v>
      </c>
      <c r="B82" s="107">
        <v>6.55</v>
      </c>
    </row>
    <row r="83" spans="1:2" x14ac:dyDescent="0.25">
      <c r="A83" s="111">
        <v>43584</v>
      </c>
      <c r="B83" s="108">
        <v>6.58</v>
      </c>
    </row>
    <row r="84" spans="1:2" x14ac:dyDescent="0.25">
      <c r="A84" s="110">
        <v>43585</v>
      </c>
      <c r="B84" s="107">
        <v>6.57</v>
      </c>
    </row>
    <row r="85" spans="1:2" x14ac:dyDescent="0.25">
      <c r="A85" s="111">
        <v>43587</v>
      </c>
      <c r="B85" s="108">
        <v>6.58</v>
      </c>
    </row>
    <row r="86" spans="1:2" x14ac:dyDescent="0.25">
      <c r="A86" s="110">
        <v>43588</v>
      </c>
      <c r="B86" s="107">
        <v>6.52</v>
      </c>
    </row>
    <row r="87" spans="1:2" x14ac:dyDescent="0.25">
      <c r="A87" s="111">
        <v>43591</v>
      </c>
      <c r="B87" s="108">
        <v>6.5</v>
      </c>
    </row>
    <row r="88" spans="1:2" x14ac:dyDescent="0.25">
      <c r="A88" s="110">
        <v>43592</v>
      </c>
      <c r="B88" s="107">
        <v>6.51</v>
      </c>
    </row>
    <row r="89" spans="1:2" x14ac:dyDescent="0.25">
      <c r="A89" s="111">
        <v>43593</v>
      </c>
      <c r="B89" s="108">
        <v>6.49</v>
      </c>
    </row>
    <row r="90" spans="1:2" x14ac:dyDescent="0.25">
      <c r="A90" s="110">
        <v>43594</v>
      </c>
      <c r="B90" s="107">
        <v>6.5</v>
      </c>
    </row>
    <row r="91" spans="1:2" x14ac:dyDescent="0.25">
      <c r="A91" s="111">
        <v>43595</v>
      </c>
      <c r="B91" s="108">
        <v>6.47</v>
      </c>
    </row>
    <row r="92" spans="1:2" x14ac:dyDescent="0.25">
      <c r="A92" s="110">
        <v>43598</v>
      </c>
      <c r="B92" s="107">
        <v>6.5</v>
      </c>
    </row>
    <row r="93" spans="1:2" x14ac:dyDescent="0.25">
      <c r="A93" s="111">
        <v>43599</v>
      </c>
      <c r="B93" s="108">
        <v>6.46</v>
      </c>
    </row>
    <row r="94" spans="1:2" x14ac:dyDescent="0.25">
      <c r="A94" s="110">
        <v>43600</v>
      </c>
      <c r="B94" s="107">
        <v>6.46</v>
      </c>
    </row>
    <row r="95" spans="1:2" x14ac:dyDescent="0.25">
      <c r="A95" s="111">
        <v>43601</v>
      </c>
      <c r="B95" s="108">
        <v>6.49</v>
      </c>
    </row>
    <row r="96" spans="1:2" x14ac:dyDescent="0.25">
      <c r="A96" s="110">
        <v>43602</v>
      </c>
      <c r="B96" s="107">
        <v>6.58</v>
      </c>
    </row>
    <row r="97" spans="1:2" x14ac:dyDescent="0.25">
      <c r="A97" s="111">
        <v>43605</v>
      </c>
      <c r="B97" s="108">
        <v>6.52</v>
      </c>
    </row>
    <row r="98" spans="1:2" x14ac:dyDescent="0.25">
      <c r="A98" s="110">
        <v>43606</v>
      </c>
      <c r="B98" s="107">
        <v>6.48</v>
      </c>
    </row>
    <row r="99" spans="1:2" x14ac:dyDescent="0.25">
      <c r="A99" s="111">
        <v>43607</v>
      </c>
      <c r="B99" s="108">
        <v>6.46</v>
      </c>
    </row>
    <row r="100" spans="1:2" x14ac:dyDescent="0.25">
      <c r="A100" s="110">
        <v>43608</v>
      </c>
      <c r="B100" s="107">
        <v>6.43</v>
      </c>
    </row>
    <row r="101" spans="1:2" x14ac:dyDescent="0.25">
      <c r="A101" s="111">
        <v>43609</v>
      </c>
      <c r="B101" s="108">
        <v>6.41</v>
      </c>
    </row>
    <row r="102" spans="1:2" x14ac:dyDescent="0.25">
      <c r="A102" s="110">
        <v>43612</v>
      </c>
      <c r="B102" s="107">
        <v>6.4</v>
      </c>
    </row>
    <row r="103" spans="1:2" x14ac:dyDescent="0.25">
      <c r="A103" s="111">
        <v>43613</v>
      </c>
      <c r="B103" s="108">
        <v>6.32</v>
      </c>
    </row>
    <row r="104" spans="1:2" x14ac:dyDescent="0.25">
      <c r="A104" s="110">
        <v>43614</v>
      </c>
      <c r="B104" s="107">
        <v>6.3</v>
      </c>
    </row>
    <row r="105" spans="1:2" x14ac:dyDescent="0.25">
      <c r="A105" s="111">
        <v>43615</v>
      </c>
      <c r="B105" s="108">
        <v>6.3</v>
      </c>
    </row>
    <row r="106" spans="1:2" x14ac:dyDescent="0.25">
      <c r="A106" s="110">
        <v>43616</v>
      </c>
      <c r="B106" s="107">
        <v>6.28</v>
      </c>
    </row>
    <row r="107" spans="1:2" x14ac:dyDescent="0.25">
      <c r="A107" s="111">
        <v>43619</v>
      </c>
      <c r="B107" s="108">
        <v>6.24</v>
      </c>
    </row>
    <row r="108" spans="1:2" x14ac:dyDescent="0.25">
      <c r="A108" s="110">
        <v>43620</v>
      </c>
      <c r="B108" s="107">
        <v>6.2</v>
      </c>
    </row>
    <row r="109" spans="1:2" x14ac:dyDescent="0.25">
      <c r="A109" s="111">
        <v>43621</v>
      </c>
      <c r="B109" s="108">
        <v>6.28</v>
      </c>
    </row>
    <row r="110" spans="1:2" x14ac:dyDescent="0.25">
      <c r="A110" s="110">
        <v>43622</v>
      </c>
      <c r="B110" s="107">
        <v>6.24</v>
      </c>
    </row>
    <row r="111" spans="1:2" x14ac:dyDescent="0.25">
      <c r="A111" s="111">
        <v>43623</v>
      </c>
      <c r="B111" s="108">
        <v>6.15</v>
      </c>
    </row>
    <row r="112" spans="1:2" x14ac:dyDescent="0.25">
      <c r="A112" s="110">
        <v>43626</v>
      </c>
      <c r="B112" s="107">
        <v>6.09</v>
      </c>
    </row>
    <row r="113" spans="1:2" x14ac:dyDescent="0.25">
      <c r="A113" s="111">
        <v>43627</v>
      </c>
      <c r="B113" s="108">
        <v>6.07</v>
      </c>
    </row>
    <row r="114" spans="1:2" x14ac:dyDescent="0.25">
      <c r="A114" s="110">
        <v>43628</v>
      </c>
      <c r="B114" s="107">
        <v>6.06</v>
      </c>
    </row>
    <row r="115" spans="1:2" x14ac:dyDescent="0.25">
      <c r="A115" s="111">
        <v>43629</v>
      </c>
      <c r="B115" s="108">
        <v>5.98</v>
      </c>
    </row>
    <row r="116" spans="1:2" x14ac:dyDescent="0.25">
      <c r="A116" s="110">
        <v>43630</v>
      </c>
      <c r="B116" s="107">
        <v>5.92</v>
      </c>
    </row>
    <row r="117" spans="1:2" x14ac:dyDescent="0.25">
      <c r="A117" s="111">
        <v>43633</v>
      </c>
      <c r="B117" s="108">
        <v>5.93</v>
      </c>
    </row>
    <row r="118" spans="1:2" x14ac:dyDescent="0.25">
      <c r="A118" s="110">
        <v>43634</v>
      </c>
      <c r="B118" s="107">
        <v>5.92</v>
      </c>
    </row>
    <row r="119" spans="1:2" x14ac:dyDescent="0.25">
      <c r="A119" s="111">
        <v>43635</v>
      </c>
      <c r="B119" s="108">
        <v>5.94</v>
      </c>
    </row>
    <row r="120" spans="1:2" x14ac:dyDescent="0.25">
      <c r="A120" s="110">
        <v>43637</v>
      </c>
      <c r="B120" s="107">
        <v>5.78</v>
      </c>
    </row>
    <row r="121" spans="1:2" x14ac:dyDescent="0.25">
      <c r="A121" s="111">
        <v>43640</v>
      </c>
      <c r="B121" s="108">
        <v>5.78</v>
      </c>
    </row>
    <row r="122" spans="1:2" x14ac:dyDescent="0.25">
      <c r="A122" s="110">
        <v>43641</v>
      </c>
      <c r="B122" s="107">
        <v>5.88</v>
      </c>
    </row>
    <row r="123" spans="1:2" x14ac:dyDescent="0.25">
      <c r="A123" s="111">
        <v>43642</v>
      </c>
      <c r="B123" s="108">
        <v>5.88</v>
      </c>
    </row>
    <row r="124" spans="1:2" x14ac:dyDescent="0.25">
      <c r="A124" s="110">
        <v>43643</v>
      </c>
      <c r="B124" s="107">
        <v>5.87</v>
      </c>
    </row>
    <row r="125" spans="1:2" x14ac:dyDescent="0.25">
      <c r="A125" s="111">
        <v>43644</v>
      </c>
      <c r="B125" s="108">
        <v>5.8</v>
      </c>
    </row>
    <row r="126" spans="1:2" x14ac:dyDescent="0.25">
      <c r="A126" s="110">
        <v>43647</v>
      </c>
      <c r="B126" s="107">
        <v>5.77</v>
      </c>
    </row>
    <row r="127" spans="1:2" x14ac:dyDescent="0.25">
      <c r="A127" s="111">
        <v>43648</v>
      </c>
      <c r="B127" s="108">
        <v>5.8</v>
      </c>
    </row>
    <row r="128" spans="1:2" x14ac:dyDescent="0.25">
      <c r="A128" s="110">
        <v>43649</v>
      </c>
      <c r="B128" s="107">
        <v>5.77</v>
      </c>
    </row>
    <row r="129" spans="1:2" x14ac:dyDescent="0.25">
      <c r="A129" s="111">
        <v>43650</v>
      </c>
      <c r="B129" s="108">
        <v>5.72</v>
      </c>
    </row>
    <row r="130" spans="1:2" x14ac:dyDescent="0.25">
      <c r="A130" s="110">
        <v>43651</v>
      </c>
      <c r="B130" s="107">
        <v>5.66</v>
      </c>
    </row>
    <row r="131" spans="1:2" x14ac:dyDescent="0.25">
      <c r="A131" s="111">
        <v>43654</v>
      </c>
      <c r="B131" s="108">
        <v>5.63</v>
      </c>
    </row>
    <row r="132" spans="1:2" x14ac:dyDescent="0.25">
      <c r="A132" s="110">
        <v>43656</v>
      </c>
      <c r="B132" s="107">
        <v>5.58</v>
      </c>
    </row>
    <row r="133" spans="1:2" x14ac:dyDescent="0.25">
      <c r="A133" s="111">
        <v>43657</v>
      </c>
      <c r="B133" s="108">
        <v>5.58</v>
      </c>
    </row>
    <row r="134" spans="1:2" x14ac:dyDescent="0.25">
      <c r="A134" s="110">
        <v>43658</v>
      </c>
      <c r="B134" s="107">
        <v>5.56</v>
      </c>
    </row>
    <row r="135" spans="1:2" x14ac:dyDescent="0.25">
      <c r="A135" s="111">
        <v>43661</v>
      </c>
      <c r="B135" s="108">
        <v>5.54</v>
      </c>
    </row>
    <row r="136" spans="1:2" x14ac:dyDescent="0.25">
      <c r="A136" s="110">
        <v>43662</v>
      </c>
      <c r="B136" s="107">
        <v>5.56</v>
      </c>
    </row>
    <row r="137" spans="1:2" x14ac:dyDescent="0.25">
      <c r="A137" s="111">
        <v>43663</v>
      </c>
      <c r="B137" s="108">
        <v>5.56</v>
      </c>
    </row>
    <row r="138" spans="1:2" x14ac:dyDescent="0.25">
      <c r="A138" s="110">
        <v>43664</v>
      </c>
      <c r="B138" s="107">
        <v>5.51</v>
      </c>
    </row>
    <row r="139" spans="1:2" x14ac:dyDescent="0.25">
      <c r="A139" s="111">
        <v>43665</v>
      </c>
      <c r="B139" s="108">
        <v>5.5</v>
      </c>
    </row>
    <row r="140" spans="1:2" x14ac:dyDescent="0.25">
      <c r="A140" s="110">
        <v>43668</v>
      </c>
      <c r="B140" s="107">
        <v>5.46</v>
      </c>
    </row>
    <row r="141" spans="1:2" x14ac:dyDescent="0.25">
      <c r="A141" s="111">
        <v>43669</v>
      </c>
      <c r="B141" s="108">
        <v>5.41</v>
      </c>
    </row>
    <row r="142" spans="1:2" x14ac:dyDescent="0.25">
      <c r="A142" s="110">
        <v>43670</v>
      </c>
      <c r="B142" s="107">
        <v>5.38</v>
      </c>
    </row>
    <row r="143" spans="1:2" x14ac:dyDescent="0.25">
      <c r="A143" s="111">
        <v>43671</v>
      </c>
      <c r="B143" s="108">
        <v>5.42</v>
      </c>
    </row>
    <row r="144" spans="1:2" x14ac:dyDescent="0.25">
      <c r="A144" s="110">
        <v>43672</v>
      </c>
      <c r="B144" s="107">
        <v>5.42</v>
      </c>
    </row>
    <row r="145" spans="1:2" x14ac:dyDescent="0.25">
      <c r="A145" s="111">
        <v>43675</v>
      </c>
      <c r="B145" s="108">
        <v>5.41</v>
      </c>
    </row>
    <row r="146" spans="1:2" x14ac:dyDescent="0.25">
      <c r="A146" s="110">
        <v>43676</v>
      </c>
      <c r="B146" s="107">
        <v>5.39</v>
      </c>
    </row>
    <row r="147" spans="1:2" x14ac:dyDescent="0.25">
      <c r="A147" s="111">
        <v>43677</v>
      </c>
      <c r="B147" s="108">
        <v>5.45</v>
      </c>
    </row>
    <row r="148" spans="1:2" x14ac:dyDescent="0.25">
      <c r="A148" s="110">
        <v>43678</v>
      </c>
      <c r="B148" s="107">
        <v>5.37</v>
      </c>
    </row>
    <row r="149" spans="1:2" x14ac:dyDescent="0.25">
      <c r="A149" s="111">
        <v>43679</v>
      </c>
      <c r="B149" s="108">
        <v>5.38</v>
      </c>
    </row>
    <row r="150" spans="1:2" x14ac:dyDescent="0.25">
      <c r="A150" s="110">
        <v>43682</v>
      </c>
      <c r="B150" s="107">
        <v>5.49</v>
      </c>
    </row>
    <row r="151" spans="1:2" x14ac:dyDescent="0.25">
      <c r="A151" s="111">
        <v>43683</v>
      </c>
      <c r="B151" s="108">
        <v>5.41</v>
      </c>
    </row>
    <row r="152" spans="1:2" ht="15.75" thickBot="1" x14ac:dyDescent="0.3">
      <c r="A152" s="112">
        <v>43684</v>
      </c>
      <c r="B152" s="109">
        <v>5.37</v>
      </c>
    </row>
    <row r="153" spans="1:2" x14ac:dyDescent="0.25">
      <c r="A153" s="102" t="s">
        <v>32</v>
      </c>
    </row>
  </sheetData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6">
    <tabColor rgb="FF005D89"/>
  </sheetPr>
  <dimension ref="A1:I71"/>
  <sheetViews>
    <sheetView zoomScaleNormal="100" workbookViewId="0">
      <pane ySplit="3" topLeftCell="A4" activePane="bottomLeft" state="frozen"/>
      <selection activeCell="M24" sqref="M24:W24"/>
      <selection pane="bottomLeft" sqref="A1:B1"/>
    </sheetView>
  </sheetViews>
  <sheetFormatPr defaultRowHeight="15" x14ac:dyDescent="0.25"/>
  <cols>
    <col min="1" max="1" width="11.85546875" style="45" customWidth="1"/>
    <col min="2" max="2" width="13.7109375" style="45" bestFit="1" customWidth="1"/>
    <col min="3" max="3" width="11" style="45" customWidth="1"/>
    <col min="4" max="4" width="13.42578125" style="45" customWidth="1"/>
    <col min="5" max="5" width="15.42578125" style="45" customWidth="1"/>
    <col min="6" max="6" width="11.85546875" style="45" bestFit="1" customWidth="1"/>
    <col min="7" max="7" width="10.140625" style="45" customWidth="1"/>
    <col min="8" max="8" width="13.7109375" style="41" customWidth="1"/>
    <col min="9" max="9" width="15" style="41" customWidth="1"/>
    <col min="10" max="10" width="9.140625" style="38" customWidth="1"/>
    <col min="11" max="11" width="9" style="38" customWidth="1"/>
    <col min="12" max="12" width="8" style="38" customWidth="1"/>
    <col min="13" max="13" width="8.5703125" style="38" customWidth="1"/>
    <col min="14" max="14" width="9.140625" style="38" customWidth="1"/>
    <col min="15" max="15" width="9" style="38" customWidth="1"/>
    <col min="16" max="16" width="8" style="38" customWidth="1"/>
    <col min="17" max="17" width="8.5703125" style="38" customWidth="1"/>
    <col min="18" max="18" width="9.140625" style="38" customWidth="1"/>
    <col min="19" max="19" width="9" style="38" customWidth="1"/>
    <col min="20" max="20" width="8" style="38" customWidth="1"/>
    <col min="21" max="21" width="8.5703125" style="38" customWidth="1"/>
    <col min="22" max="22" width="9.140625" style="38" customWidth="1"/>
    <col min="23" max="23" width="9" style="38" customWidth="1"/>
    <col min="24" max="24" width="8" style="38" customWidth="1"/>
    <col min="25" max="25" width="8.5703125" style="38" customWidth="1"/>
    <col min="26" max="26" width="9.140625" style="38" customWidth="1"/>
    <col min="27" max="27" width="9" style="38" customWidth="1"/>
    <col min="28" max="28" width="8" style="38" customWidth="1"/>
    <col min="29" max="16384" width="9.140625" style="38"/>
  </cols>
  <sheetData>
    <row r="1" spans="1:9" s="32" customFormat="1" ht="14.25" x14ac:dyDescent="0.2">
      <c r="A1" s="370" t="s">
        <v>0</v>
      </c>
      <c r="B1" s="370"/>
      <c r="C1" s="305"/>
      <c r="D1" s="15"/>
      <c r="E1" s="15"/>
      <c r="F1" s="15"/>
      <c r="G1" s="15"/>
      <c r="I1" s="34"/>
    </row>
    <row r="2" spans="1:9" x14ac:dyDescent="0.25">
      <c r="H2" s="43"/>
    </row>
    <row r="3" spans="1:9" ht="30" x14ac:dyDescent="0.25">
      <c r="A3" s="319" t="s">
        <v>393</v>
      </c>
      <c r="B3" s="35" t="s">
        <v>418</v>
      </c>
    </row>
    <row r="4" spans="1:9" x14ac:dyDescent="0.25">
      <c r="A4" s="113">
        <v>41640</v>
      </c>
      <c r="B4" s="327">
        <v>71.58176943699732</v>
      </c>
    </row>
    <row r="5" spans="1:9" x14ac:dyDescent="0.25">
      <c r="A5" s="114">
        <v>41671</v>
      </c>
      <c r="B5" s="328">
        <v>64.343163538873995</v>
      </c>
    </row>
    <row r="6" spans="1:9" x14ac:dyDescent="0.25">
      <c r="A6" s="113">
        <v>41699</v>
      </c>
      <c r="B6" s="327">
        <v>71.045576407506701</v>
      </c>
    </row>
    <row r="7" spans="1:9" x14ac:dyDescent="0.25">
      <c r="A7" s="114">
        <v>41730</v>
      </c>
      <c r="B7" s="328">
        <v>69.973190348525478</v>
      </c>
    </row>
    <row r="8" spans="1:9" x14ac:dyDescent="0.25">
      <c r="A8" s="113">
        <v>41760</v>
      </c>
      <c r="B8" s="327">
        <v>66.756032171581765</v>
      </c>
    </row>
    <row r="9" spans="1:9" x14ac:dyDescent="0.25">
      <c r="A9" s="114">
        <v>41791</v>
      </c>
      <c r="B9" s="328">
        <v>61.394101876675599</v>
      </c>
    </row>
    <row r="10" spans="1:9" x14ac:dyDescent="0.25">
      <c r="A10" s="113">
        <v>41821</v>
      </c>
      <c r="B10" s="327">
        <v>58.981233243967822</v>
      </c>
    </row>
    <row r="11" spans="1:9" x14ac:dyDescent="0.25">
      <c r="A11" s="114">
        <v>41852</v>
      </c>
      <c r="B11" s="328">
        <v>54.959785522788195</v>
      </c>
    </row>
    <row r="12" spans="1:9" x14ac:dyDescent="0.25">
      <c r="A12" s="113">
        <v>41883</v>
      </c>
      <c r="B12" s="327">
        <v>61.126005361930289</v>
      </c>
    </row>
    <row r="13" spans="1:9" x14ac:dyDescent="0.25">
      <c r="A13" s="114">
        <v>41913</v>
      </c>
      <c r="B13" s="328">
        <v>64.879356568364614</v>
      </c>
    </row>
    <row r="14" spans="1:9" x14ac:dyDescent="0.25">
      <c r="A14" s="113">
        <v>41944</v>
      </c>
      <c r="B14" s="327">
        <v>61.394101876675599</v>
      </c>
    </row>
    <row r="15" spans="1:9" x14ac:dyDescent="0.25">
      <c r="A15" s="114">
        <v>41974</v>
      </c>
      <c r="B15" s="328">
        <v>68.364611260053621</v>
      </c>
    </row>
    <row r="16" spans="1:9" x14ac:dyDescent="0.25">
      <c r="A16" s="113">
        <v>42005</v>
      </c>
      <c r="B16" s="327">
        <v>68.90080428954424</v>
      </c>
    </row>
    <row r="17" spans="1:2" x14ac:dyDescent="0.25">
      <c r="A17" s="114">
        <v>42036</v>
      </c>
      <c r="B17" s="328">
        <v>68.096514745308312</v>
      </c>
    </row>
    <row r="18" spans="1:2" x14ac:dyDescent="0.25">
      <c r="A18" s="113">
        <v>42064</v>
      </c>
      <c r="B18" s="327">
        <v>73.458445040214485</v>
      </c>
    </row>
    <row r="19" spans="1:2" x14ac:dyDescent="0.25">
      <c r="A19" s="114">
        <v>42095</v>
      </c>
      <c r="B19" s="328">
        <v>71.045576407506701</v>
      </c>
    </row>
    <row r="20" spans="1:2" x14ac:dyDescent="0.25">
      <c r="A20" s="113">
        <v>42125</v>
      </c>
      <c r="B20" s="327">
        <v>70.241286863270773</v>
      </c>
    </row>
    <row r="21" spans="1:2" x14ac:dyDescent="0.25">
      <c r="A21" s="114">
        <v>42156</v>
      </c>
      <c r="B21" s="328">
        <v>67.828418230563003</v>
      </c>
    </row>
    <row r="22" spans="1:2" x14ac:dyDescent="0.25">
      <c r="A22" s="113">
        <v>42186</v>
      </c>
      <c r="B22" s="327">
        <v>65.683646112600542</v>
      </c>
    </row>
    <row r="23" spans="1:2" x14ac:dyDescent="0.25">
      <c r="A23" s="114">
        <v>42217</v>
      </c>
      <c r="B23" s="328">
        <v>65.147453083109923</v>
      </c>
    </row>
    <row r="24" spans="1:2" x14ac:dyDescent="0.25">
      <c r="A24" s="113">
        <v>42248</v>
      </c>
      <c r="B24" s="327">
        <v>66.487935656836456</v>
      </c>
    </row>
    <row r="25" spans="1:2" x14ac:dyDescent="0.25">
      <c r="A25" s="114">
        <v>42278</v>
      </c>
      <c r="B25" s="328">
        <v>67.024128686327074</v>
      </c>
    </row>
    <row r="26" spans="1:2" x14ac:dyDescent="0.25">
      <c r="A26" s="113">
        <v>42309</v>
      </c>
      <c r="B26" s="327">
        <v>78.016085790884716</v>
      </c>
    </row>
    <row r="27" spans="1:2" x14ac:dyDescent="0.25">
      <c r="A27" s="114">
        <v>42339</v>
      </c>
      <c r="B27" s="328">
        <v>74.798927613941018</v>
      </c>
    </row>
    <row r="28" spans="1:2" x14ac:dyDescent="0.25">
      <c r="A28" s="113">
        <v>42370</v>
      </c>
      <c r="B28" s="327">
        <v>77.479892761394098</v>
      </c>
    </row>
    <row r="29" spans="1:2" x14ac:dyDescent="0.25">
      <c r="A29" s="114">
        <v>42401</v>
      </c>
      <c r="B29" s="328">
        <v>77.211796246648788</v>
      </c>
    </row>
    <row r="30" spans="1:2" x14ac:dyDescent="0.25">
      <c r="A30" s="113">
        <v>42430</v>
      </c>
      <c r="B30" s="327">
        <v>69.436997319034859</v>
      </c>
    </row>
    <row r="31" spans="1:2" x14ac:dyDescent="0.25">
      <c r="A31" s="114">
        <v>42461</v>
      </c>
      <c r="B31" s="328">
        <v>66.756032171581765</v>
      </c>
    </row>
    <row r="32" spans="1:2" x14ac:dyDescent="0.25">
      <c r="A32" s="113">
        <v>42491</v>
      </c>
      <c r="B32" s="327">
        <v>63.002680965147448</v>
      </c>
    </row>
    <row r="33" spans="1:2" x14ac:dyDescent="0.25">
      <c r="A33" s="114">
        <v>42522</v>
      </c>
      <c r="B33" s="328">
        <v>55.227882037533504</v>
      </c>
    </row>
    <row r="34" spans="1:2" x14ac:dyDescent="0.25">
      <c r="A34" s="113">
        <v>42552</v>
      </c>
      <c r="B34" s="327">
        <v>59.51742627345844</v>
      </c>
    </row>
    <row r="35" spans="1:2" x14ac:dyDescent="0.25">
      <c r="A35" s="114">
        <v>42583</v>
      </c>
      <c r="B35" s="328">
        <v>63.538873994638067</v>
      </c>
    </row>
    <row r="36" spans="1:2" x14ac:dyDescent="0.25">
      <c r="A36" s="113">
        <v>42614</v>
      </c>
      <c r="B36" s="327">
        <v>56.836461126005354</v>
      </c>
    </row>
    <row r="37" spans="1:2" x14ac:dyDescent="0.25">
      <c r="A37" s="114">
        <v>42644</v>
      </c>
      <c r="B37" s="328">
        <v>58.981233243967822</v>
      </c>
    </row>
    <row r="38" spans="1:2" x14ac:dyDescent="0.25">
      <c r="A38" s="113">
        <v>42675</v>
      </c>
      <c r="B38" s="327">
        <v>57.104557640750663</v>
      </c>
    </row>
    <row r="39" spans="1:2" x14ac:dyDescent="0.25">
      <c r="A39" s="114">
        <v>42705</v>
      </c>
      <c r="B39" s="328">
        <v>59.78552278820375</v>
      </c>
    </row>
    <row r="40" spans="1:2" x14ac:dyDescent="0.25">
      <c r="A40" s="113">
        <v>42736</v>
      </c>
      <c r="B40" s="327">
        <v>63.270777479892757</v>
      </c>
    </row>
    <row r="41" spans="1:2" x14ac:dyDescent="0.25">
      <c r="A41" s="114">
        <v>42767</v>
      </c>
      <c r="B41" s="328">
        <v>50.938337801608583</v>
      </c>
    </row>
    <row r="42" spans="1:2" x14ac:dyDescent="0.25">
      <c r="A42" s="113">
        <v>42795</v>
      </c>
      <c r="B42" s="327">
        <v>55.764075067024123</v>
      </c>
    </row>
    <row r="43" spans="1:2" x14ac:dyDescent="0.25">
      <c r="A43" s="114">
        <v>42826</v>
      </c>
      <c r="B43" s="328">
        <v>60.589812332439678</v>
      </c>
    </row>
    <row r="44" spans="1:2" x14ac:dyDescent="0.25">
      <c r="A44" s="113">
        <v>42856</v>
      </c>
      <c r="B44" s="327">
        <v>51.742627345844504</v>
      </c>
    </row>
    <row r="45" spans="1:2" x14ac:dyDescent="0.25">
      <c r="A45" s="114">
        <v>42887</v>
      </c>
      <c r="B45" s="328">
        <v>47.184986595174259</v>
      </c>
    </row>
    <row r="46" spans="1:2" x14ac:dyDescent="0.25">
      <c r="A46" s="113">
        <v>42917</v>
      </c>
      <c r="B46" s="327">
        <v>41.823056300268092</v>
      </c>
    </row>
    <row r="47" spans="1:2" x14ac:dyDescent="0.25">
      <c r="A47" s="114">
        <v>42948</v>
      </c>
      <c r="B47" s="328">
        <v>46.380697050938338</v>
      </c>
    </row>
    <row r="48" spans="1:2" x14ac:dyDescent="0.25">
      <c r="A48" s="113">
        <v>42979</v>
      </c>
      <c r="B48" s="327">
        <v>52.010723860589813</v>
      </c>
    </row>
    <row r="49" spans="1:2" x14ac:dyDescent="0.25">
      <c r="A49" s="114">
        <v>43009</v>
      </c>
      <c r="B49" s="328">
        <v>56.568364611260044</v>
      </c>
    </row>
    <row r="50" spans="1:2" x14ac:dyDescent="0.25">
      <c r="A50" s="113">
        <v>43040</v>
      </c>
      <c r="B50" s="327">
        <v>46.380697050938338</v>
      </c>
    </row>
    <row r="51" spans="1:2" x14ac:dyDescent="0.25">
      <c r="A51" s="114">
        <v>43070</v>
      </c>
      <c r="B51" s="328">
        <v>56.836461126005354</v>
      </c>
    </row>
    <row r="52" spans="1:2" x14ac:dyDescent="0.25">
      <c r="A52" s="113">
        <v>43101</v>
      </c>
      <c r="B52" s="327">
        <v>57.908847184986591</v>
      </c>
    </row>
    <row r="53" spans="1:2" x14ac:dyDescent="0.25">
      <c r="A53" s="114">
        <v>43132</v>
      </c>
      <c r="B53" s="328">
        <v>48.525469168900806</v>
      </c>
    </row>
    <row r="54" spans="1:2" x14ac:dyDescent="0.25">
      <c r="A54" s="113">
        <v>43160</v>
      </c>
      <c r="B54" s="327">
        <v>50.402144772117964</v>
      </c>
    </row>
    <row r="55" spans="1:2" x14ac:dyDescent="0.25">
      <c r="A55" s="114">
        <v>43191</v>
      </c>
      <c r="B55" s="328">
        <v>53.887399463806972</v>
      </c>
    </row>
    <row r="56" spans="1:2" x14ac:dyDescent="0.25">
      <c r="A56" s="113">
        <v>43221</v>
      </c>
      <c r="B56" s="327">
        <v>55.35248041775457</v>
      </c>
    </row>
    <row r="57" spans="1:2" x14ac:dyDescent="0.25">
      <c r="A57" s="114">
        <v>43252</v>
      </c>
      <c r="B57" s="328">
        <v>65.535248041775461</v>
      </c>
    </row>
    <row r="58" spans="1:2" x14ac:dyDescent="0.25">
      <c r="A58" s="113">
        <v>43282</v>
      </c>
      <c r="B58" s="327">
        <v>49.608355091383814</v>
      </c>
    </row>
    <row r="59" spans="1:2" x14ac:dyDescent="0.25">
      <c r="A59" s="114">
        <v>43313</v>
      </c>
      <c r="B59" s="328">
        <v>51.697127937336809</v>
      </c>
    </row>
    <row r="60" spans="1:2" x14ac:dyDescent="0.25">
      <c r="A60" s="113">
        <v>43344</v>
      </c>
      <c r="B60" s="327">
        <v>62.140992167101828</v>
      </c>
    </row>
    <row r="61" spans="1:2" x14ac:dyDescent="0.25">
      <c r="A61" s="114">
        <v>43374</v>
      </c>
      <c r="B61" s="328">
        <v>60.313315926892955</v>
      </c>
    </row>
    <row r="62" spans="1:2" x14ac:dyDescent="0.25">
      <c r="A62" s="113">
        <v>43405</v>
      </c>
      <c r="B62" s="327">
        <v>54.569190600522191</v>
      </c>
    </row>
    <row r="63" spans="1:2" x14ac:dyDescent="0.25">
      <c r="A63" s="114">
        <v>43435</v>
      </c>
      <c r="B63" s="328">
        <v>61.09660574412532</v>
      </c>
    </row>
    <row r="64" spans="1:2" x14ac:dyDescent="0.25">
      <c r="A64" s="113">
        <v>43466</v>
      </c>
      <c r="B64" s="327">
        <v>61.879895561357699</v>
      </c>
    </row>
    <row r="65" spans="1:2" x14ac:dyDescent="0.25">
      <c r="A65" s="114">
        <v>43497</v>
      </c>
      <c r="B65" s="328">
        <v>59.007832898172332</v>
      </c>
    </row>
    <row r="66" spans="1:2" x14ac:dyDescent="0.25">
      <c r="A66" s="113">
        <v>43525</v>
      </c>
      <c r="B66" s="327">
        <v>65.274151436031332</v>
      </c>
    </row>
    <row r="67" spans="1:2" x14ac:dyDescent="0.25">
      <c r="A67" s="114">
        <v>43556</v>
      </c>
      <c r="B67" s="328">
        <v>59.007832898172332</v>
      </c>
    </row>
    <row r="68" spans="1:2" x14ac:dyDescent="0.25">
      <c r="A68" s="113">
        <v>43586</v>
      </c>
      <c r="B68" s="327">
        <v>49.347258485639692</v>
      </c>
    </row>
    <row r="69" spans="1:2" x14ac:dyDescent="0.25">
      <c r="A69" s="114">
        <v>43617</v>
      </c>
      <c r="B69" s="328">
        <v>50.391644908616186</v>
      </c>
    </row>
    <row r="70" spans="1:2" ht="15.75" thickBot="1" x14ac:dyDescent="0.3">
      <c r="A70" s="115">
        <v>43647</v>
      </c>
      <c r="B70" s="329">
        <v>46.997389033942561</v>
      </c>
    </row>
    <row r="71" spans="1:2" x14ac:dyDescent="0.25">
      <c r="A71" s="102" t="s">
        <v>28</v>
      </c>
    </row>
  </sheetData>
  <mergeCells count="1"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7">
    <tabColor rgb="FF005D89"/>
  </sheetPr>
  <dimension ref="A1:G71"/>
  <sheetViews>
    <sheetView zoomScaleNormal="100" workbookViewId="0">
      <pane ySplit="3" topLeftCell="A4" activePane="bottomLeft" state="frozen"/>
      <selection activeCell="M24" sqref="M24:W24"/>
      <selection pane="bottomLeft" sqref="A1:B1"/>
    </sheetView>
  </sheetViews>
  <sheetFormatPr defaultRowHeight="15" x14ac:dyDescent="0.25"/>
  <cols>
    <col min="1" max="1" width="18.42578125" style="45" customWidth="1"/>
    <col min="2" max="2" width="8.7109375" style="38" customWidth="1"/>
    <col min="3" max="3" width="12.42578125" style="38" bestFit="1" customWidth="1"/>
    <col min="4" max="4" width="7.85546875" style="38" bestFit="1" customWidth="1"/>
    <col min="5" max="5" width="20.140625" style="38" bestFit="1" customWidth="1"/>
    <col min="6" max="6" width="11.5703125" style="38" bestFit="1" customWidth="1"/>
    <col min="7" max="7" width="8.7109375" style="38" bestFit="1" customWidth="1"/>
    <col min="8" max="16384" width="9.140625" style="38"/>
  </cols>
  <sheetData>
    <row r="1" spans="1:7" s="1" customFormat="1" x14ac:dyDescent="0.25">
      <c r="A1" s="373" t="s">
        <v>0</v>
      </c>
      <c r="B1" s="373"/>
    </row>
    <row r="2" spans="1:7" x14ac:dyDescent="0.25">
      <c r="B2" s="44"/>
    </row>
    <row r="3" spans="1:7" ht="30" x14ac:dyDescent="0.25">
      <c r="A3" s="320" t="s">
        <v>419</v>
      </c>
      <c r="B3" s="308" t="s">
        <v>184</v>
      </c>
      <c r="C3" s="308" t="s">
        <v>185</v>
      </c>
      <c r="D3" s="37"/>
      <c r="E3" s="37"/>
      <c r="F3" s="37"/>
      <c r="G3" s="37"/>
    </row>
    <row r="4" spans="1:7" x14ac:dyDescent="0.25">
      <c r="A4" s="113">
        <v>41640</v>
      </c>
      <c r="B4" s="327">
        <v>6.6499724764481405</v>
      </c>
      <c r="C4" s="327">
        <v>2.1475374301257677</v>
      </c>
      <c r="D4" s="37"/>
      <c r="E4" s="37"/>
      <c r="F4" s="37"/>
      <c r="G4" s="37"/>
    </row>
    <row r="5" spans="1:7" x14ac:dyDescent="0.25">
      <c r="A5" s="114">
        <v>41671</v>
      </c>
      <c r="B5" s="328">
        <v>6.2808684482986488</v>
      </c>
      <c r="C5" s="328">
        <v>3.7072783697504885</v>
      </c>
      <c r="D5" s="37"/>
      <c r="E5" s="37"/>
      <c r="F5" s="37"/>
      <c r="G5" s="37"/>
    </row>
    <row r="6" spans="1:7" x14ac:dyDescent="0.25">
      <c r="A6" s="113">
        <v>41699</v>
      </c>
      <c r="B6" s="327">
        <v>6.9891961301882466</v>
      </c>
      <c r="C6" s="327">
        <v>3.4176510214208644</v>
      </c>
      <c r="D6" s="37"/>
      <c r="E6" s="37"/>
      <c r="F6" s="37"/>
      <c r="G6" s="37"/>
    </row>
    <row r="7" spans="1:7" x14ac:dyDescent="0.25">
      <c r="A7" s="114">
        <v>41730</v>
      </c>
      <c r="B7" s="328">
        <v>7.0423769613494613</v>
      </c>
      <c r="C7" s="328">
        <v>3.7884343534367204</v>
      </c>
      <c r="D7" s="37"/>
      <c r="E7" s="37"/>
      <c r="F7" s="37"/>
      <c r="G7" s="37"/>
    </row>
    <row r="8" spans="1:7" x14ac:dyDescent="0.25">
      <c r="A8" s="113">
        <v>41760</v>
      </c>
      <c r="B8" s="327">
        <v>7.0743649213936832</v>
      </c>
      <c r="C8" s="327">
        <v>4.0781438701245953</v>
      </c>
      <c r="D8" s="37"/>
      <c r="E8" s="37"/>
      <c r="F8" s="37"/>
      <c r="G8" s="37"/>
    </row>
    <row r="9" spans="1:7" x14ac:dyDescent="0.25">
      <c r="A9" s="114">
        <v>41791</v>
      </c>
      <c r="B9" s="328">
        <v>7.3094114219196094</v>
      </c>
      <c r="C9" s="328">
        <v>3.943354482765371</v>
      </c>
      <c r="D9" s="37"/>
      <c r="E9" s="37"/>
      <c r="F9" s="37"/>
      <c r="G9" s="37"/>
    </row>
    <row r="10" spans="1:7" x14ac:dyDescent="0.25">
      <c r="A10" s="113">
        <v>41821</v>
      </c>
      <c r="B10" s="327">
        <v>7.0736136740887634</v>
      </c>
      <c r="C10" s="327">
        <v>4.6312379075986954</v>
      </c>
      <c r="D10" s="37"/>
      <c r="E10" s="37"/>
      <c r="F10" s="37"/>
      <c r="G10" s="37"/>
    </row>
    <row r="11" spans="1:7" x14ac:dyDescent="0.25">
      <c r="A11" s="114">
        <v>41852</v>
      </c>
      <c r="B11" s="328">
        <v>6.9454968763931868</v>
      </c>
      <c r="C11" s="328">
        <v>5.0702939563667337</v>
      </c>
      <c r="D11" s="37"/>
      <c r="E11" s="37"/>
      <c r="F11" s="37"/>
      <c r="G11" s="37"/>
    </row>
    <row r="12" spans="1:7" x14ac:dyDescent="0.25">
      <c r="A12" s="113">
        <v>41883</v>
      </c>
      <c r="B12" s="327">
        <v>7.1691653789730303</v>
      </c>
      <c r="C12" s="327">
        <v>5.3220598364538851</v>
      </c>
      <c r="D12" s="37"/>
      <c r="E12" s="37"/>
      <c r="F12" s="37"/>
      <c r="G12" s="37"/>
    </row>
    <row r="13" spans="1:7" x14ac:dyDescent="0.25">
      <c r="A13" s="114">
        <v>41913</v>
      </c>
      <c r="B13" s="328">
        <v>6.881820049754328</v>
      </c>
      <c r="C13" s="328">
        <v>5.5744793926826519</v>
      </c>
      <c r="D13" s="37"/>
      <c r="E13" s="37"/>
      <c r="F13" s="37"/>
      <c r="G13" s="37"/>
    </row>
    <row r="14" spans="1:7" x14ac:dyDescent="0.25">
      <c r="A14" s="113">
        <v>41944</v>
      </c>
      <c r="B14" s="327">
        <v>6.7649047732480261</v>
      </c>
      <c r="C14" s="327">
        <v>5.8266477351811119</v>
      </c>
      <c r="D14" s="37"/>
      <c r="E14" s="37"/>
      <c r="F14" s="37"/>
      <c r="G14" s="37"/>
    </row>
    <row r="15" spans="1:7" x14ac:dyDescent="0.25">
      <c r="A15" s="114">
        <v>41974</v>
      </c>
      <c r="B15" s="328">
        <v>6.7225881245071228</v>
      </c>
      <c r="C15" s="328">
        <v>5.323260648540673</v>
      </c>
      <c r="D15" s="37"/>
      <c r="E15" s="37"/>
      <c r="F15" s="37"/>
      <c r="G15" s="37"/>
    </row>
    <row r="16" spans="1:7" x14ac:dyDescent="0.25">
      <c r="A16" s="113">
        <v>42005</v>
      </c>
      <c r="B16" s="327">
        <v>7.0090205180818321</v>
      </c>
      <c r="C16" s="327">
        <v>7.5476610527537069</v>
      </c>
      <c r="D16" s="37"/>
      <c r="E16" s="37"/>
      <c r="F16" s="37"/>
      <c r="G16" s="37"/>
    </row>
    <row r="17" spans="1:7" x14ac:dyDescent="0.25">
      <c r="A17" s="114">
        <v>42036</v>
      </c>
      <c r="B17" s="328">
        <v>7.1152013282803406</v>
      </c>
      <c r="C17" s="328">
        <v>9.6579089837688805</v>
      </c>
      <c r="D17" s="37"/>
      <c r="E17" s="37"/>
      <c r="F17" s="37"/>
      <c r="G17" s="37"/>
    </row>
    <row r="18" spans="1:7" x14ac:dyDescent="0.25">
      <c r="A18" s="113">
        <v>42064</v>
      </c>
      <c r="B18" s="327">
        <v>6.5859760252749977</v>
      </c>
      <c r="C18" s="327">
        <v>13.365087743172154</v>
      </c>
      <c r="D18" s="37"/>
      <c r="E18" s="37"/>
      <c r="F18" s="37"/>
      <c r="G18" s="37"/>
    </row>
    <row r="19" spans="1:7" x14ac:dyDescent="0.25">
      <c r="A19" s="114">
        <v>42095</v>
      </c>
      <c r="B19" s="328">
        <v>6.6389301071635431</v>
      </c>
      <c r="C19" s="328">
        <v>13.376337627834566</v>
      </c>
      <c r="D19" s="37"/>
      <c r="E19" s="37"/>
      <c r="F19" s="37"/>
      <c r="G19" s="37"/>
    </row>
    <row r="20" spans="1:7" x14ac:dyDescent="0.25">
      <c r="A20" s="113">
        <v>42125</v>
      </c>
      <c r="B20" s="327">
        <v>6.8194580708980324</v>
      </c>
      <c r="C20" s="327">
        <v>14.086419074355462</v>
      </c>
      <c r="D20" s="37"/>
      <c r="E20" s="37"/>
      <c r="F20" s="37"/>
      <c r="G20" s="37"/>
    </row>
    <row r="21" spans="1:7" x14ac:dyDescent="0.25">
      <c r="A21" s="114">
        <v>42156</v>
      </c>
      <c r="B21" s="328">
        <v>7.0853368494496305</v>
      </c>
      <c r="C21" s="328">
        <v>15.076495728666606</v>
      </c>
    </row>
    <row r="22" spans="1:7" x14ac:dyDescent="0.25">
      <c r="A22" s="113">
        <v>42186</v>
      </c>
      <c r="B22" s="327">
        <v>7.6748957610331958</v>
      </c>
      <c r="C22" s="327">
        <v>15.97060536775774</v>
      </c>
    </row>
    <row r="23" spans="1:7" x14ac:dyDescent="0.25">
      <c r="A23" s="114">
        <v>42217</v>
      </c>
      <c r="B23" s="328">
        <v>7.6963941928512858</v>
      </c>
      <c r="C23" s="328">
        <v>15.751379270654219</v>
      </c>
    </row>
    <row r="24" spans="1:7" x14ac:dyDescent="0.25">
      <c r="A24" s="113">
        <v>42248</v>
      </c>
      <c r="B24" s="327">
        <v>7.4823286110726084</v>
      </c>
      <c r="C24" s="327">
        <v>16.350888406318976</v>
      </c>
    </row>
    <row r="25" spans="1:7" x14ac:dyDescent="0.25">
      <c r="A25" s="114">
        <v>42278</v>
      </c>
      <c r="B25" s="328">
        <v>7.707075091290938</v>
      </c>
      <c r="C25" s="328">
        <v>17.521583736966328</v>
      </c>
    </row>
    <row r="26" spans="1:7" x14ac:dyDescent="0.25">
      <c r="A26" s="113">
        <v>42309</v>
      </c>
      <c r="B26" s="327">
        <v>8.2753652834102631</v>
      </c>
      <c r="C26" s="327">
        <v>17.953305202243097</v>
      </c>
    </row>
    <row r="27" spans="1:7" x14ac:dyDescent="0.25">
      <c r="A27" s="114">
        <v>42339</v>
      </c>
      <c r="B27" s="328">
        <v>8.5114931617047631</v>
      </c>
      <c r="C27" s="328">
        <v>18.070753479851632</v>
      </c>
    </row>
    <row r="28" spans="1:7" x14ac:dyDescent="0.25">
      <c r="A28" s="113">
        <v>42370</v>
      </c>
      <c r="B28" s="327">
        <v>8.7804321256229834</v>
      </c>
      <c r="C28" s="327">
        <v>17.20682113731613</v>
      </c>
    </row>
    <row r="29" spans="1:7" x14ac:dyDescent="0.25">
      <c r="A29" s="114">
        <v>42401</v>
      </c>
      <c r="B29" s="328">
        <v>8.9745288522547604</v>
      </c>
      <c r="C29" s="328">
        <v>14.939853218473843</v>
      </c>
    </row>
    <row r="30" spans="1:7" x14ac:dyDescent="0.25">
      <c r="A30" s="113">
        <v>42430</v>
      </c>
      <c r="B30" s="327">
        <v>8.9528854502979982</v>
      </c>
      <c r="C30" s="327">
        <v>10.803086055425059</v>
      </c>
    </row>
    <row r="31" spans="1:7" x14ac:dyDescent="0.25">
      <c r="A31" s="114">
        <v>42461</v>
      </c>
      <c r="B31" s="328">
        <v>8.8338585618330967</v>
      </c>
      <c r="C31" s="328">
        <v>10.704135095462842</v>
      </c>
    </row>
    <row r="32" spans="1:7" x14ac:dyDescent="0.25">
      <c r="A32" s="113">
        <v>42491</v>
      </c>
      <c r="B32" s="327">
        <v>8.8230390113249069</v>
      </c>
      <c r="C32" s="327">
        <v>10.901000777316083</v>
      </c>
    </row>
    <row r="33" spans="1:3" x14ac:dyDescent="0.25">
      <c r="A33" s="114">
        <v>42522</v>
      </c>
      <c r="B33" s="328">
        <v>8.4988070945169127</v>
      </c>
      <c r="C33" s="328">
        <v>9.9358813085261168</v>
      </c>
    </row>
    <row r="34" spans="1:3" x14ac:dyDescent="0.25">
      <c r="A34" s="113">
        <v>42552</v>
      </c>
      <c r="B34" s="327">
        <v>8.7904415187630249</v>
      </c>
      <c r="C34" s="327">
        <v>8.5558420749407773</v>
      </c>
    </row>
    <row r="35" spans="1:3" x14ac:dyDescent="0.25">
      <c r="A35" s="114">
        <v>42583</v>
      </c>
      <c r="B35" s="328">
        <v>9.1270523269356474</v>
      </c>
      <c r="C35" s="328">
        <v>8.4909163320729739</v>
      </c>
    </row>
    <row r="36" spans="1:3" x14ac:dyDescent="0.25">
      <c r="A36" s="113">
        <v>42614</v>
      </c>
      <c r="B36" s="327">
        <v>8.6597685936097957</v>
      </c>
      <c r="C36" s="327">
        <v>7.899655888329038</v>
      </c>
    </row>
    <row r="37" spans="1:3" x14ac:dyDescent="0.25">
      <c r="A37" s="114">
        <v>42644</v>
      </c>
      <c r="B37" s="328">
        <v>8.1523153817755869</v>
      </c>
      <c r="C37" s="328">
        <v>6.99508238497486</v>
      </c>
    </row>
    <row r="38" spans="1:3" x14ac:dyDescent="0.25">
      <c r="A38" s="113">
        <v>42675</v>
      </c>
      <c r="B38" s="327">
        <v>7.2847834402105294</v>
      </c>
      <c r="C38" s="327">
        <v>6.0742621092312099</v>
      </c>
    </row>
    <row r="39" spans="1:3" x14ac:dyDescent="0.25">
      <c r="A39" s="114">
        <v>42705</v>
      </c>
      <c r="B39" s="328">
        <v>6.5419610029390673</v>
      </c>
      <c r="C39" s="328">
        <v>5.5044809340696998</v>
      </c>
    </row>
    <row r="40" spans="1:3" x14ac:dyDescent="0.25">
      <c r="A40" s="113">
        <v>42736</v>
      </c>
      <c r="B40" s="327">
        <v>5.6253124064936655</v>
      </c>
      <c r="C40" s="327">
        <v>4.5194268123265546</v>
      </c>
    </row>
    <row r="41" spans="1:3" x14ac:dyDescent="0.25">
      <c r="A41" s="114">
        <v>42767</v>
      </c>
      <c r="B41" s="328">
        <v>4.7787212423410885</v>
      </c>
      <c r="C41" s="328">
        <v>4.717242243090003</v>
      </c>
    </row>
    <row r="42" spans="1:3" x14ac:dyDescent="0.25">
      <c r="A42" s="113">
        <v>42795</v>
      </c>
      <c r="B42" s="327">
        <v>4.2583660514275978</v>
      </c>
      <c r="C42" s="327">
        <v>5.6000451684632857</v>
      </c>
    </row>
    <row r="43" spans="1:3" x14ac:dyDescent="0.25">
      <c r="A43" s="114">
        <v>42826</v>
      </c>
      <c r="B43" s="328">
        <v>4.0510517423175907</v>
      </c>
      <c r="C43" s="328">
        <v>4.247139633978092</v>
      </c>
    </row>
    <row r="44" spans="1:3" x14ac:dyDescent="0.25">
      <c r="A44" s="113">
        <v>42856</v>
      </c>
      <c r="B44" s="327">
        <v>3.3579298028927118</v>
      </c>
      <c r="C44" s="327">
        <v>4.4116321620001564</v>
      </c>
    </row>
    <row r="45" spans="1:3" x14ac:dyDescent="0.25">
      <c r="A45" s="114">
        <v>42887</v>
      </c>
      <c r="B45" s="328">
        <v>2.915217283565652</v>
      </c>
      <c r="C45" s="328">
        <v>3.29710256889022</v>
      </c>
    </row>
    <row r="46" spans="1:3" x14ac:dyDescent="0.25">
      <c r="A46" s="113">
        <v>42917</v>
      </c>
      <c r="B46" s="327">
        <v>2.0875631334495992</v>
      </c>
      <c r="C46" s="327">
        <v>4.7240295112833008</v>
      </c>
    </row>
    <row r="47" spans="1:3" x14ac:dyDescent="0.25">
      <c r="A47" s="114">
        <v>42948</v>
      </c>
      <c r="B47" s="328">
        <v>1.2647678484934533</v>
      </c>
      <c r="C47" s="328">
        <v>6.2594805723404257</v>
      </c>
    </row>
    <row r="48" spans="1:3" x14ac:dyDescent="0.25">
      <c r="A48" s="113">
        <v>42979</v>
      </c>
      <c r="B48" s="327">
        <v>1.406552701966679</v>
      </c>
      <c r="C48" s="327">
        <v>6.1218524715692224</v>
      </c>
    </row>
    <row r="49" spans="1:3" x14ac:dyDescent="0.25">
      <c r="A49" s="114">
        <v>43009</v>
      </c>
      <c r="B49" s="328">
        <v>1.4672933744446448</v>
      </c>
      <c r="C49" s="328">
        <v>6.5862807099568377</v>
      </c>
    </row>
    <row r="50" spans="1:3" x14ac:dyDescent="0.25">
      <c r="A50" s="113">
        <v>43040</v>
      </c>
      <c r="B50" s="327">
        <v>1.2241851543201898</v>
      </c>
      <c r="C50" s="327">
        <v>7.756156071969933</v>
      </c>
    </row>
    <row r="51" spans="1:3" x14ac:dyDescent="0.25">
      <c r="A51" s="114">
        <v>43070</v>
      </c>
      <c r="B51" s="328">
        <v>1.3451702361779505</v>
      </c>
      <c r="C51" s="328">
        <v>7.9932433240534451</v>
      </c>
    </row>
    <row r="52" spans="1:3" x14ac:dyDescent="0.25">
      <c r="A52" s="113">
        <v>43101</v>
      </c>
      <c r="B52" s="327">
        <v>1.4159349435747925</v>
      </c>
      <c r="C52" s="327">
        <v>7.3504263995055164</v>
      </c>
    </row>
    <row r="53" spans="1:3" x14ac:dyDescent="0.25">
      <c r="A53" s="114">
        <v>43132</v>
      </c>
      <c r="B53" s="328">
        <v>1.4058186408372864</v>
      </c>
      <c r="C53" s="328">
        <v>7.318406984194481</v>
      </c>
    </row>
    <row r="54" spans="1:3" x14ac:dyDescent="0.25">
      <c r="A54" s="113">
        <v>43160</v>
      </c>
      <c r="B54" s="327">
        <v>1.2641055782527388</v>
      </c>
      <c r="C54" s="327">
        <v>7.0513926356072121</v>
      </c>
    </row>
    <row r="55" spans="1:3" x14ac:dyDescent="0.25">
      <c r="A55" s="114">
        <v>43191</v>
      </c>
      <c r="B55" s="328">
        <v>0.97155137803663916</v>
      </c>
      <c r="C55" s="328">
        <v>8.3437635728579771</v>
      </c>
    </row>
    <row r="56" spans="1:3" x14ac:dyDescent="0.25">
      <c r="A56" s="113">
        <v>43221</v>
      </c>
      <c r="B56" s="327">
        <v>1.1332513902524877</v>
      </c>
      <c r="C56" s="327">
        <v>8.1410724042990879</v>
      </c>
    </row>
    <row r="57" spans="1:3" x14ac:dyDescent="0.25">
      <c r="A57" s="114">
        <v>43252</v>
      </c>
      <c r="B57" s="328">
        <v>2.0134627618963341</v>
      </c>
      <c r="C57" s="328">
        <v>11.761404766729978</v>
      </c>
    </row>
    <row r="58" spans="1:3" x14ac:dyDescent="0.25">
      <c r="A58" s="113">
        <v>43282</v>
      </c>
      <c r="B58" s="327">
        <v>2.238094548580527</v>
      </c>
      <c r="C58" s="327">
        <v>11.331043907142435</v>
      </c>
    </row>
    <row r="59" spans="1:3" x14ac:dyDescent="0.25">
      <c r="A59" s="114">
        <v>43313</v>
      </c>
      <c r="B59" s="328">
        <v>2.3919285758880582</v>
      </c>
      <c r="C59" s="328">
        <v>9.569095802448647</v>
      </c>
    </row>
    <row r="60" spans="1:3" x14ac:dyDescent="0.25">
      <c r="A60" s="113">
        <v>43344</v>
      </c>
      <c r="B60" s="327">
        <v>2.5759947612836509</v>
      </c>
      <c r="C60" s="327">
        <v>10.356104471420768</v>
      </c>
    </row>
    <row r="61" spans="1:3" x14ac:dyDescent="0.25">
      <c r="A61" s="114">
        <v>43374</v>
      </c>
      <c r="B61" s="328">
        <v>2.7704419228584687</v>
      </c>
      <c r="C61" s="328">
        <v>9.8752499857065033</v>
      </c>
    </row>
    <row r="62" spans="1:3" x14ac:dyDescent="0.25">
      <c r="A62" s="113">
        <v>43405</v>
      </c>
      <c r="B62" s="327">
        <v>2.9144213271334429</v>
      </c>
      <c r="C62" s="327">
        <v>7.3593540128794155</v>
      </c>
    </row>
    <row r="63" spans="1:3" x14ac:dyDescent="0.25">
      <c r="A63" s="114">
        <v>43435</v>
      </c>
      <c r="B63" s="328">
        <v>2.9144213271334429</v>
      </c>
      <c r="C63" s="328">
        <v>6.1808759227270693</v>
      </c>
    </row>
    <row r="64" spans="1:3" x14ac:dyDescent="0.25">
      <c r="A64" s="113">
        <v>43466</v>
      </c>
      <c r="B64" s="327">
        <v>3.0067488582283364</v>
      </c>
      <c r="C64" s="327">
        <v>6.0219225156571188</v>
      </c>
    </row>
    <row r="65" spans="1:3" x14ac:dyDescent="0.25">
      <c r="A65" s="114">
        <v>43497</v>
      </c>
      <c r="B65" s="328">
        <v>3.2533731571706248</v>
      </c>
      <c r="C65" s="328">
        <v>5.7477733375957074</v>
      </c>
    </row>
    <row r="66" spans="1:3" x14ac:dyDescent="0.25">
      <c r="A66" s="113">
        <v>43525</v>
      </c>
      <c r="B66" s="327">
        <v>3.986178984255706</v>
      </c>
      <c r="C66" s="327">
        <v>6.2963999178167196</v>
      </c>
    </row>
    <row r="67" spans="1:3" x14ac:dyDescent="0.25">
      <c r="A67" s="114">
        <v>43556</v>
      </c>
      <c r="B67" s="328">
        <v>4.3186355460996806</v>
      </c>
      <c r="C67" s="328">
        <v>6.7507483468889129</v>
      </c>
    </row>
    <row r="68" spans="1:3" x14ac:dyDescent="0.25">
      <c r="A68" s="113">
        <v>43586</v>
      </c>
      <c r="B68" s="327">
        <v>4.005898555354892</v>
      </c>
      <c r="C68" s="327">
        <v>6.5296014873363006</v>
      </c>
    </row>
    <row r="69" spans="1:3" x14ac:dyDescent="0.25">
      <c r="A69" s="114">
        <v>43617</v>
      </c>
      <c r="B69" s="328">
        <v>3.2322753884748368</v>
      </c>
      <c r="C69" s="328">
        <v>3.743970381998607</v>
      </c>
    </row>
    <row r="70" spans="1:3" ht="15.75" thickBot="1" x14ac:dyDescent="0.3">
      <c r="A70" s="115">
        <v>43647</v>
      </c>
      <c r="B70" s="329">
        <v>3.2219655637081734</v>
      </c>
      <c r="C70" s="329">
        <v>3.2401092908381557</v>
      </c>
    </row>
    <row r="71" spans="1:3" x14ac:dyDescent="0.25">
      <c r="A71" s="102" t="s">
        <v>28</v>
      </c>
    </row>
  </sheetData>
  <mergeCells count="1">
    <mergeCell ref="A1:B1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8">
    <tabColor rgb="FF005D89"/>
  </sheetPr>
  <dimension ref="A1:M120"/>
  <sheetViews>
    <sheetView zoomScale="70" zoomScaleNormal="70" workbookViewId="0">
      <pane xSplit="1" ySplit="4" topLeftCell="B5" activePane="bottomRight" state="frozen"/>
      <selection activeCell="M24" sqref="M24:W24"/>
      <selection pane="topRight" activeCell="M24" sqref="M24:W24"/>
      <selection pane="bottomLeft" activeCell="M24" sqref="M24:W24"/>
      <selection pane="bottomRight"/>
    </sheetView>
  </sheetViews>
  <sheetFormatPr defaultRowHeight="15" x14ac:dyDescent="0.25"/>
  <cols>
    <col min="1" max="1" width="23.5703125" style="45" customWidth="1"/>
    <col min="2" max="2" width="21.5703125" style="42" customWidth="1"/>
    <col min="3" max="3" width="16.140625" style="42" customWidth="1"/>
    <col min="4" max="4" width="21" style="42" customWidth="1"/>
    <col min="5" max="5" width="18" style="42" customWidth="1"/>
    <col min="6" max="6" width="15.5703125" style="42" customWidth="1"/>
    <col min="7" max="7" width="17.140625" style="42" customWidth="1"/>
    <col min="8" max="8" width="32.28515625" style="42" customWidth="1"/>
    <col min="9" max="9" width="32.42578125" style="42" customWidth="1"/>
    <col min="10" max="10" width="11.28515625" style="42" customWidth="1"/>
    <col min="11" max="11" width="11.85546875" style="42" customWidth="1"/>
    <col min="12" max="12" width="9.5703125" style="42" bestFit="1" customWidth="1"/>
    <col min="13" max="13" width="10.7109375" style="42" bestFit="1" customWidth="1"/>
    <col min="14" max="14" width="9.5703125" style="38" customWidth="1"/>
    <col min="15" max="15" width="10.140625" style="38" customWidth="1"/>
    <col min="16" max="16" width="9.85546875" style="38" customWidth="1"/>
    <col min="17" max="16384" width="9.140625" style="38"/>
  </cols>
  <sheetData>
    <row r="1" spans="1:13" s="1" customFormat="1" ht="15.75" customHeight="1" x14ac:dyDescent="0.25">
      <c r="A1" s="68" t="s">
        <v>0</v>
      </c>
      <c r="B1" s="68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1" customFormat="1" x14ac:dyDescent="0.25">
      <c r="A2" s="69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s="1" customFormat="1" x14ac:dyDescent="0.25">
      <c r="A3" s="378" t="s">
        <v>420</v>
      </c>
      <c r="B3" s="376" t="s">
        <v>217</v>
      </c>
      <c r="C3" s="377"/>
      <c r="D3" s="377"/>
      <c r="E3" s="377"/>
      <c r="F3" s="377"/>
      <c r="G3" s="374" t="s">
        <v>219</v>
      </c>
      <c r="H3" s="374"/>
      <c r="I3" s="375"/>
      <c r="J3" s="40"/>
      <c r="K3" s="40"/>
      <c r="L3" s="40"/>
      <c r="M3" s="40"/>
    </row>
    <row r="4" spans="1:13" ht="36" customHeight="1" x14ac:dyDescent="0.25">
      <c r="A4" s="378"/>
      <c r="B4" s="35" t="s">
        <v>213</v>
      </c>
      <c r="C4" s="35" t="s">
        <v>91</v>
      </c>
      <c r="D4" s="35" t="s">
        <v>214</v>
      </c>
      <c r="E4" s="35" t="s">
        <v>97</v>
      </c>
      <c r="F4" s="181" t="s">
        <v>96</v>
      </c>
      <c r="G4" s="35" t="s">
        <v>91</v>
      </c>
      <c r="H4" s="35" t="s">
        <v>215</v>
      </c>
      <c r="I4" s="35" t="s">
        <v>216</v>
      </c>
    </row>
    <row r="5" spans="1:13" x14ac:dyDescent="0.25">
      <c r="A5" s="177">
        <v>40179</v>
      </c>
      <c r="B5" s="37">
        <v>86250.166187651281</v>
      </c>
      <c r="C5" s="37">
        <v>86250.166187651281</v>
      </c>
      <c r="D5" s="37">
        <v>9754.3804757026319</v>
      </c>
      <c r="E5" s="37">
        <v>9754.3804757026319</v>
      </c>
      <c r="F5" s="171">
        <v>76495.785711948643</v>
      </c>
      <c r="G5" s="38"/>
      <c r="H5" s="38"/>
      <c r="I5" s="38"/>
    </row>
    <row r="6" spans="1:13" x14ac:dyDescent="0.25">
      <c r="A6" s="178">
        <v>40210</v>
      </c>
      <c r="B6" s="172">
        <v>77548.449465489844</v>
      </c>
      <c r="C6" s="172">
        <v>77548.449465489844</v>
      </c>
      <c r="D6" s="172">
        <v>7385.8339822659118</v>
      </c>
      <c r="E6" s="172">
        <v>7385.8339822659118</v>
      </c>
      <c r="F6" s="173">
        <v>70162.615483223926</v>
      </c>
      <c r="G6" s="174"/>
      <c r="H6" s="174"/>
      <c r="I6" s="174"/>
    </row>
    <row r="7" spans="1:13" x14ac:dyDescent="0.25">
      <c r="A7" s="177">
        <v>40238</v>
      </c>
      <c r="B7" s="37">
        <v>98850.459689714262</v>
      </c>
      <c r="C7" s="37">
        <v>98850.459689714262</v>
      </c>
      <c r="D7" s="37">
        <v>13169.052383386421</v>
      </c>
      <c r="E7" s="37">
        <v>13169.052383386421</v>
      </c>
      <c r="F7" s="171">
        <v>85681.407306327834</v>
      </c>
      <c r="G7" s="38"/>
      <c r="H7" s="38"/>
      <c r="I7" s="38"/>
    </row>
    <row r="8" spans="1:13" x14ac:dyDescent="0.25">
      <c r="A8" s="178">
        <v>40269</v>
      </c>
      <c r="B8" s="172">
        <v>86708.75863042225</v>
      </c>
      <c r="C8" s="172">
        <v>86708.75863042225</v>
      </c>
      <c r="D8" s="172">
        <v>10337.963970713547</v>
      </c>
      <c r="E8" s="172">
        <v>10337.963970713547</v>
      </c>
      <c r="F8" s="173">
        <v>76370.794659708699</v>
      </c>
      <c r="G8" s="174"/>
      <c r="H8" s="174"/>
      <c r="I8" s="174"/>
    </row>
    <row r="9" spans="1:13" x14ac:dyDescent="0.25">
      <c r="A9" s="177">
        <v>40299</v>
      </c>
      <c r="B9" s="37">
        <v>88352.969477117877</v>
      </c>
      <c r="C9" s="37">
        <v>88352.969477117877</v>
      </c>
      <c r="D9" s="37">
        <v>11773.377170134681</v>
      </c>
      <c r="E9" s="37">
        <v>11773.377170134681</v>
      </c>
      <c r="F9" s="171">
        <v>76579.592306983192</v>
      </c>
      <c r="G9" s="38"/>
      <c r="H9" s="38"/>
      <c r="I9" s="38"/>
    </row>
    <row r="10" spans="1:13" x14ac:dyDescent="0.25">
      <c r="A10" s="178">
        <v>40330</v>
      </c>
      <c r="B10" s="172">
        <v>84035.81952946767</v>
      </c>
      <c r="C10" s="172">
        <v>84035.81952946767</v>
      </c>
      <c r="D10" s="172">
        <v>11517.433905081738</v>
      </c>
      <c r="E10" s="172">
        <v>11517.433905081738</v>
      </c>
      <c r="F10" s="173">
        <v>72518.385624385934</v>
      </c>
      <c r="G10" s="174"/>
      <c r="H10" s="174"/>
      <c r="I10" s="174"/>
    </row>
    <row r="11" spans="1:13" x14ac:dyDescent="0.25">
      <c r="A11" s="177">
        <v>40360</v>
      </c>
      <c r="B11" s="37">
        <v>99138.553445258993</v>
      </c>
      <c r="C11" s="37">
        <v>99138.553445258993</v>
      </c>
      <c r="D11" s="37">
        <v>13572.525049228529</v>
      </c>
      <c r="E11" s="37">
        <v>13572.525049228529</v>
      </c>
      <c r="F11" s="171">
        <v>85566.028396030466</v>
      </c>
      <c r="G11" s="38"/>
      <c r="H11" s="38"/>
      <c r="I11" s="38"/>
    </row>
    <row r="12" spans="1:13" x14ac:dyDescent="0.25">
      <c r="A12" s="178">
        <v>40391</v>
      </c>
      <c r="B12" s="172">
        <v>90799.357899516501</v>
      </c>
      <c r="C12" s="172">
        <v>90799.357899516501</v>
      </c>
      <c r="D12" s="172">
        <v>9047.391760901035</v>
      </c>
      <c r="E12" s="172">
        <v>9047.391760901035</v>
      </c>
      <c r="F12" s="173">
        <v>81751.966138615462</v>
      </c>
      <c r="G12" s="174"/>
      <c r="H12" s="174"/>
      <c r="I12" s="174"/>
    </row>
    <row r="13" spans="1:13" x14ac:dyDescent="0.25">
      <c r="A13" s="179">
        <v>40422</v>
      </c>
      <c r="B13" s="169">
        <v>173725.01265508964</v>
      </c>
      <c r="C13" s="169">
        <v>112028.01265508964</v>
      </c>
      <c r="D13" s="169">
        <v>85482.503991699909</v>
      </c>
      <c r="E13" s="169">
        <v>23785.503991699909</v>
      </c>
      <c r="F13" s="170">
        <v>88242.50866338973</v>
      </c>
      <c r="G13" s="38"/>
      <c r="H13" s="38"/>
      <c r="I13" s="38"/>
    </row>
    <row r="14" spans="1:13" x14ac:dyDescent="0.25">
      <c r="A14" s="178">
        <v>40452</v>
      </c>
      <c r="B14" s="172">
        <v>92593.696935123909</v>
      </c>
      <c r="C14" s="172">
        <v>92593.696935123909</v>
      </c>
      <c r="D14" s="172">
        <v>13800.784214367734</v>
      </c>
      <c r="E14" s="172">
        <v>13800.784214367734</v>
      </c>
      <c r="F14" s="173">
        <v>78792.912720756169</v>
      </c>
      <c r="G14" s="174"/>
      <c r="H14" s="174"/>
      <c r="I14" s="174"/>
    </row>
    <row r="15" spans="1:13" x14ac:dyDescent="0.25">
      <c r="A15" s="177">
        <v>40483</v>
      </c>
      <c r="B15" s="37">
        <v>94909.028044405801</v>
      </c>
      <c r="C15" s="37">
        <v>94909.028044405801</v>
      </c>
      <c r="D15" s="37">
        <v>12402.608316723541</v>
      </c>
      <c r="E15" s="37">
        <v>12402.608316723541</v>
      </c>
      <c r="F15" s="171">
        <v>82506.419727682252</v>
      </c>
      <c r="G15" s="38"/>
      <c r="H15" s="38"/>
      <c r="I15" s="38"/>
    </row>
    <row r="16" spans="1:13" x14ac:dyDescent="0.25">
      <c r="A16" s="178">
        <v>40513</v>
      </c>
      <c r="B16" s="172">
        <v>110015.86534789442</v>
      </c>
      <c r="C16" s="172">
        <v>110015.86534789442</v>
      </c>
      <c r="D16" s="172">
        <v>15993.545579787578</v>
      </c>
      <c r="E16" s="172">
        <v>15993.545579787578</v>
      </c>
      <c r="F16" s="173">
        <v>94022.319768106841</v>
      </c>
      <c r="G16" s="173">
        <f>SUM(C5:C16)</f>
        <v>1121231.1373071524</v>
      </c>
      <c r="H16" s="173">
        <f>SUM(E5:E16)</f>
        <v>152540.40079999325</v>
      </c>
      <c r="I16" s="173">
        <f>SUM(F5:F16)</f>
        <v>968690.73650715908</v>
      </c>
    </row>
    <row r="17" spans="1:9" x14ac:dyDescent="0.25">
      <c r="A17" s="177">
        <v>40544</v>
      </c>
      <c r="B17" s="37">
        <v>101893.00410002575</v>
      </c>
      <c r="C17" s="37">
        <v>101893.00410002575</v>
      </c>
      <c r="D17" s="37">
        <v>16178.82657387148</v>
      </c>
      <c r="E17" s="37">
        <v>16178.82657387148</v>
      </c>
      <c r="F17" s="171">
        <v>85714.177526154264</v>
      </c>
      <c r="G17" s="171">
        <f t="shared" ref="G17:G80" si="0">SUM(C6:C17)</f>
        <v>1136873.9752195268</v>
      </c>
      <c r="H17" s="171">
        <f t="shared" ref="H17:I17" si="1">SUM(E6:E17)</f>
        <v>158964.84689816213</v>
      </c>
      <c r="I17" s="171">
        <f t="shared" si="1"/>
        <v>977909.12832136475</v>
      </c>
    </row>
    <row r="18" spans="1:9" x14ac:dyDescent="0.25">
      <c r="A18" s="178">
        <v>40575</v>
      </c>
      <c r="B18" s="172">
        <v>77497.320536716463</v>
      </c>
      <c r="C18" s="172">
        <v>77497.320536716463</v>
      </c>
      <c r="D18" s="172">
        <v>5899.4529691426014</v>
      </c>
      <c r="E18" s="172">
        <v>5899.4529691426014</v>
      </c>
      <c r="F18" s="173">
        <v>71597.867567573863</v>
      </c>
      <c r="G18" s="173">
        <f t="shared" si="0"/>
        <v>1136822.8462907532</v>
      </c>
      <c r="H18" s="173">
        <f t="shared" ref="H18:I18" si="2">SUM(E7:E18)</f>
        <v>157478.46588503881</v>
      </c>
      <c r="I18" s="173">
        <f t="shared" si="2"/>
        <v>979344.38040571474</v>
      </c>
    </row>
    <row r="19" spans="1:9" x14ac:dyDescent="0.25">
      <c r="A19" s="177">
        <v>40603</v>
      </c>
      <c r="B19" s="37">
        <v>86430.832249930172</v>
      </c>
      <c r="C19" s="37">
        <v>86430.832249930172</v>
      </c>
      <c r="D19" s="37">
        <v>10565.007846108545</v>
      </c>
      <c r="E19" s="37">
        <v>10565.007846108545</v>
      </c>
      <c r="F19" s="171">
        <v>75865.824403821622</v>
      </c>
      <c r="G19" s="171">
        <f t="shared" si="0"/>
        <v>1124403.2188509693</v>
      </c>
      <c r="H19" s="171">
        <f t="shared" ref="H19:I19" si="3">SUM(E8:E19)</f>
        <v>154874.42134776094</v>
      </c>
      <c r="I19" s="171">
        <f t="shared" si="3"/>
        <v>969528.79750320839</v>
      </c>
    </row>
    <row r="20" spans="1:9" x14ac:dyDescent="0.25">
      <c r="A20" s="178">
        <v>40634</v>
      </c>
      <c r="B20" s="172">
        <v>95874.166806541471</v>
      </c>
      <c r="C20" s="172">
        <v>95874.166806541471</v>
      </c>
      <c r="D20" s="172">
        <v>10736.391387146838</v>
      </c>
      <c r="E20" s="172">
        <v>10736.391387146838</v>
      </c>
      <c r="F20" s="173">
        <v>85137.775419394631</v>
      </c>
      <c r="G20" s="173">
        <f t="shared" si="0"/>
        <v>1133568.6270270885</v>
      </c>
      <c r="H20" s="173">
        <f t="shared" ref="H20:I20" si="4">SUM(E9:E20)</f>
        <v>155272.84876419423</v>
      </c>
      <c r="I20" s="173">
        <f t="shared" si="4"/>
        <v>978295.77826289437</v>
      </c>
    </row>
    <row r="21" spans="1:9" x14ac:dyDescent="0.25">
      <c r="A21" s="177">
        <v>40664</v>
      </c>
      <c r="B21" s="37">
        <v>87094.231727305683</v>
      </c>
      <c r="C21" s="37">
        <v>87094.231727305683</v>
      </c>
      <c r="D21" s="37">
        <v>10158.992262709085</v>
      </c>
      <c r="E21" s="37">
        <v>10158.992262709085</v>
      </c>
      <c r="F21" s="171">
        <v>76935.239464596598</v>
      </c>
      <c r="G21" s="171">
        <f t="shared" si="0"/>
        <v>1132309.8892772764</v>
      </c>
      <c r="H21" s="171">
        <f t="shared" ref="H21:I21" si="5">SUM(E10:E21)</f>
        <v>153658.46385676862</v>
      </c>
      <c r="I21" s="171">
        <f t="shared" si="5"/>
        <v>978651.42542050779</v>
      </c>
    </row>
    <row r="22" spans="1:9" x14ac:dyDescent="0.25">
      <c r="A22" s="178">
        <v>40695</v>
      </c>
      <c r="B22" s="172">
        <v>94143.954782827379</v>
      </c>
      <c r="C22" s="172">
        <v>94143.954782827379</v>
      </c>
      <c r="D22" s="172">
        <v>13538.881761838544</v>
      </c>
      <c r="E22" s="172">
        <v>13538.881761838544</v>
      </c>
      <c r="F22" s="173">
        <v>80605.073020988842</v>
      </c>
      <c r="G22" s="173">
        <f t="shared" si="0"/>
        <v>1142418.0245306361</v>
      </c>
      <c r="H22" s="173">
        <f t="shared" ref="H22:I22" si="6">SUM(E11:E22)</f>
        <v>155679.91171352539</v>
      </c>
      <c r="I22" s="173">
        <f t="shared" si="6"/>
        <v>986738.11281711073</v>
      </c>
    </row>
    <row r="23" spans="1:9" x14ac:dyDescent="0.25">
      <c r="A23" s="177">
        <v>40725</v>
      </c>
      <c r="B23" s="37">
        <v>105046.38521986124</v>
      </c>
      <c r="C23" s="37">
        <v>105046.38521986124</v>
      </c>
      <c r="D23" s="37">
        <v>12177.51075570588</v>
      </c>
      <c r="E23" s="37">
        <v>12177.51075570588</v>
      </c>
      <c r="F23" s="171">
        <v>92868.874464155364</v>
      </c>
      <c r="G23" s="171">
        <f t="shared" si="0"/>
        <v>1148325.8563052386</v>
      </c>
      <c r="H23" s="171">
        <f t="shared" ref="H23:I23" si="7">SUM(E12:E23)</f>
        <v>154284.89742000279</v>
      </c>
      <c r="I23" s="171">
        <f t="shared" si="7"/>
        <v>994040.95888523571</v>
      </c>
    </row>
    <row r="24" spans="1:9" x14ac:dyDescent="0.25">
      <c r="A24" s="178">
        <v>40756</v>
      </c>
      <c r="B24" s="172">
        <v>91455.833446325763</v>
      </c>
      <c r="C24" s="172">
        <v>91455.833446325763</v>
      </c>
      <c r="D24" s="172">
        <v>10836.424662491547</v>
      </c>
      <c r="E24" s="172">
        <v>10836.424662491547</v>
      </c>
      <c r="F24" s="173">
        <v>80619.408783834224</v>
      </c>
      <c r="G24" s="173">
        <f t="shared" si="0"/>
        <v>1148982.3318520477</v>
      </c>
      <c r="H24" s="173">
        <f t="shared" ref="H24:I24" si="8">SUM(E13:E24)</f>
        <v>156073.93032159327</v>
      </c>
      <c r="I24" s="173">
        <f t="shared" si="8"/>
        <v>992908.4015304544</v>
      </c>
    </row>
    <row r="25" spans="1:9" x14ac:dyDescent="0.25">
      <c r="A25" s="177">
        <v>40787</v>
      </c>
      <c r="B25" s="37">
        <v>98280.767278457817</v>
      </c>
      <c r="C25" s="37">
        <v>98280.767278457817</v>
      </c>
      <c r="D25" s="37">
        <v>9881.503217512598</v>
      </c>
      <c r="E25" s="37">
        <v>9881.503217512598</v>
      </c>
      <c r="F25" s="171">
        <v>88399.264060945221</v>
      </c>
      <c r="G25" s="171">
        <f t="shared" si="0"/>
        <v>1135235.0864754159</v>
      </c>
      <c r="H25" s="171">
        <f t="shared" ref="H25:I25" si="9">SUM(E14:E25)</f>
        <v>142169.92954740598</v>
      </c>
      <c r="I25" s="171">
        <f t="shared" si="9"/>
        <v>993065.15692800994</v>
      </c>
    </row>
    <row r="26" spans="1:9" x14ac:dyDescent="0.25">
      <c r="A26" s="178">
        <v>40817</v>
      </c>
      <c r="B26" s="172">
        <v>95726.666199379411</v>
      </c>
      <c r="C26" s="172">
        <v>95726.666199379411</v>
      </c>
      <c r="D26" s="172">
        <v>12839.069586718027</v>
      </c>
      <c r="E26" s="172">
        <v>12839.069586718027</v>
      </c>
      <c r="F26" s="173">
        <v>82887.596612661378</v>
      </c>
      <c r="G26" s="173">
        <f t="shared" si="0"/>
        <v>1138368.0557396715</v>
      </c>
      <c r="H26" s="173">
        <f t="shared" ref="H26:I26" si="10">SUM(E15:E26)</f>
        <v>141208.21491975622</v>
      </c>
      <c r="I26" s="173">
        <f t="shared" si="10"/>
        <v>997159.84081991517</v>
      </c>
    </row>
    <row r="27" spans="1:9" x14ac:dyDescent="0.25">
      <c r="A27" s="177">
        <v>40848</v>
      </c>
      <c r="B27" s="37">
        <v>92718.743482056787</v>
      </c>
      <c r="C27" s="37">
        <v>92718.743482056787</v>
      </c>
      <c r="D27" s="37">
        <v>10777.240563257406</v>
      </c>
      <c r="E27" s="37">
        <v>10777.240563257406</v>
      </c>
      <c r="F27" s="171">
        <v>81941.502918799379</v>
      </c>
      <c r="G27" s="171">
        <f t="shared" si="0"/>
        <v>1136177.7711773224</v>
      </c>
      <c r="H27" s="171">
        <f t="shared" ref="H27:I27" si="11">SUM(E16:E27)</f>
        <v>139582.84716629013</v>
      </c>
      <c r="I27" s="171">
        <f t="shared" si="11"/>
        <v>996594.92401103233</v>
      </c>
    </row>
    <row r="28" spans="1:9" x14ac:dyDescent="0.25">
      <c r="A28" s="178">
        <v>40878</v>
      </c>
      <c r="B28" s="172">
        <v>124155.80392836696</v>
      </c>
      <c r="C28" s="172">
        <v>124155.80392836696</v>
      </c>
      <c r="D28" s="172">
        <v>22613.295879544876</v>
      </c>
      <c r="E28" s="172">
        <v>22613.295879544876</v>
      </c>
      <c r="F28" s="173">
        <v>101542.50804882208</v>
      </c>
      <c r="G28" s="173">
        <f t="shared" si="0"/>
        <v>1150317.7097577949</v>
      </c>
      <c r="H28" s="173">
        <f t="shared" ref="H28:I28" si="12">SUM(E17:E28)</f>
        <v>146202.59746604742</v>
      </c>
      <c r="I28" s="173">
        <f t="shared" si="12"/>
        <v>1004115.1122917475</v>
      </c>
    </row>
    <row r="29" spans="1:9" x14ac:dyDescent="0.25">
      <c r="A29" s="177">
        <v>40909</v>
      </c>
      <c r="B29" s="37">
        <v>102963.87286552167</v>
      </c>
      <c r="C29" s="37">
        <v>102963.87286552167</v>
      </c>
      <c r="D29" s="37">
        <v>17076.025574120638</v>
      </c>
      <c r="E29" s="37">
        <v>17076.025574120638</v>
      </c>
      <c r="F29" s="171">
        <v>85887.847291401034</v>
      </c>
      <c r="G29" s="171">
        <f t="shared" si="0"/>
        <v>1151388.5785232908</v>
      </c>
      <c r="H29" s="171">
        <f t="shared" ref="H29:I29" si="13">SUM(E18:E29)</f>
        <v>147099.7964662966</v>
      </c>
      <c r="I29" s="171">
        <f t="shared" si="13"/>
        <v>1004288.7820569943</v>
      </c>
    </row>
    <row r="30" spans="1:9" x14ac:dyDescent="0.25">
      <c r="A30" s="178">
        <v>40940</v>
      </c>
      <c r="B30" s="172">
        <v>81663.608751810767</v>
      </c>
      <c r="C30" s="172">
        <v>81663.608751810767</v>
      </c>
      <c r="D30" s="172">
        <v>6799.1896966439444</v>
      </c>
      <c r="E30" s="172">
        <v>6799.1896966439444</v>
      </c>
      <c r="F30" s="173">
        <v>74864.419055166829</v>
      </c>
      <c r="G30" s="173">
        <f t="shared" si="0"/>
        <v>1155554.8667383853</v>
      </c>
      <c r="H30" s="173">
        <f t="shared" ref="H30:I30" si="14">SUM(E19:E30)</f>
        <v>147999.53319379795</v>
      </c>
      <c r="I30" s="173">
        <f t="shared" si="14"/>
        <v>1007555.3335445873</v>
      </c>
    </row>
    <row r="31" spans="1:9" x14ac:dyDescent="0.25">
      <c r="A31" s="177">
        <v>40969</v>
      </c>
      <c r="B31" s="37">
        <v>96475.509022180311</v>
      </c>
      <c r="C31" s="37">
        <v>96475.509022180311</v>
      </c>
      <c r="D31" s="37">
        <v>14735.76728622836</v>
      </c>
      <c r="E31" s="37">
        <v>14735.76728622836</v>
      </c>
      <c r="F31" s="171">
        <v>81739.741735951946</v>
      </c>
      <c r="G31" s="171">
        <f t="shared" si="0"/>
        <v>1165599.5435106352</v>
      </c>
      <c r="H31" s="171">
        <f t="shared" ref="H31:I31" si="15">SUM(E20:E31)</f>
        <v>152170.29263391776</v>
      </c>
      <c r="I31" s="171">
        <f t="shared" si="15"/>
        <v>1013429.2508767175</v>
      </c>
    </row>
    <row r="32" spans="1:9" x14ac:dyDescent="0.25">
      <c r="A32" s="178">
        <v>41000</v>
      </c>
      <c r="B32" s="172">
        <v>107407.51630002071</v>
      </c>
      <c r="C32" s="172">
        <v>107407.51630002071</v>
      </c>
      <c r="D32" s="172">
        <v>14687.12325530899</v>
      </c>
      <c r="E32" s="172">
        <v>14687.12325530899</v>
      </c>
      <c r="F32" s="173">
        <v>92720.393044711716</v>
      </c>
      <c r="G32" s="173">
        <f t="shared" si="0"/>
        <v>1177132.8930041145</v>
      </c>
      <c r="H32" s="173">
        <f t="shared" ref="H32:I32" si="16">SUM(E21:E32)</f>
        <v>156121.02450207988</v>
      </c>
      <c r="I32" s="173">
        <f t="shared" si="16"/>
        <v>1021011.8685020347</v>
      </c>
    </row>
    <row r="33" spans="1:9" x14ac:dyDescent="0.25">
      <c r="A33" s="177">
        <v>41030</v>
      </c>
      <c r="B33" s="37">
        <v>93390.307562892194</v>
      </c>
      <c r="C33" s="37">
        <v>93390.307562892194</v>
      </c>
      <c r="D33" s="37">
        <v>11503.991647817638</v>
      </c>
      <c r="E33" s="37">
        <v>11503.991647817638</v>
      </c>
      <c r="F33" s="171">
        <v>81886.315915074549</v>
      </c>
      <c r="G33" s="171">
        <f t="shared" si="0"/>
        <v>1183428.968839701</v>
      </c>
      <c r="H33" s="171">
        <f t="shared" ref="H33:I33" si="17">SUM(E22:E33)</f>
        <v>157466.02388718841</v>
      </c>
      <c r="I33" s="171">
        <f t="shared" si="17"/>
        <v>1025962.9449525124</v>
      </c>
    </row>
    <row r="34" spans="1:9" x14ac:dyDescent="0.25">
      <c r="A34" s="178">
        <v>41061</v>
      </c>
      <c r="B34" s="172">
        <v>97931.348856007229</v>
      </c>
      <c r="C34" s="172">
        <v>97931.348856007229</v>
      </c>
      <c r="D34" s="172">
        <v>16979.209116031827</v>
      </c>
      <c r="E34" s="172">
        <v>16979.209116031827</v>
      </c>
      <c r="F34" s="173">
        <v>80952.139739975406</v>
      </c>
      <c r="G34" s="173">
        <f t="shared" si="0"/>
        <v>1187216.362912881</v>
      </c>
      <c r="H34" s="173">
        <f t="shared" ref="H34:I34" si="18">SUM(E23:E34)</f>
        <v>160906.35124138172</v>
      </c>
      <c r="I34" s="173">
        <f t="shared" si="18"/>
        <v>1026310.0116714992</v>
      </c>
    </row>
    <row r="35" spans="1:9" x14ac:dyDescent="0.25">
      <c r="A35" s="177">
        <v>41091</v>
      </c>
      <c r="B35" s="37">
        <v>109399.53803589162</v>
      </c>
      <c r="C35" s="37">
        <v>109399.53803589162</v>
      </c>
      <c r="D35" s="37">
        <v>14071.236418813003</v>
      </c>
      <c r="E35" s="37">
        <v>14071.236418813003</v>
      </c>
      <c r="F35" s="171">
        <v>95328.301617078614</v>
      </c>
      <c r="G35" s="171">
        <f t="shared" si="0"/>
        <v>1191569.5157289114</v>
      </c>
      <c r="H35" s="171">
        <f t="shared" ref="H35:I35" si="19">SUM(E24:E35)</f>
        <v>162800.07690448884</v>
      </c>
      <c r="I35" s="171">
        <f t="shared" si="19"/>
        <v>1028769.4388244224</v>
      </c>
    </row>
    <row r="36" spans="1:9" x14ac:dyDescent="0.25">
      <c r="A36" s="178">
        <v>41122</v>
      </c>
      <c r="B36" s="172">
        <v>98709.074484323442</v>
      </c>
      <c r="C36" s="172">
        <v>98709.074484323442</v>
      </c>
      <c r="D36" s="172">
        <v>11763.264261697517</v>
      </c>
      <c r="E36" s="172">
        <v>11763.264261697517</v>
      </c>
      <c r="F36" s="173">
        <v>86945.810222625922</v>
      </c>
      <c r="G36" s="173">
        <f t="shared" si="0"/>
        <v>1198822.756766909</v>
      </c>
      <c r="H36" s="173">
        <f t="shared" ref="H36:I36" si="20">SUM(E25:E36)</f>
        <v>163726.91650369481</v>
      </c>
      <c r="I36" s="173">
        <f t="shared" si="20"/>
        <v>1035095.8402632141</v>
      </c>
    </row>
    <row r="37" spans="1:9" x14ac:dyDescent="0.25">
      <c r="A37" s="177">
        <v>41153</v>
      </c>
      <c r="B37" s="37">
        <v>103060.54899389306</v>
      </c>
      <c r="C37" s="37">
        <v>103060.54899389306</v>
      </c>
      <c r="D37" s="37">
        <v>9593.1974736102602</v>
      </c>
      <c r="E37" s="37">
        <v>9593.1974736102602</v>
      </c>
      <c r="F37" s="171">
        <v>93467.351520282798</v>
      </c>
      <c r="G37" s="171">
        <f t="shared" si="0"/>
        <v>1203602.538482344</v>
      </c>
      <c r="H37" s="171">
        <f t="shared" ref="H37:I37" si="21">SUM(E26:E37)</f>
        <v>163438.61075979247</v>
      </c>
      <c r="I37" s="171">
        <f t="shared" si="21"/>
        <v>1040163.9277225516</v>
      </c>
    </row>
    <row r="38" spans="1:9" x14ac:dyDescent="0.25">
      <c r="A38" s="178">
        <v>41183</v>
      </c>
      <c r="B38" s="172">
        <v>102439.469957097</v>
      </c>
      <c r="C38" s="172">
        <v>102439.469957097</v>
      </c>
      <c r="D38" s="172">
        <v>16054.268486137044</v>
      </c>
      <c r="E38" s="172">
        <v>16054.268486137044</v>
      </c>
      <c r="F38" s="173">
        <v>86385.201470959961</v>
      </c>
      <c r="G38" s="173">
        <f t="shared" si="0"/>
        <v>1210315.3422400616</v>
      </c>
      <c r="H38" s="173">
        <f t="shared" ref="H38:I38" si="22">SUM(E27:E38)</f>
        <v>166653.80965921149</v>
      </c>
      <c r="I38" s="173">
        <f t="shared" si="22"/>
        <v>1043661.5325808503</v>
      </c>
    </row>
    <row r="39" spans="1:9" x14ac:dyDescent="0.25">
      <c r="A39" s="177">
        <v>41214</v>
      </c>
      <c r="B39" s="37">
        <v>104750.064145603</v>
      </c>
      <c r="C39" s="37">
        <v>104750.064145603</v>
      </c>
      <c r="D39" s="37">
        <v>12669.885702822179</v>
      </c>
      <c r="E39" s="37">
        <v>12669.885702822179</v>
      </c>
      <c r="F39" s="171">
        <v>92080.178442780816</v>
      </c>
      <c r="G39" s="171">
        <f t="shared" si="0"/>
        <v>1222346.6629036081</v>
      </c>
      <c r="H39" s="171">
        <f t="shared" ref="H39:I39" si="23">SUM(E28:E39)</f>
        <v>168546.45479877628</v>
      </c>
      <c r="I39" s="171">
        <f t="shared" si="23"/>
        <v>1053800.2081048316</v>
      </c>
    </row>
    <row r="40" spans="1:9" x14ac:dyDescent="0.25">
      <c r="A40" s="178">
        <v>41244</v>
      </c>
      <c r="B40" s="172">
        <v>116193.28998539042</v>
      </c>
      <c r="C40" s="172">
        <v>116193.28998539042</v>
      </c>
      <c r="D40" s="172">
        <v>14587.100696090993</v>
      </c>
      <c r="E40" s="172">
        <v>14587.100696090993</v>
      </c>
      <c r="F40" s="173">
        <v>101606.18928929944</v>
      </c>
      <c r="G40" s="173">
        <f t="shared" si="0"/>
        <v>1214384.1489606316</v>
      </c>
      <c r="H40" s="173">
        <f t="shared" ref="H40:I40" si="24">SUM(E29:E40)</f>
        <v>160520.2596153224</v>
      </c>
      <c r="I40" s="173">
        <f t="shared" si="24"/>
        <v>1053863.8893453092</v>
      </c>
    </row>
    <row r="41" spans="1:9" x14ac:dyDescent="0.25">
      <c r="A41" s="177">
        <v>41275</v>
      </c>
      <c r="B41" s="37">
        <v>109538.79541077984</v>
      </c>
      <c r="C41" s="37">
        <v>109538.79541077984</v>
      </c>
      <c r="D41" s="37">
        <v>22484.914188265448</v>
      </c>
      <c r="E41" s="37">
        <v>22484.914188265448</v>
      </c>
      <c r="F41" s="171">
        <v>87053.881222514392</v>
      </c>
      <c r="G41" s="171">
        <f t="shared" si="0"/>
        <v>1220959.0715058895</v>
      </c>
      <c r="H41" s="171">
        <f t="shared" ref="H41:I41" si="25">SUM(E30:E41)</f>
        <v>165929.14822946722</v>
      </c>
      <c r="I41" s="171">
        <f t="shared" si="25"/>
        <v>1055029.9232764223</v>
      </c>
    </row>
    <row r="42" spans="1:9" x14ac:dyDescent="0.25">
      <c r="A42" s="178">
        <v>41306</v>
      </c>
      <c r="B42" s="172">
        <v>87206.295334202339</v>
      </c>
      <c r="C42" s="172">
        <v>87206.295334202339</v>
      </c>
      <c r="D42" s="172">
        <v>8719.7553033157892</v>
      </c>
      <c r="E42" s="172">
        <v>8719.7553033157892</v>
      </c>
      <c r="F42" s="173">
        <v>78486.54003088655</v>
      </c>
      <c r="G42" s="173">
        <f t="shared" si="0"/>
        <v>1226501.7580882809</v>
      </c>
      <c r="H42" s="173">
        <f t="shared" ref="H42:I42" si="26">SUM(E31:E42)</f>
        <v>167849.71383613904</v>
      </c>
      <c r="I42" s="173">
        <f t="shared" si="26"/>
        <v>1058652.0442521421</v>
      </c>
    </row>
    <row r="43" spans="1:9" x14ac:dyDescent="0.25">
      <c r="A43" s="177">
        <v>41334</v>
      </c>
      <c r="B43" s="37">
        <v>96942.536042689069</v>
      </c>
      <c r="C43" s="37">
        <v>96942.536042689069</v>
      </c>
      <c r="D43" s="37">
        <v>11552.171290604236</v>
      </c>
      <c r="E43" s="37">
        <v>11552.171290604236</v>
      </c>
      <c r="F43" s="171">
        <v>85390.364752084832</v>
      </c>
      <c r="G43" s="171">
        <f t="shared" si="0"/>
        <v>1226968.7851087898</v>
      </c>
      <c r="H43" s="171">
        <f t="shared" ref="H43:I43" si="27">SUM(E32:E43)</f>
        <v>164666.1178405149</v>
      </c>
      <c r="I43" s="171">
        <f t="shared" si="27"/>
        <v>1062302.6672682748</v>
      </c>
    </row>
    <row r="44" spans="1:9" x14ac:dyDescent="0.25">
      <c r="A44" s="178">
        <v>41365</v>
      </c>
      <c r="B44" s="172">
        <v>120145.46873902007</v>
      </c>
      <c r="C44" s="172">
        <v>120145.46873902007</v>
      </c>
      <c r="D44" s="172">
        <v>15974.290159950426</v>
      </c>
      <c r="E44" s="172">
        <v>15974.290159950426</v>
      </c>
      <c r="F44" s="173">
        <v>104171.17857906964</v>
      </c>
      <c r="G44" s="173">
        <f t="shared" si="0"/>
        <v>1239706.7375477892</v>
      </c>
      <c r="H44" s="173">
        <f t="shared" ref="H44:I44" si="28">SUM(E33:E44)</f>
        <v>165953.28474515636</v>
      </c>
      <c r="I44" s="173">
        <f t="shared" si="28"/>
        <v>1073753.4528026329</v>
      </c>
    </row>
    <row r="45" spans="1:9" x14ac:dyDescent="0.25">
      <c r="A45" s="177">
        <v>41395</v>
      </c>
      <c r="B45" s="37">
        <v>95603.051780825277</v>
      </c>
      <c r="C45" s="37">
        <v>95603.051780825277</v>
      </c>
      <c r="D45" s="37">
        <v>12502.627895796792</v>
      </c>
      <c r="E45" s="37">
        <v>12502.627895796792</v>
      </c>
      <c r="F45" s="171">
        <v>83100.423885028489</v>
      </c>
      <c r="G45" s="171">
        <f t="shared" si="0"/>
        <v>1241919.4817657224</v>
      </c>
      <c r="H45" s="171">
        <f t="shared" ref="H45:I45" si="29">SUM(E34:E45)</f>
        <v>166951.92099313549</v>
      </c>
      <c r="I45" s="171">
        <f t="shared" si="29"/>
        <v>1074967.5607725871</v>
      </c>
    </row>
    <row r="46" spans="1:9" x14ac:dyDescent="0.25">
      <c r="A46" s="178">
        <v>41426</v>
      </c>
      <c r="B46" s="172">
        <v>104982.38825057978</v>
      </c>
      <c r="C46" s="172">
        <v>104982.38825057978</v>
      </c>
      <c r="D46" s="172">
        <v>15373.681294933251</v>
      </c>
      <c r="E46" s="172">
        <v>15373.681294933251</v>
      </c>
      <c r="F46" s="173">
        <v>89608.706955646529</v>
      </c>
      <c r="G46" s="173">
        <f t="shared" si="0"/>
        <v>1248970.521160295</v>
      </c>
      <c r="H46" s="173">
        <f t="shared" ref="H46:I46" si="30">SUM(E35:E46)</f>
        <v>165346.39317203691</v>
      </c>
      <c r="I46" s="173">
        <f t="shared" si="30"/>
        <v>1083624.1279882581</v>
      </c>
    </row>
    <row r="47" spans="1:9" x14ac:dyDescent="0.25">
      <c r="A47" s="177">
        <v>41456</v>
      </c>
      <c r="B47" s="37">
        <v>115958.72105816864</v>
      </c>
      <c r="C47" s="37">
        <v>115958.72105816864</v>
      </c>
      <c r="D47" s="37">
        <v>15783.647792007203</v>
      </c>
      <c r="E47" s="37">
        <v>15783.647792007203</v>
      </c>
      <c r="F47" s="171">
        <v>100175.07326616143</v>
      </c>
      <c r="G47" s="171">
        <f t="shared" si="0"/>
        <v>1255529.704182572</v>
      </c>
      <c r="H47" s="171">
        <f t="shared" ref="H47:I47" si="31">SUM(E36:E47)</f>
        <v>167058.80454523113</v>
      </c>
      <c r="I47" s="171">
        <f t="shared" si="31"/>
        <v>1088470.8996373408</v>
      </c>
    </row>
    <row r="48" spans="1:9" x14ac:dyDescent="0.25">
      <c r="A48" s="178">
        <v>41487</v>
      </c>
      <c r="B48" s="172">
        <v>103151.18491317956</v>
      </c>
      <c r="C48" s="172">
        <v>103151.18491317956</v>
      </c>
      <c r="D48" s="172">
        <v>10590.735656206207</v>
      </c>
      <c r="E48" s="172">
        <v>10590.735656206207</v>
      </c>
      <c r="F48" s="173">
        <v>92560.449256973356</v>
      </c>
      <c r="G48" s="173">
        <f t="shared" si="0"/>
        <v>1259971.8146114282</v>
      </c>
      <c r="H48" s="173">
        <f t="shared" ref="H48:I48" si="32">SUM(E37:E48)</f>
        <v>165886.2759397398</v>
      </c>
      <c r="I48" s="173">
        <f t="shared" si="32"/>
        <v>1094085.5386716882</v>
      </c>
    </row>
    <row r="49" spans="1:9" x14ac:dyDescent="0.25">
      <c r="A49" s="177">
        <v>41518</v>
      </c>
      <c r="B49" s="37">
        <v>119081.04481986108</v>
      </c>
      <c r="C49" s="37">
        <v>119081.04481986108</v>
      </c>
      <c r="D49" s="37">
        <v>11773.517235572081</v>
      </c>
      <c r="E49" s="37">
        <v>11773.517235572081</v>
      </c>
      <c r="F49" s="171">
        <v>107307.527584289</v>
      </c>
      <c r="G49" s="171">
        <f t="shared" si="0"/>
        <v>1275992.3104373962</v>
      </c>
      <c r="H49" s="171">
        <f t="shared" ref="H49:I49" si="33">SUM(E38:E49)</f>
        <v>168066.59570170162</v>
      </c>
      <c r="I49" s="171">
        <f t="shared" si="33"/>
        <v>1107925.7147356942</v>
      </c>
    </row>
    <row r="50" spans="1:9" x14ac:dyDescent="0.25">
      <c r="A50" s="178">
        <v>41548</v>
      </c>
      <c r="B50" s="172">
        <v>114828.25260377553</v>
      </c>
      <c r="C50" s="172">
        <v>114828.25260377553</v>
      </c>
      <c r="D50" s="172">
        <v>17005.504075931196</v>
      </c>
      <c r="E50" s="172">
        <v>17005.504075931196</v>
      </c>
      <c r="F50" s="173">
        <v>97822.748527844335</v>
      </c>
      <c r="G50" s="173">
        <f t="shared" si="0"/>
        <v>1288381.0930840748</v>
      </c>
      <c r="H50" s="173">
        <f t="shared" ref="H50:I50" si="34">SUM(E39:E50)</f>
        <v>169017.83129149582</v>
      </c>
      <c r="I50" s="173">
        <f t="shared" si="34"/>
        <v>1119363.2617925787</v>
      </c>
    </row>
    <row r="51" spans="1:9" x14ac:dyDescent="0.25">
      <c r="A51" s="177">
        <v>41579</v>
      </c>
      <c r="B51" s="37">
        <v>110502.0892517051</v>
      </c>
      <c r="C51" s="37">
        <v>110502.0892517051</v>
      </c>
      <c r="D51" s="37">
        <v>14014.880527031091</v>
      </c>
      <c r="E51" s="37">
        <v>14014.880527031091</v>
      </c>
      <c r="F51" s="171">
        <v>96487.208724674012</v>
      </c>
      <c r="G51" s="171">
        <f t="shared" si="0"/>
        <v>1294133.1181901768</v>
      </c>
      <c r="H51" s="171">
        <f t="shared" ref="H51:I51" si="35">SUM(E40:E51)</f>
        <v>170362.82611570472</v>
      </c>
      <c r="I51" s="171">
        <f t="shared" si="35"/>
        <v>1123770.2920744719</v>
      </c>
    </row>
    <row r="52" spans="1:9" x14ac:dyDescent="0.25">
      <c r="A52" s="178">
        <v>41609</v>
      </c>
      <c r="B52" s="172">
        <v>118417.65201829474</v>
      </c>
      <c r="C52" s="172">
        <v>118417.65201829474</v>
      </c>
      <c r="D52" s="172">
        <v>16466.194499814654</v>
      </c>
      <c r="E52" s="172">
        <v>16466.194499814654</v>
      </c>
      <c r="F52" s="173">
        <v>101951.45751848009</v>
      </c>
      <c r="G52" s="173">
        <f t="shared" si="0"/>
        <v>1296357.4802230811</v>
      </c>
      <c r="H52" s="173">
        <f t="shared" ref="H52:I52" si="36">SUM(E41:E52)</f>
        <v>172241.91991942836</v>
      </c>
      <c r="I52" s="173">
        <f t="shared" si="36"/>
        <v>1124115.5603036524</v>
      </c>
    </row>
    <row r="53" spans="1:9" x14ac:dyDescent="0.25">
      <c r="A53" s="177">
        <v>41640</v>
      </c>
      <c r="B53" s="37">
        <v>126332.23399628373</v>
      </c>
      <c r="C53" s="37">
        <v>126332.23399628373</v>
      </c>
      <c r="D53" s="37">
        <v>23200.745015022127</v>
      </c>
      <c r="E53" s="37">
        <v>23200.745015022127</v>
      </c>
      <c r="F53" s="171">
        <v>103131.4889812616</v>
      </c>
      <c r="G53" s="171">
        <f t="shared" si="0"/>
        <v>1313150.918808585</v>
      </c>
      <c r="H53" s="171">
        <f t="shared" ref="H53:I53" si="37">SUM(E42:E53)</f>
        <v>172957.75074618508</v>
      </c>
      <c r="I53" s="171">
        <f t="shared" si="37"/>
        <v>1140193.1680623996</v>
      </c>
    </row>
    <row r="54" spans="1:9" x14ac:dyDescent="0.25">
      <c r="A54" s="178">
        <v>41671</v>
      </c>
      <c r="B54" s="172">
        <v>94314.008827512211</v>
      </c>
      <c r="C54" s="172">
        <v>94314.008827512211</v>
      </c>
      <c r="D54" s="172">
        <v>12084.745653972082</v>
      </c>
      <c r="E54" s="172">
        <v>12084.745653972082</v>
      </c>
      <c r="F54" s="173">
        <v>82229.263173540123</v>
      </c>
      <c r="G54" s="173">
        <f t="shared" si="0"/>
        <v>1320258.6323018947</v>
      </c>
      <c r="H54" s="173">
        <f t="shared" ref="H54:I54" si="38">SUM(E43:E54)</f>
        <v>176322.74109684135</v>
      </c>
      <c r="I54" s="173">
        <f t="shared" si="38"/>
        <v>1143935.8912050533</v>
      </c>
    </row>
    <row r="55" spans="1:9" x14ac:dyDescent="0.25">
      <c r="A55" s="177">
        <v>41699</v>
      </c>
      <c r="B55" s="37">
        <v>103365.41611192093</v>
      </c>
      <c r="C55" s="37">
        <v>103365.41611192093</v>
      </c>
      <c r="D55" s="37">
        <v>13714.169460359699</v>
      </c>
      <c r="E55" s="37">
        <v>13714.169460359699</v>
      </c>
      <c r="F55" s="171">
        <v>89651.246651561232</v>
      </c>
      <c r="G55" s="171">
        <f t="shared" si="0"/>
        <v>1326681.5123711266</v>
      </c>
      <c r="H55" s="171">
        <f t="shared" ref="H55:I55" si="39">SUM(E44:E55)</f>
        <v>178484.73926659682</v>
      </c>
      <c r="I55" s="171">
        <f t="shared" si="39"/>
        <v>1148196.7731045301</v>
      </c>
    </row>
    <row r="56" spans="1:9" x14ac:dyDescent="0.25">
      <c r="A56" s="178">
        <v>41730</v>
      </c>
      <c r="B56" s="172">
        <v>108196.53722048341</v>
      </c>
      <c r="C56" s="172">
        <v>108196.53722048341</v>
      </c>
      <c r="D56" s="172">
        <v>13883.623220878062</v>
      </c>
      <c r="E56" s="172">
        <v>13883.623220878062</v>
      </c>
      <c r="F56" s="173">
        <v>94312.913999605356</v>
      </c>
      <c r="G56" s="173">
        <f t="shared" si="0"/>
        <v>1314732.58085259</v>
      </c>
      <c r="H56" s="173">
        <f t="shared" ref="H56:I56" si="40">SUM(E45:E56)</f>
        <v>176394.07232752445</v>
      </c>
      <c r="I56" s="173">
        <f t="shared" si="40"/>
        <v>1138338.5085250656</v>
      </c>
    </row>
    <row r="57" spans="1:9" x14ac:dyDescent="0.25">
      <c r="A57" s="177">
        <v>41760</v>
      </c>
      <c r="B57" s="37">
        <v>108348.7606991255</v>
      </c>
      <c r="C57" s="37">
        <v>108348.7606991255</v>
      </c>
      <c r="D57" s="37">
        <v>17195.711412307195</v>
      </c>
      <c r="E57" s="37">
        <v>17195.711412307195</v>
      </c>
      <c r="F57" s="171">
        <v>91153.049286818306</v>
      </c>
      <c r="G57" s="171">
        <f t="shared" si="0"/>
        <v>1327478.2897708903</v>
      </c>
      <c r="H57" s="171">
        <f t="shared" ref="H57:I57" si="41">SUM(E46:E57)</f>
        <v>181087.15584403483</v>
      </c>
      <c r="I57" s="171">
        <f t="shared" si="41"/>
        <v>1146391.1339268554</v>
      </c>
    </row>
    <row r="58" spans="1:9" x14ac:dyDescent="0.25">
      <c r="A58" s="178">
        <v>41791</v>
      </c>
      <c r="B58" s="172">
        <v>106939.53240785128</v>
      </c>
      <c r="C58" s="172">
        <v>106939.53240785128</v>
      </c>
      <c r="D58" s="172">
        <v>13755.618096453214</v>
      </c>
      <c r="E58" s="172">
        <v>13755.618096453214</v>
      </c>
      <c r="F58" s="173">
        <v>93183.914311398068</v>
      </c>
      <c r="G58" s="173">
        <f t="shared" si="0"/>
        <v>1329435.4339281616</v>
      </c>
      <c r="H58" s="173">
        <f t="shared" ref="H58:I58" si="42">SUM(E47:E58)</f>
        <v>179469.09264555483</v>
      </c>
      <c r="I58" s="173">
        <f t="shared" si="42"/>
        <v>1149966.3412826068</v>
      </c>
    </row>
    <row r="59" spans="1:9" x14ac:dyDescent="0.25">
      <c r="A59" s="177">
        <v>41821</v>
      </c>
      <c r="B59" s="37">
        <v>119975.77064712923</v>
      </c>
      <c r="C59" s="37">
        <v>119975.77064712923</v>
      </c>
      <c r="D59" s="37">
        <v>16401.529364240618</v>
      </c>
      <c r="E59" s="37">
        <v>16401.529364240618</v>
      </c>
      <c r="F59" s="171">
        <v>103574.24128288862</v>
      </c>
      <c r="G59" s="171">
        <f t="shared" si="0"/>
        <v>1333452.4835171222</v>
      </c>
      <c r="H59" s="171">
        <f t="shared" ref="H59:I59" si="43">SUM(E48:E59)</f>
        <v>180086.97421778826</v>
      </c>
      <c r="I59" s="171">
        <f t="shared" si="43"/>
        <v>1153365.5092993341</v>
      </c>
    </row>
    <row r="60" spans="1:9" x14ac:dyDescent="0.25">
      <c r="A60" s="178">
        <v>41852</v>
      </c>
      <c r="B60" s="172">
        <v>122817.37054053739</v>
      </c>
      <c r="C60" s="172">
        <v>122817.37054053739</v>
      </c>
      <c r="D60" s="172">
        <v>18326.268235687949</v>
      </c>
      <c r="E60" s="172">
        <v>18326.268235687949</v>
      </c>
      <c r="F60" s="173">
        <v>104491.10230484944</v>
      </c>
      <c r="G60" s="173">
        <f t="shared" si="0"/>
        <v>1353118.66914448</v>
      </c>
      <c r="H60" s="173">
        <f t="shared" ref="H60:I60" si="44">SUM(E49:E60)</f>
        <v>187822.50679726998</v>
      </c>
      <c r="I60" s="173">
        <f t="shared" si="44"/>
        <v>1165296.1623472103</v>
      </c>
    </row>
    <row r="61" spans="1:9" x14ac:dyDescent="0.25">
      <c r="A61" s="177">
        <v>41883</v>
      </c>
      <c r="B61" s="37">
        <v>129125.28221823084</v>
      </c>
      <c r="C61" s="37">
        <v>129125.28221823084</v>
      </c>
      <c r="D61" s="37">
        <v>18436.55117727222</v>
      </c>
      <c r="E61" s="37">
        <v>18436.55117727222</v>
      </c>
      <c r="F61" s="171">
        <v>110688.73104095862</v>
      </c>
      <c r="G61" s="171">
        <f t="shared" si="0"/>
        <v>1363162.90654285</v>
      </c>
      <c r="H61" s="171">
        <f t="shared" ref="H61:I61" si="45">SUM(E50:E61)</f>
        <v>194485.54073897013</v>
      </c>
      <c r="I61" s="171">
        <f t="shared" si="45"/>
        <v>1168677.3658038797</v>
      </c>
    </row>
    <row r="62" spans="1:9" x14ac:dyDescent="0.25">
      <c r="A62" s="178">
        <v>41913</v>
      </c>
      <c r="B62" s="172">
        <v>115514.43160774742</v>
      </c>
      <c r="C62" s="172">
        <v>115514.43160774742</v>
      </c>
      <c r="D62" s="172">
        <v>17561.42421975797</v>
      </c>
      <c r="E62" s="172">
        <v>17561.42421975797</v>
      </c>
      <c r="F62" s="173">
        <v>97953.007387989448</v>
      </c>
      <c r="G62" s="173">
        <f t="shared" si="0"/>
        <v>1363849.0855468218</v>
      </c>
      <c r="H62" s="173">
        <f t="shared" ref="H62:I62" si="46">SUM(E51:E62)</f>
        <v>195041.46088279688</v>
      </c>
      <c r="I62" s="173">
        <f t="shared" si="46"/>
        <v>1168807.6246640247</v>
      </c>
    </row>
    <row r="63" spans="1:9" x14ac:dyDescent="0.25">
      <c r="A63" s="177">
        <v>41944</v>
      </c>
      <c r="B63" s="37">
        <v>118123.44748907984</v>
      </c>
      <c r="C63" s="37">
        <v>118123.44748907984</v>
      </c>
      <c r="D63" s="37">
        <v>13649.662444741629</v>
      </c>
      <c r="E63" s="37">
        <v>13649.662444741629</v>
      </c>
      <c r="F63" s="171">
        <v>104473.78504433822</v>
      </c>
      <c r="G63" s="171">
        <f t="shared" si="0"/>
        <v>1371470.4437841966</v>
      </c>
      <c r="H63" s="171">
        <f t="shared" ref="H63:I63" si="47">SUM(E52:E63)</f>
        <v>194676.2428005074</v>
      </c>
      <c r="I63" s="171">
        <f t="shared" si="47"/>
        <v>1176794.2009836892</v>
      </c>
    </row>
    <row r="64" spans="1:9" x14ac:dyDescent="0.25">
      <c r="A64" s="178">
        <v>41974</v>
      </c>
      <c r="B64" s="172">
        <v>126386.93533016305</v>
      </c>
      <c r="C64" s="172">
        <v>126386.93533016305</v>
      </c>
      <c r="D64" s="172">
        <v>13725.088999245014</v>
      </c>
      <c r="E64" s="172">
        <v>13725.088999245014</v>
      </c>
      <c r="F64" s="173">
        <v>112661.84633091804</v>
      </c>
      <c r="G64" s="173">
        <f t="shared" si="0"/>
        <v>1379439.7270960647</v>
      </c>
      <c r="H64" s="173">
        <f t="shared" ref="H64:I64" si="48">SUM(E53:E64)</f>
        <v>191935.13729993778</v>
      </c>
      <c r="I64" s="173">
        <f t="shared" si="48"/>
        <v>1187504.5897961273</v>
      </c>
    </row>
    <row r="65" spans="1:9" x14ac:dyDescent="0.25">
      <c r="A65" s="177">
        <v>42005</v>
      </c>
      <c r="B65" s="37">
        <v>121024.05445151165</v>
      </c>
      <c r="C65" s="37">
        <v>121024.05445151165</v>
      </c>
      <c r="D65" s="37">
        <v>15287.979752472995</v>
      </c>
      <c r="E65" s="37">
        <v>15287.979752472995</v>
      </c>
      <c r="F65" s="171">
        <v>105736.07469903865</v>
      </c>
      <c r="G65" s="171">
        <f t="shared" si="0"/>
        <v>1374131.5475512929</v>
      </c>
      <c r="H65" s="171">
        <f t="shared" ref="H65:I65" si="49">SUM(E54:E65)</f>
        <v>184022.37203738868</v>
      </c>
      <c r="I65" s="171">
        <f t="shared" si="49"/>
        <v>1190109.1755139041</v>
      </c>
    </row>
    <row r="66" spans="1:9" x14ac:dyDescent="0.25">
      <c r="A66" s="178">
        <v>42036</v>
      </c>
      <c r="B66" s="172">
        <v>97258.998886438596</v>
      </c>
      <c r="C66" s="172">
        <v>97258.998886438596</v>
      </c>
      <c r="D66" s="172">
        <v>9849.9661735218997</v>
      </c>
      <c r="E66" s="172">
        <v>9849.9661735218997</v>
      </c>
      <c r="F66" s="173">
        <v>87409.032712916698</v>
      </c>
      <c r="G66" s="173">
        <f t="shared" si="0"/>
        <v>1377076.5376102193</v>
      </c>
      <c r="H66" s="173">
        <f t="shared" ref="H66:I66" si="50">SUM(E55:E66)</f>
        <v>181787.5925569385</v>
      </c>
      <c r="I66" s="173">
        <f t="shared" si="50"/>
        <v>1195288.9450532806</v>
      </c>
    </row>
    <row r="67" spans="1:9" x14ac:dyDescent="0.25">
      <c r="A67" s="177">
        <v>42064</v>
      </c>
      <c r="B67" s="37">
        <v>101028.71845089995</v>
      </c>
      <c r="C67" s="37">
        <v>101028.71845089995</v>
      </c>
      <c r="D67" s="37">
        <v>10492.356006094313</v>
      </c>
      <c r="E67" s="37">
        <v>10492.356006094313</v>
      </c>
      <c r="F67" s="171">
        <v>90536.362444805636</v>
      </c>
      <c r="G67" s="171">
        <f t="shared" si="0"/>
        <v>1374739.8399491981</v>
      </c>
      <c r="H67" s="171">
        <f t="shared" ref="H67:I67" si="51">SUM(E56:E67)</f>
        <v>178565.77910267308</v>
      </c>
      <c r="I67" s="171">
        <f t="shared" si="51"/>
        <v>1196174.060846525</v>
      </c>
    </row>
    <row r="68" spans="1:9" x14ac:dyDescent="0.25">
      <c r="A68" s="178">
        <v>42095</v>
      </c>
      <c r="B68" s="172">
        <v>112889.30445078078</v>
      </c>
      <c r="C68" s="172">
        <v>112889.30445078078</v>
      </c>
      <c r="D68" s="172">
        <v>10750.294214982348</v>
      </c>
      <c r="E68" s="172">
        <v>10750.294214982348</v>
      </c>
      <c r="F68" s="173">
        <v>102139.01023579843</v>
      </c>
      <c r="G68" s="173">
        <f t="shared" si="0"/>
        <v>1379432.6071794955</v>
      </c>
      <c r="H68" s="173">
        <f t="shared" ref="H68:I68" si="52">SUM(E57:E68)</f>
        <v>175432.45009677735</v>
      </c>
      <c r="I68" s="173">
        <f t="shared" si="52"/>
        <v>1204000.1570827183</v>
      </c>
    </row>
    <row r="69" spans="1:9" x14ac:dyDescent="0.25">
      <c r="A69" s="177">
        <v>42125</v>
      </c>
      <c r="B69" s="37">
        <v>104832.02895231196</v>
      </c>
      <c r="C69" s="37">
        <v>104832.02895231196</v>
      </c>
      <c r="D69" s="37">
        <v>11006.000238945089</v>
      </c>
      <c r="E69" s="37">
        <v>11006.000238945089</v>
      </c>
      <c r="F69" s="171">
        <v>93826.028713366861</v>
      </c>
      <c r="G69" s="171">
        <f t="shared" si="0"/>
        <v>1375915.875432682</v>
      </c>
      <c r="H69" s="171">
        <f t="shared" ref="H69:I69" si="53">SUM(E58:E69)</f>
        <v>169242.73892341525</v>
      </c>
      <c r="I69" s="171">
        <f t="shared" si="53"/>
        <v>1206673.1365092667</v>
      </c>
    </row>
    <row r="70" spans="1:9" x14ac:dyDescent="0.25">
      <c r="A70" s="178">
        <v>42156</v>
      </c>
      <c r="B70" s="172">
        <v>109101.50227526222</v>
      </c>
      <c r="C70" s="172">
        <v>109101.50227526222</v>
      </c>
      <c r="D70" s="172">
        <v>13388.302159061597</v>
      </c>
      <c r="E70" s="172">
        <v>13388.302159061597</v>
      </c>
      <c r="F70" s="173">
        <v>95713.20011620062</v>
      </c>
      <c r="G70" s="173">
        <f t="shared" si="0"/>
        <v>1378077.8453000931</v>
      </c>
      <c r="H70" s="173">
        <f t="shared" ref="H70:I70" si="54">SUM(E59:E70)</f>
        <v>168875.42298602365</v>
      </c>
      <c r="I70" s="173">
        <f t="shared" si="54"/>
        <v>1209202.4223140692</v>
      </c>
    </row>
    <row r="71" spans="1:9" x14ac:dyDescent="0.25">
      <c r="A71" s="177">
        <v>42186</v>
      </c>
      <c r="B71" s="37">
        <v>118939.22658804503</v>
      </c>
      <c r="C71" s="37">
        <v>118939.22658804503</v>
      </c>
      <c r="D71" s="37">
        <v>12463.855020385014</v>
      </c>
      <c r="E71" s="37">
        <v>12463.855020385014</v>
      </c>
      <c r="F71" s="171">
        <v>106475.37156766001</v>
      </c>
      <c r="G71" s="171">
        <f t="shared" si="0"/>
        <v>1377041.3012410086</v>
      </c>
      <c r="H71" s="171">
        <f t="shared" ref="H71:I71" si="55">SUM(E60:E71)</f>
        <v>164937.74864216801</v>
      </c>
      <c r="I71" s="171">
        <f t="shared" si="55"/>
        <v>1212103.5525988408</v>
      </c>
    </row>
    <row r="72" spans="1:9" x14ac:dyDescent="0.25">
      <c r="A72" s="178">
        <v>42217</v>
      </c>
      <c r="B72" s="172">
        <v>101853.80214393734</v>
      </c>
      <c r="C72" s="172">
        <v>101853.80214393734</v>
      </c>
      <c r="D72" s="172">
        <v>12559.423626307243</v>
      </c>
      <c r="E72" s="172">
        <v>12559.423626307243</v>
      </c>
      <c r="F72" s="173">
        <v>89294.378517630103</v>
      </c>
      <c r="G72" s="173">
        <f t="shared" si="0"/>
        <v>1356077.7328444086</v>
      </c>
      <c r="H72" s="173">
        <f t="shared" ref="H72:I72" si="56">SUM(E61:E72)</f>
        <v>159170.90403278734</v>
      </c>
      <c r="I72" s="173">
        <f t="shared" si="56"/>
        <v>1196906.8288116213</v>
      </c>
    </row>
    <row r="73" spans="1:9" x14ac:dyDescent="0.25">
      <c r="A73" s="177">
        <v>42248</v>
      </c>
      <c r="B73" s="37">
        <v>107237.03273483596</v>
      </c>
      <c r="C73" s="37">
        <v>107237.03273483596</v>
      </c>
      <c r="D73" s="37">
        <v>12413.024474063597</v>
      </c>
      <c r="E73" s="37">
        <v>12413.024474063597</v>
      </c>
      <c r="F73" s="171">
        <v>94824.00826077236</v>
      </c>
      <c r="G73" s="171">
        <f t="shared" si="0"/>
        <v>1334189.4833610139</v>
      </c>
      <c r="H73" s="171">
        <f t="shared" ref="H73:I73" si="57">SUM(E62:E73)</f>
        <v>153147.37732957871</v>
      </c>
      <c r="I73" s="171">
        <f t="shared" si="57"/>
        <v>1181042.1060314351</v>
      </c>
    </row>
    <row r="74" spans="1:9" x14ac:dyDescent="0.25">
      <c r="A74" s="178">
        <v>42278</v>
      </c>
      <c r="B74" s="172">
        <v>119596.73751303836</v>
      </c>
      <c r="C74" s="172">
        <v>119596.73751303836</v>
      </c>
      <c r="D74" s="172">
        <v>12034.803257136797</v>
      </c>
      <c r="E74" s="172">
        <v>12034.803257136797</v>
      </c>
      <c r="F74" s="173">
        <v>107561.93425590156</v>
      </c>
      <c r="G74" s="173">
        <f t="shared" si="0"/>
        <v>1338271.7892663048</v>
      </c>
      <c r="H74" s="173">
        <f t="shared" ref="H74:I74" si="58">SUM(E63:E74)</f>
        <v>147620.75636695753</v>
      </c>
      <c r="I74" s="173">
        <f t="shared" si="58"/>
        <v>1190651.0328993471</v>
      </c>
    </row>
    <row r="75" spans="1:9" x14ac:dyDescent="0.25">
      <c r="A75" s="177">
        <v>42309</v>
      </c>
      <c r="B75" s="37">
        <v>112850.62542415869</v>
      </c>
      <c r="C75" s="37">
        <v>112850.62542415869</v>
      </c>
      <c r="D75" s="37">
        <v>10780.441305955876</v>
      </c>
      <c r="E75" s="37">
        <v>10780.441305955876</v>
      </c>
      <c r="F75" s="171">
        <v>102070.18411820281</v>
      </c>
      <c r="G75" s="171">
        <f t="shared" si="0"/>
        <v>1332998.9672013836</v>
      </c>
      <c r="H75" s="171">
        <f t="shared" ref="H75:I75" si="59">SUM(E64:E75)</f>
        <v>144751.53522817179</v>
      </c>
      <c r="I75" s="171">
        <f t="shared" si="59"/>
        <v>1188247.4319732117</v>
      </c>
    </row>
    <row r="76" spans="1:9" x14ac:dyDescent="0.25">
      <c r="A76" s="178">
        <v>42339</v>
      </c>
      <c r="B76" s="172">
        <v>198006.40567508832</v>
      </c>
      <c r="C76" s="172">
        <v>198006.40567508832</v>
      </c>
      <c r="D76" s="172">
        <v>21626.309424070456</v>
      </c>
      <c r="E76" s="172">
        <v>21626.309424070456</v>
      </c>
      <c r="F76" s="173">
        <v>176380.09625101785</v>
      </c>
      <c r="G76" s="173">
        <f t="shared" si="0"/>
        <v>1404618.4375463091</v>
      </c>
      <c r="H76" s="173">
        <f t="shared" ref="H76:I76" si="60">SUM(E65:E76)</f>
        <v>152652.75565299721</v>
      </c>
      <c r="I76" s="173">
        <f t="shared" si="60"/>
        <v>1251965.6818933117</v>
      </c>
    </row>
    <row r="77" spans="1:9" x14ac:dyDescent="0.25">
      <c r="A77" s="177">
        <v>42370</v>
      </c>
      <c r="B77" s="37">
        <v>125297.53288310442</v>
      </c>
      <c r="C77" s="37">
        <v>125297.53288310442</v>
      </c>
      <c r="D77" s="37">
        <v>12473.033172013995</v>
      </c>
      <c r="E77" s="37">
        <v>12473.033172013995</v>
      </c>
      <c r="F77" s="171">
        <v>112824.49971109042</v>
      </c>
      <c r="G77" s="171">
        <f t="shared" si="0"/>
        <v>1408891.9159779015</v>
      </c>
      <c r="H77" s="171">
        <f t="shared" ref="H77:I77" si="61">SUM(E66:E77)</f>
        <v>149837.80907253822</v>
      </c>
      <c r="I77" s="171">
        <f t="shared" si="61"/>
        <v>1259054.1069053635</v>
      </c>
    </row>
    <row r="78" spans="1:9" x14ac:dyDescent="0.25">
      <c r="A78" s="178">
        <v>42401</v>
      </c>
      <c r="B78" s="172">
        <v>105476.4920271204</v>
      </c>
      <c r="C78" s="172">
        <v>105476.4920271204</v>
      </c>
      <c r="D78" s="172">
        <v>10816.345561954107</v>
      </c>
      <c r="E78" s="172">
        <v>10816.345561954107</v>
      </c>
      <c r="F78" s="173">
        <v>94660.146465166297</v>
      </c>
      <c r="G78" s="173">
        <f t="shared" si="0"/>
        <v>1417109.4091185834</v>
      </c>
      <c r="H78" s="173">
        <f t="shared" ref="H78:I78" si="62">SUM(E67:E78)</f>
        <v>150804.18846097041</v>
      </c>
      <c r="I78" s="173">
        <f t="shared" si="62"/>
        <v>1266305.2206576129</v>
      </c>
    </row>
    <row r="79" spans="1:9" x14ac:dyDescent="0.25">
      <c r="A79" s="177">
        <v>42430</v>
      </c>
      <c r="B79" s="37">
        <v>104774.57897843824</v>
      </c>
      <c r="C79" s="37">
        <v>104774.57897843824</v>
      </c>
      <c r="D79" s="37">
        <v>10609.524153325063</v>
      </c>
      <c r="E79" s="37">
        <v>10609.524153325063</v>
      </c>
      <c r="F79" s="171">
        <v>94165.054825113169</v>
      </c>
      <c r="G79" s="171">
        <f t="shared" si="0"/>
        <v>1420855.2696461217</v>
      </c>
      <c r="H79" s="171">
        <f t="shared" ref="H79:I79" si="63">SUM(E68:E79)</f>
        <v>150921.35660820117</v>
      </c>
      <c r="I79" s="171">
        <f t="shared" si="63"/>
        <v>1269933.9130379204</v>
      </c>
    </row>
    <row r="80" spans="1:9" x14ac:dyDescent="0.25">
      <c r="A80" s="178">
        <v>42461</v>
      </c>
      <c r="B80" s="172">
        <v>106628.70128877426</v>
      </c>
      <c r="C80" s="172">
        <v>106628.70128877426</v>
      </c>
      <c r="D80" s="172">
        <v>12755.746675559987</v>
      </c>
      <c r="E80" s="172">
        <v>12755.746675559987</v>
      </c>
      <c r="F80" s="173">
        <v>93872.954613214271</v>
      </c>
      <c r="G80" s="173">
        <f t="shared" si="0"/>
        <v>1414594.6664841152</v>
      </c>
      <c r="H80" s="173">
        <f t="shared" ref="H80:I80" si="64">SUM(E69:E80)</f>
        <v>152926.80906877882</v>
      </c>
      <c r="I80" s="173">
        <f t="shared" si="64"/>
        <v>1261667.8574153364</v>
      </c>
    </row>
    <row r="81" spans="1:9" x14ac:dyDescent="0.25">
      <c r="A81" s="177">
        <v>42491</v>
      </c>
      <c r="B81" s="37">
        <v>104030.2801511806</v>
      </c>
      <c r="C81" s="37">
        <v>104030.2801511806</v>
      </c>
      <c r="D81" s="37">
        <v>9554.5251057270671</v>
      </c>
      <c r="E81" s="37">
        <v>9554.5251057270671</v>
      </c>
      <c r="F81" s="171">
        <v>94475.755045453538</v>
      </c>
      <c r="G81" s="171">
        <f t="shared" ref="G81:G118" si="65">SUM(C70:C81)</f>
        <v>1413792.9176829837</v>
      </c>
      <c r="H81" s="171">
        <f t="shared" ref="H81:I81" si="66">SUM(E70:E81)</f>
        <v>151475.3339355608</v>
      </c>
      <c r="I81" s="171">
        <f t="shared" si="66"/>
        <v>1262317.5837474233</v>
      </c>
    </row>
    <row r="82" spans="1:9" x14ac:dyDescent="0.25">
      <c r="A82" s="178">
        <v>42522</v>
      </c>
      <c r="B82" s="172">
        <v>103912.197346655</v>
      </c>
      <c r="C82" s="172">
        <v>103912.197346655</v>
      </c>
      <c r="D82" s="172">
        <v>11200.548174841722</v>
      </c>
      <c r="E82" s="172">
        <v>11200.548174841722</v>
      </c>
      <c r="F82" s="173">
        <v>92711.649171813275</v>
      </c>
      <c r="G82" s="173">
        <f t="shared" si="65"/>
        <v>1408603.6127543766</v>
      </c>
      <c r="H82" s="173">
        <f t="shared" ref="H82:I82" si="67">SUM(E71:E82)</f>
        <v>149287.57995134091</v>
      </c>
      <c r="I82" s="173">
        <f t="shared" si="67"/>
        <v>1259316.0328030358</v>
      </c>
    </row>
    <row r="83" spans="1:9" x14ac:dyDescent="0.25">
      <c r="A83" s="177">
        <v>42552</v>
      </c>
      <c r="B83" s="37">
        <v>122775.54810140257</v>
      </c>
      <c r="C83" s="37">
        <v>122775.54810140257</v>
      </c>
      <c r="D83" s="37">
        <v>10632.560206340439</v>
      </c>
      <c r="E83" s="37">
        <v>10632.560206340439</v>
      </c>
      <c r="F83" s="171">
        <v>112142.98789506214</v>
      </c>
      <c r="G83" s="171">
        <f t="shared" si="65"/>
        <v>1412439.9342677344</v>
      </c>
      <c r="H83" s="171">
        <f t="shared" ref="H83:I83" si="68">SUM(E72:E83)</f>
        <v>147456.28513729636</v>
      </c>
      <c r="I83" s="171">
        <f t="shared" si="68"/>
        <v>1264983.649130438</v>
      </c>
    </row>
    <row r="84" spans="1:9" x14ac:dyDescent="0.25">
      <c r="A84" s="178">
        <v>42583</v>
      </c>
      <c r="B84" s="172">
        <v>104935.45901848479</v>
      </c>
      <c r="C84" s="172">
        <v>104935.45901848479</v>
      </c>
      <c r="D84" s="172">
        <v>9877.1263075241568</v>
      </c>
      <c r="E84" s="172">
        <v>9877.1263075241568</v>
      </c>
      <c r="F84" s="173">
        <v>95058.332710960633</v>
      </c>
      <c r="G84" s="173">
        <f t="shared" si="65"/>
        <v>1415521.5911422817</v>
      </c>
      <c r="H84" s="173">
        <f t="shared" ref="H84:I84" si="69">SUM(E73:E84)</f>
        <v>144773.98781851327</v>
      </c>
      <c r="I84" s="173">
        <f t="shared" si="69"/>
        <v>1270747.6033237684</v>
      </c>
    </row>
    <row r="85" spans="1:9" x14ac:dyDescent="0.25">
      <c r="A85" s="177">
        <v>42614</v>
      </c>
      <c r="B85" s="37">
        <v>116595.39842277832</v>
      </c>
      <c r="C85" s="37">
        <v>116595.39842277832</v>
      </c>
      <c r="D85" s="37">
        <v>9681.1973442907783</v>
      </c>
      <c r="E85" s="37">
        <v>9681.1973442907783</v>
      </c>
      <c r="F85" s="171">
        <v>106914.20107848755</v>
      </c>
      <c r="G85" s="171">
        <f t="shared" si="65"/>
        <v>1424879.956830224</v>
      </c>
      <c r="H85" s="171">
        <f t="shared" ref="H85:I85" si="70">SUM(E74:E85)</f>
        <v>142042.16068874046</v>
      </c>
      <c r="I85" s="171">
        <f t="shared" si="70"/>
        <v>1282837.7961414836</v>
      </c>
    </row>
    <row r="86" spans="1:9" x14ac:dyDescent="0.25">
      <c r="A86" s="178">
        <v>42644</v>
      </c>
      <c r="B86" s="172">
        <v>100000.31054658329</v>
      </c>
      <c r="C86" s="172">
        <v>100000.31054658329</v>
      </c>
      <c r="D86" s="172">
        <v>10121.728248055371</v>
      </c>
      <c r="E86" s="172">
        <v>10121.728248055371</v>
      </c>
      <c r="F86" s="173">
        <v>89878.582298527923</v>
      </c>
      <c r="G86" s="173">
        <f t="shared" si="65"/>
        <v>1405283.5298637687</v>
      </c>
      <c r="H86" s="173">
        <f t="shared" ref="H86:I86" si="71">SUM(E75:E86)</f>
        <v>140129.08567965901</v>
      </c>
      <c r="I86" s="173">
        <f t="shared" si="71"/>
        <v>1265154.4441841098</v>
      </c>
    </row>
    <row r="87" spans="1:9" x14ac:dyDescent="0.25">
      <c r="A87" s="177">
        <v>42675</v>
      </c>
      <c r="B87" s="37">
        <v>123752.85089921365</v>
      </c>
      <c r="C87" s="37">
        <v>123752.85089921365</v>
      </c>
      <c r="D87" s="37">
        <v>14370.583894301837</v>
      </c>
      <c r="E87" s="37">
        <v>14370.583894301837</v>
      </c>
      <c r="F87" s="171">
        <v>109382.26700491182</v>
      </c>
      <c r="G87" s="171">
        <f t="shared" si="65"/>
        <v>1416185.7553388239</v>
      </c>
      <c r="H87" s="171">
        <f t="shared" ref="H87:I87" si="72">SUM(E76:E87)</f>
        <v>143719.22826800498</v>
      </c>
      <c r="I87" s="171">
        <f t="shared" si="72"/>
        <v>1272466.5270708189</v>
      </c>
    </row>
    <row r="88" spans="1:9" x14ac:dyDescent="0.25">
      <c r="A88" s="178">
        <v>42705</v>
      </c>
      <c r="B88" s="172">
        <v>170723.93031397174</v>
      </c>
      <c r="C88" s="172">
        <v>170723.93031397174</v>
      </c>
      <c r="D88" s="172">
        <v>34774.943411452317</v>
      </c>
      <c r="E88" s="172">
        <v>34774.943411452317</v>
      </c>
      <c r="F88" s="173">
        <v>135948.98690251942</v>
      </c>
      <c r="G88" s="173">
        <f t="shared" si="65"/>
        <v>1388903.2799777074</v>
      </c>
      <c r="H88" s="173">
        <f t="shared" ref="H88:I88" si="73">SUM(E77:E88)</f>
        <v>156867.86225538683</v>
      </c>
      <c r="I88" s="173">
        <f t="shared" si="73"/>
        <v>1232035.4177223204</v>
      </c>
    </row>
    <row r="89" spans="1:9" x14ac:dyDescent="0.25">
      <c r="A89" s="177">
        <v>42736</v>
      </c>
      <c r="B89" s="37">
        <v>109626.5209135124</v>
      </c>
      <c r="C89" s="37">
        <v>109626.5209135124</v>
      </c>
      <c r="D89" s="37">
        <v>4421.0665272876959</v>
      </c>
      <c r="E89" s="37">
        <v>4421.0665272876959</v>
      </c>
      <c r="F89" s="171">
        <v>105205.45438622471</v>
      </c>
      <c r="G89" s="171">
        <f t="shared" si="65"/>
        <v>1373232.2680081155</v>
      </c>
      <c r="H89" s="171">
        <f t="shared" ref="H89:I89" si="74">SUM(E78:E89)</f>
        <v>148815.89561066055</v>
      </c>
      <c r="I89" s="171">
        <f t="shared" si="74"/>
        <v>1224416.3723974547</v>
      </c>
    </row>
    <row r="90" spans="1:9" x14ac:dyDescent="0.25">
      <c r="A90" s="178">
        <v>42767</v>
      </c>
      <c r="B90" s="172">
        <v>103356.30209394499</v>
      </c>
      <c r="C90" s="172">
        <v>103356.30209394499</v>
      </c>
      <c r="D90" s="172">
        <v>7634.1003819995722</v>
      </c>
      <c r="E90" s="172">
        <v>7634.1003819995722</v>
      </c>
      <c r="F90" s="173">
        <v>95722.201711945425</v>
      </c>
      <c r="G90" s="173">
        <f t="shared" si="65"/>
        <v>1371112.07807494</v>
      </c>
      <c r="H90" s="173">
        <f t="shared" ref="H90:I90" si="75">SUM(E79:E90)</f>
        <v>145633.65043070601</v>
      </c>
      <c r="I90" s="173">
        <f t="shared" si="75"/>
        <v>1225478.4276442339</v>
      </c>
    </row>
    <row r="91" spans="1:9" x14ac:dyDescent="0.25">
      <c r="A91" s="177">
        <v>42795</v>
      </c>
      <c r="B91" s="37">
        <v>106772.77187301677</v>
      </c>
      <c r="C91" s="37">
        <v>106772.77187301677</v>
      </c>
      <c r="D91" s="37">
        <v>9479.0718016091305</v>
      </c>
      <c r="E91" s="37">
        <v>9479.0718016091305</v>
      </c>
      <c r="F91" s="171">
        <v>97293.700071407642</v>
      </c>
      <c r="G91" s="171">
        <f t="shared" si="65"/>
        <v>1373110.2709695185</v>
      </c>
      <c r="H91" s="171">
        <f t="shared" ref="H91:I91" si="76">SUM(E80:E91)</f>
        <v>144503.19807899007</v>
      </c>
      <c r="I91" s="171">
        <f t="shared" si="76"/>
        <v>1228607.0728905285</v>
      </c>
    </row>
    <row r="92" spans="1:9" x14ac:dyDescent="0.25">
      <c r="A92" s="178">
        <v>42826</v>
      </c>
      <c r="B92" s="172">
        <v>103360.27649362688</v>
      </c>
      <c r="C92" s="172">
        <v>103360.27649362688</v>
      </c>
      <c r="D92" s="172">
        <v>6911.5019405204739</v>
      </c>
      <c r="E92" s="172">
        <v>6911.5019405204739</v>
      </c>
      <c r="F92" s="173">
        <v>96448.774553106399</v>
      </c>
      <c r="G92" s="173">
        <f t="shared" si="65"/>
        <v>1369841.846174371</v>
      </c>
      <c r="H92" s="173">
        <f t="shared" ref="H92:I92" si="77">SUM(E81:E92)</f>
        <v>138658.95334395056</v>
      </c>
      <c r="I92" s="173">
        <f t="shared" si="77"/>
        <v>1231182.8928304205</v>
      </c>
    </row>
    <row r="93" spans="1:9" x14ac:dyDescent="0.25">
      <c r="A93" s="177">
        <v>42856</v>
      </c>
      <c r="B93" s="37">
        <v>115315.10811589351</v>
      </c>
      <c r="C93" s="37">
        <v>115315.10811589351</v>
      </c>
      <c r="D93" s="37">
        <v>10383.203434977211</v>
      </c>
      <c r="E93" s="37">
        <v>10383.203434977211</v>
      </c>
      <c r="F93" s="171">
        <v>104931.9046809163</v>
      </c>
      <c r="G93" s="171">
        <f t="shared" si="65"/>
        <v>1381126.6741390841</v>
      </c>
      <c r="H93" s="171">
        <f t="shared" ref="H93:I93" si="78">SUM(E82:E93)</f>
        <v>139487.6316732007</v>
      </c>
      <c r="I93" s="171">
        <f t="shared" si="78"/>
        <v>1241639.0424658835</v>
      </c>
    </row>
    <row r="94" spans="1:9" x14ac:dyDescent="0.25">
      <c r="A94" s="178">
        <v>42887</v>
      </c>
      <c r="B94" s="172">
        <v>114899.31469150662</v>
      </c>
      <c r="C94" s="172">
        <v>114899.31469150662</v>
      </c>
      <c r="D94" s="172">
        <v>9975.8654620289963</v>
      </c>
      <c r="E94" s="172">
        <v>9975.8654620289963</v>
      </c>
      <c r="F94" s="173">
        <v>104923.44922947761</v>
      </c>
      <c r="G94" s="173">
        <f t="shared" si="65"/>
        <v>1392113.7914839357</v>
      </c>
      <c r="H94" s="173">
        <f t="shared" ref="H94:I94" si="79">SUM(E83:E94)</f>
        <v>138262.94896038796</v>
      </c>
      <c r="I94" s="173">
        <f t="shared" si="79"/>
        <v>1253850.8425235476</v>
      </c>
    </row>
    <row r="95" spans="1:9" x14ac:dyDescent="0.25">
      <c r="A95" s="177">
        <v>42917</v>
      </c>
      <c r="B95" s="37">
        <v>117627.8661004223</v>
      </c>
      <c r="C95" s="37">
        <v>117627.8661004223</v>
      </c>
      <c r="D95" s="37">
        <v>8599.4708827496142</v>
      </c>
      <c r="E95" s="37">
        <v>8599.4708827496142</v>
      </c>
      <c r="F95" s="171">
        <v>109028.39521767269</v>
      </c>
      <c r="G95" s="171">
        <f t="shared" si="65"/>
        <v>1386966.1094829552</v>
      </c>
      <c r="H95" s="171">
        <f t="shared" ref="H95:I95" si="80">SUM(E84:E95)</f>
        <v>136229.85963679716</v>
      </c>
      <c r="I95" s="171">
        <f t="shared" si="80"/>
        <v>1250736.2498461581</v>
      </c>
    </row>
    <row r="96" spans="1:9" x14ac:dyDescent="0.25">
      <c r="A96" s="178">
        <v>42948</v>
      </c>
      <c r="B96" s="172">
        <v>109240.51584191887</v>
      </c>
      <c r="C96" s="172">
        <v>109240.51584191887</v>
      </c>
      <c r="D96" s="172">
        <v>9653.7123680502937</v>
      </c>
      <c r="E96" s="172">
        <v>9653.7123680502937</v>
      </c>
      <c r="F96" s="173">
        <v>99586.803473868567</v>
      </c>
      <c r="G96" s="173">
        <f t="shared" si="65"/>
        <v>1391271.1663063893</v>
      </c>
      <c r="H96" s="173">
        <f t="shared" ref="H96:I96" si="81">SUM(E85:E96)</f>
        <v>136006.4456973233</v>
      </c>
      <c r="I96" s="173">
        <f t="shared" si="81"/>
        <v>1255264.7206090661</v>
      </c>
    </row>
    <row r="97" spans="1:9" x14ac:dyDescent="0.25">
      <c r="A97" s="177">
        <v>42979</v>
      </c>
      <c r="B97" s="37">
        <v>120721.69238961492</v>
      </c>
      <c r="C97" s="37">
        <v>120721.69238961492</v>
      </c>
      <c r="D97" s="37">
        <v>8883.9813019739904</v>
      </c>
      <c r="E97" s="37">
        <v>8883.9813019739904</v>
      </c>
      <c r="F97" s="171">
        <v>111837.71108764093</v>
      </c>
      <c r="G97" s="171">
        <f t="shared" si="65"/>
        <v>1395397.4602732258</v>
      </c>
      <c r="H97" s="171">
        <f t="shared" ref="H97:I97" si="82">SUM(E86:E97)</f>
        <v>135209.22965500652</v>
      </c>
      <c r="I97" s="171">
        <f t="shared" si="82"/>
        <v>1260188.2306182194</v>
      </c>
    </row>
    <row r="98" spans="1:9" x14ac:dyDescent="0.25">
      <c r="A98" s="178">
        <v>43009</v>
      </c>
      <c r="B98" s="172">
        <v>104848.56402221989</v>
      </c>
      <c r="C98" s="172">
        <v>104848.56402221989</v>
      </c>
      <c r="D98" s="172">
        <v>9415.3572062801013</v>
      </c>
      <c r="E98" s="172">
        <v>9415.3572062801013</v>
      </c>
      <c r="F98" s="173">
        <v>95433.20681593979</v>
      </c>
      <c r="G98" s="173">
        <f t="shared" si="65"/>
        <v>1400245.7137488625</v>
      </c>
      <c r="H98" s="173">
        <f t="shared" ref="H98:I98" si="83">SUM(E87:E98)</f>
        <v>134502.85861323125</v>
      </c>
      <c r="I98" s="173">
        <f t="shared" si="83"/>
        <v>1265742.8551356313</v>
      </c>
    </row>
    <row r="99" spans="1:9" x14ac:dyDescent="0.25">
      <c r="A99" s="177">
        <v>43040</v>
      </c>
      <c r="B99" s="37">
        <v>112233.20608118725</v>
      </c>
      <c r="C99" s="37">
        <v>112233.20608118725</v>
      </c>
      <c r="D99" s="37">
        <v>9881.8941540689193</v>
      </c>
      <c r="E99" s="37">
        <v>9881.8941540689193</v>
      </c>
      <c r="F99" s="171">
        <v>102351.31192711834</v>
      </c>
      <c r="G99" s="171">
        <f t="shared" si="65"/>
        <v>1388726.0689308362</v>
      </c>
      <c r="H99" s="171">
        <f t="shared" ref="H99:I99" si="84">SUM(E88:E99)</f>
        <v>130014.16887299833</v>
      </c>
      <c r="I99" s="171">
        <f t="shared" si="84"/>
        <v>1258711.9000578381</v>
      </c>
    </row>
    <row r="100" spans="1:9" x14ac:dyDescent="0.25">
      <c r="A100" s="178">
        <v>43070</v>
      </c>
      <c r="B100" s="172">
        <v>156802.62725252312</v>
      </c>
      <c r="C100" s="172">
        <v>156802.62725252312</v>
      </c>
      <c r="D100" s="172">
        <v>29590.118603859552</v>
      </c>
      <c r="E100" s="172">
        <v>29590.118603859552</v>
      </c>
      <c r="F100" s="173">
        <v>127212.50864866357</v>
      </c>
      <c r="G100" s="173">
        <f t="shared" si="65"/>
        <v>1374804.7658693877</v>
      </c>
      <c r="H100" s="173">
        <f t="shared" ref="H100:I100" si="85">SUM(E89:E100)</f>
        <v>124829.34406540556</v>
      </c>
      <c r="I100" s="173">
        <f t="shared" si="85"/>
        <v>1249975.4218039818</v>
      </c>
    </row>
    <row r="101" spans="1:9" x14ac:dyDescent="0.25">
      <c r="A101" s="177">
        <v>43101</v>
      </c>
      <c r="B101" s="37">
        <v>111416.16924905792</v>
      </c>
      <c r="C101" s="37">
        <v>111416.16924905792</v>
      </c>
      <c r="D101" s="37">
        <v>4871.675904271885</v>
      </c>
      <c r="E101" s="37">
        <v>4871.675904271885</v>
      </c>
      <c r="F101" s="171">
        <v>106544.49334478602</v>
      </c>
      <c r="G101" s="171">
        <f t="shared" si="65"/>
        <v>1376594.4142049332</v>
      </c>
      <c r="H101" s="171">
        <f t="shared" ref="H101:I101" si="86">SUM(E90:E101)</f>
        <v>125279.95344238974</v>
      </c>
      <c r="I101" s="171">
        <f t="shared" si="86"/>
        <v>1251314.4607625434</v>
      </c>
    </row>
    <row r="102" spans="1:9" x14ac:dyDescent="0.25">
      <c r="A102" s="178">
        <v>43132</v>
      </c>
      <c r="B102" s="172">
        <v>102757.030147035</v>
      </c>
      <c r="C102" s="172">
        <v>102757.030147035</v>
      </c>
      <c r="D102" s="172">
        <v>6269.7141584037836</v>
      </c>
      <c r="E102" s="172">
        <v>6269.7141584037836</v>
      </c>
      <c r="F102" s="173">
        <v>96487.315988631206</v>
      </c>
      <c r="G102" s="173">
        <f t="shared" si="65"/>
        <v>1375995.1422580229</v>
      </c>
      <c r="H102" s="173">
        <f t="shared" ref="H102:I102" si="87">SUM(E91:E102)</f>
        <v>123915.56721879396</v>
      </c>
      <c r="I102" s="173">
        <f t="shared" si="87"/>
        <v>1252079.5750392291</v>
      </c>
    </row>
    <row r="103" spans="1:9" x14ac:dyDescent="0.25">
      <c r="A103" s="177">
        <v>43160</v>
      </c>
      <c r="B103" s="37">
        <v>120192.30117726132</v>
      </c>
      <c r="C103" s="37">
        <v>120192.30117726132</v>
      </c>
      <c r="D103" s="37">
        <v>11531.119961583639</v>
      </c>
      <c r="E103" s="37">
        <v>11531.119961583639</v>
      </c>
      <c r="F103" s="171">
        <v>108661.18121567769</v>
      </c>
      <c r="G103" s="171">
        <f t="shared" si="65"/>
        <v>1389414.6715622675</v>
      </c>
      <c r="H103" s="171">
        <f t="shared" ref="H103:I103" si="88">SUM(E92:E103)</f>
        <v>125967.61537876846</v>
      </c>
      <c r="I103" s="171">
        <f t="shared" si="88"/>
        <v>1263447.0561834991</v>
      </c>
    </row>
    <row r="104" spans="1:9" x14ac:dyDescent="0.25">
      <c r="A104" s="178">
        <v>43191</v>
      </c>
      <c r="B104" s="172">
        <v>117754.19016987253</v>
      </c>
      <c r="C104" s="172">
        <v>117754.19016987253</v>
      </c>
      <c r="D104" s="172">
        <v>9841.4142744924084</v>
      </c>
      <c r="E104" s="172">
        <v>9841.4142744924084</v>
      </c>
      <c r="F104" s="173">
        <v>107912.77589538012</v>
      </c>
      <c r="G104" s="173">
        <f t="shared" si="65"/>
        <v>1403808.5852385131</v>
      </c>
      <c r="H104" s="173">
        <f t="shared" ref="H104:I104" si="89">SUM(E93:E104)</f>
        <v>128897.5277127404</v>
      </c>
      <c r="I104" s="173">
        <f t="shared" si="89"/>
        <v>1274911.0575257726</v>
      </c>
    </row>
    <row r="105" spans="1:9" x14ac:dyDescent="0.25">
      <c r="A105" s="177">
        <v>43221</v>
      </c>
      <c r="B105" s="37">
        <v>107080.81560637399</v>
      </c>
      <c r="C105" s="37">
        <v>107080.81560637399</v>
      </c>
      <c r="D105" s="37">
        <v>9538.7326506649351</v>
      </c>
      <c r="E105" s="37">
        <v>9538.7326506649351</v>
      </c>
      <c r="F105" s="171">
        <v>97542.082955709047</v>
      </c>
      <c r="G105" s="171">
        <f t="shared" si="65"/>
        <v>1395574.2927289938</v>
      </c>
      <c r="H105" s="171">
        <f t="shared" ref="H105:I105" si="90">SUM(E94:E105)</f>
        <v>128053.05692842812</v>
      </c>
      <c r="I105" s="171">
        <f t="shared" si="90"/>
        <v>1267521.2358005657</v>
      </c>
    </row>
    <row r="106" spans="1:9" x14ac:dyDescent="0.25">
      <c r="A106" s="178">
        <v>43252</v>
      </c>
      <c r="B106" s="172">
        <v>108839.22178913801</v>
      </c>
      <c r="C106" s="172">
        <v>108839.22178913801</v>
      </c>
      <c r="D106" s="172">
        <v>14803.306425471765</v>
      </c>
      <c r="E106" s="172">
        <v>14803.306425471765</v>
      </c>
      <c r="F106" s="173">
        <v>94035.915363666252</v>
      </c>
      <c r="G106" s="173">
        <f t="shared" si="65"/>
        <v>1389514.1998266249</v>
      </c>
      <c r="H106" s="173">
        <f t="shared" ref="H106:I106" si="91">SUM(E95:E106)</f>
        <v>132880.49789187091</v>
      </c>
      <c r="I106" s="173">
        <f t="shared" si="91"/>
        <v>1256633.7019347539</v>
      </c>
    </row>
    <row r="107" spans="1:9" x14ac:dyDescent="0.25">
      <c r="A107" s="177">
        <v>43282</v>
      </c>
      <c r="B107" s="37">
        <v>117410.22156971543</v>
      </c>
      <c r="C107" s="37">
        <v>117410.22156971543</v>
      </c>
      <c r="D107" s="37">
        <v>9898.1759400953815</v>
      </c>
      <c r="E107" s="37">
        <v>9898.1759400953815</v>
      </c>
      <c r="F107" s="171">
        <v>107512.04562962006</v>
      </c>
      <c r="G107" s="171">
        <f t="shared" si="65"/>
        <v>1389296.5552959184</v>
      </c>
      <c r="H107" s="171">
        <f t="shared" ref="H107:I107" si="92">SUM(E96:E107)</f>
        <v>134179.20294921665</v>
      </c>
      <c r="I107" s="171">
        <f t="shared" si="92"/>
        <v>1255117.3523467015</v>
      </c>
    </row>
    <row r="108" spans="1:9" x14ac:dyDescent="0.25">
      <c r="A108" s="178">
        <v>43313</v>
      </c>
      <c r="B108" s="172">
        <v>115718.82207231596</v>
      </c>
      <c r="C108" s="172">
        <v>115718.82207231596</v>
      </c>
      <c r="D108" s="172">
        <v>9812.5384813649598</v>
      </c>
      <c r="E108" s="172">
        <v>9812.5384813649598</v>
      </c>
      <c r="F108" s="173">
        <v>105906.283590951</v>
      </c>
      <c r="G108" s="173">
        <f t="shared" si="65"/>
        <v>1395774.8615263153</v>
      </c>
      <c r="H108" s="173">
        <f t="shared" ref="H108:I108" si="93">SUM(E97:E108)</f>
        <v>134338.02906253131</v>
      </c>
      <c r="I108" s="173">
        <f t="shared" si="93"/>
        <v>1261436.8324637841</v>
      </c>
    </row>
    <row r="109" spans="1:9" x14ac:dyDescent="0.25">
      <c r="A109" s="177">
        <v>43344</v>
      </c>
      <c r="B109" s="37">
        <v>122775.61361195982</v>
      </c>
      <c r="C109" s="37">
        <v>122775.61361195982</v>
      </c>
      <c r="D109" s="37">
        <v>9811.7392170279163</v>
      </c>
      <c r="E109" s="37">
        <v>9811.7392170279163</v>
      </c>
      <c r="F109" s="171">
        <v>112963.8743949319</v>
      </c>
      <c r="G109" s="171">
        <f t="shared" si="65"/>
        <v>1397828.7827486603</v>
      </c>
      <c r="H109" s="171">
        <f t="shared" ref="H109:I109" si="94">SUM(E98:E109)</f>
        <v>135265.78697758523</v>
      </c>
      <c r="I109" s="171">
        <f t="shared" si="94"/>
        <v>1262562.9957710749</v>
      </c>
    </row>
    <row r="110" spans="1:9" x14ac:dyDescent="0.25">
      <c r="A110" s="178">
        <v>43374</v>
      </c>
      <c r="B110" s="172">
        <v>107598.16507720223</v>
      </c>
      <c r="C110" s="172">
        <v>107598.16507720223</v>
      </c>
      <c r="D110" s="172">
        <v>11621.377870264319</v>
      </c>
      <c r="E110" s="172">
        <v>11621.377870264319</v>
      </c>
      <c r="F110" s="173">
        <v>95976.787206937908</v>
      </c>
      <c r="G110" s="173">
        <f t="shared" si="65"/>
        <v>1400578.3838036426</v>
      </c>
      <c r="H110" s="173">
        <f t="shared" ref="H110:I110" si="95">SUM(E99:E110)</f>
        <v>137471.80764156947</v>
      </c>
      <c r="I110" s="173">
        <f t="shared" si="95"/>
        <v>1263106.5761620733</v>
      </c>
    </row>
    <row r="111" spans="1:9" x14ac:dyDescent="0.25">
      <c r="A111" s="177">
        <v>43405</v>
      </c>
      <c r="B111" s="37">
        <v>118342.85197633045</v>
      </c>
      <c r="C111" s="37">
        <v>118342.85197633045</v>
      </c>
      <c r="D111" s="37">
        <v>12199.300942177506</v>
      </c>
      <c r="E111" s="37">
        <v>12199.300942177506</v>
      </c>
      <c r="F111" s="171">
        <v>106143.55103415294</v>
      </c>
      <c r="G111" s="171">
        <f t="shared" si="65"/>
        <v>1406688.0296987856</v>
      </c>
      <c r="H111" s="171">
        <f t="shared" ref="H111:I111" si="96">SUM(E100:E111)</f>
        <v>139789.21442967805</v>
      </c>
      <c r="I111" s="171">
        <f t="shared" si="96"/>
        <v>1266898.8152691079</v>
      </c>
    </row>
    <row r="112" spans="1:9" x14ac:dyDescent="0.25">
      <c r="A112" s="178">
        <v>43435</v>
      </c>
      <c r="B112" s="172">
        <v>151731.13833991127</v>
      </c>
      <c r="C112" s="172">
        <v>151731.13833991127</v>
      </c>
      <c r="D112" s="172">
        <v>23057.913135999006</v>
      </c>
      <c r="E112" s="172">
        <v>23057.913135999006</v>
      </c>
      <c r="F112" s="173">
        <v>128673.22520391227</v>
      </c>
      <c r="G112" s="173">
        <f t="shared" si="65"/>
        <v>1401616.5407861739</v>
      </c>
      <c r="H112" s="173">
        <f t="shared" ref="H112:I112" si="97">SUM(E101:E112)</f>
        <v>133257.00896181751</v>
      </c>
      <c r="I112" s="173">
        <f t="shared" si="97"/>
        <v>1268359.5318243564</v>
      </c>
    </row>
    <row r="113" spans="1:9" x14ac:dyDescent="0.25">
      <c r="A113" s="177">
        <v>43466</v>
      </c>
      <c r="B113" s="37">
        <v>108846.02259453089</v>
      </c>
      <c r="C113" s="37">
        <v>108846.02259453089</v>
      </c>
      <c r="D113" s="37">
        <v>4284.213322812333</v>
      </c>
      <c r="E113" s="37">
        <v>4284.213322812333</v>
      </c>
      <c r="F113" s="171">
        <v>104561.80927171856</v>
      </c>
      <c r="G113" s="171">
        <f t="shared" si="65"/>
        <v>1399046.394131647</v>
      </c>
      <c r="H113" s="171">
        <f t="shared" ref="H113:I113" si="98">SUM(E102:E113)</f>
        <v>132669.54638035796</v>
      </c>
      <c r="I113" s="171">
        <f t="shared" si="98"/>
        <v>1266376.8477512891</v>
      </c>
    </row>
    <row r="114" spans="1:9" x14ac:dyDescent="0.25">
      <c r="A114" s="178">
        <v>43497</v>
      </c>
      <c r="B114" s="172">
        <v>105122.91452282225</v>
      </c>
      <c r="C114" s="172">
        <v>105122.91452282225</v>
      </c>
      <c r="D114" s="172">
        <v>7075.038441701683</v>
      </c>
      <c r="E114" s="172">
        <v>7075.038441701683</v>
      </c>
      <c r="F114" s="173">
        <v>98047.876081120572</v>
      </c>
      <c r="G114" s="173">
        <f t="shared" si="65"/>
        <v>1401412.2785074343</v>
      </c>
      <c r="H114" s="173">
        <f t="shared" ref="H114:I114" si="99">SUM(E103:E114)</f>
        <v>133474.87066365583</v>
      </c>
      <c r="I114" s="173">
        <f t="shared" si="99"/>
        <v>1267937.4078437784</v>
      </c>
    </row>
    <row r="115" spans="1:9" x14ac:dyDescent="0.25">
      <c r="A115" s="177">
        <v>43525</v>
      </c>
      <c r="B115" s="37">
        <v>116322.79394938651</v>
      </c>
      <c r="C115" s="37">
        <v>116322.79394938651</v>
      </c>
      <c r="D115" s="37">
        <v>7014.4078824875687</v>
      </c>
      <c r="E115" s="37">
        <v>7014.4078824875687</v>
      </c>
      <c r="F115" s="171">
        <v>109308.38606689894</v>
      </c>
      <c r="G115" s="171">
        <f t="shared" si="65"/>
        <v>1397542.7712795595</v>
      </c>
      <c r="H115" s="171">
        <f t="shared" ref="H115:I115" si="100">SUM(E104:E115)</f>
        <v>128958.15858455977</v>
      </c>
      <c r="I115" s="171">
        <f t="shared" si="100"/>
        <v>1268584.6126949994</v>
      </c>
    </row>
    <row r="116" spans="1:9" x14ac:dyDescent="0.25">
      <c r="A116" s="178">
        <v>43556</v>
      </c>
      <c r="B116" s="172">
        <v>118330.35754201232</v>
      </c>
      <c r="C116" s="172">
        <v>118330.35754201232</v>
      </c>
      <c r="D116" s="172">
        <v>8049.1582528393865</v>
      </c>
      <c r="E116" s="172">
        <v>8049.1582528393865</v>
      </c>
      <c r="F116" s="173">
        <v>110281.19928917293</v>
      </c>
      <c r="G116" s="173">
        <f t="shared" si="65"/>
        <v>1398118.9386516993</v>
      </c>
      <c r="H116" s="173">
        <f t="shared" ref="H116:I116" si="101">SUM(E105:E116)</f>
        <v>127165.90256290678</v>
      </c>
      <c r="I116" s="173">
        <f t="shared" si="101"/>
        <v>1270953.0360887924</v>
      </c>
    </row>
    <row r="117" spans="1:9" x14ac:dyDescent="0.25">
      <c r="A117" s="177">
        <v>43586</v>
      </c>
      <c r="B117" s="37">
        <v>105489.71019859948</v>
      </c>
      <c r="C117" s="37">
        <v>105489.71019859948</v>
      </c>
      <c r="D117" s="37">
        <v>8985.1172164037234</v>
      </c>
      <c r="E117" s="37">
        <v>8985.1172164037234</v>
      </c>
      <c r="F117" s="171">
        <v>96504.592982195754</v>
      </c>
      <c r="G117" s="171">
        <f t="shared" si="65"/>
        <v>1396527.8332439247</v>
      </c>
      <c r="H117" s="171">
        <f t="shared" ref="H117:I117" si="102">SUM(E106:E117)</f>
        <v>126612.28712864558</v>
      </c>
      <c r="I117" s="171">
        <f t="shared" si="102"/>
        <v>1269915.5461152792</v>
      </c>
    </row>
    <row r="118" spans="1:9" ht="15.75" thickBot="1" x14ac:dyDescent="0.3">
      <c r="A118" s="180">
        <v>43617</v>
      </c>
      <c r="B118" s="175">
        <v>104275.00244537671</v>
      </c>
      <c r="C118" s="175">
        <v>104275.00244537671</v>
      </c>
      <c r="D118" s="175">
        <v>8112.9982202621395</v>
      </c>
      <c r="E118" s="175">
        <v>8112.9982202621395</v>
      </c>
      <c r="F118" s="176">
        <v>96162.004225114564</v>
      </c>
      <c r="G118" s="176">
        <f t="shared" si="65"/>
        <v>1391963.6139001634</v>
      </c>
      <c r="H118" s="176">
        <f t="shared" ref="H118:I118" si="103">SUM(E107:E118)</f>
        <v>119921.97892343593</v>
      </c>
      <c r="I118" s="176">
        <f t="shared" si="103"/>
        <v>1272041.6349767274</v>
      </c>
    </row>
    <row r="119" spans="1:9" x14ac:dyDescent="0.25">
      <c r="A119" s="102" t="s">
        <v>218</v>
      </c>
    </row>
    <row r="120" spans="1:9" x14ac:dyDescent="0.25">
      <c r="A120" s="102" t="s">
        <v>98</v>
      </c>
    </row>
  </sheetData>
  <mergeCells count="3">
    <mergeCell ref="G3:I3"/>
    <mergeCell ref="B3:F3"/>
    <mergeCell ref="A3:A4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005D89"/>
  </sheetPr>
  <dimension ref="A1:J172"/>
  <sheetViews>
    <sheetView zoomScale="85" zoomScaleNormal="85" workbookViewId="0">
      <pane xSplit="1" ySplit="4" topLeftCell="B5" activePane="bottomRight" state="frozen"/>
      <selection activeCell="M24" sqref="M24:W24"/>
      <selection pane="topRight" activeCell="M24" sqref="M24:W24"/>
      <selection pane="bottomLeft" activeCell="M24" sqref="M24:W24"/>
      <selection pane="bottomRight"/>
    </sheetView>
  </sheetViews>
  <sheetFormatPr defaultRowHeight="15" x14ac:dyDescent="0.25"/>
  <cols>
    <col min="1" max="1" width="23.85546875" style="187" customWidth="1"/>
    <col min="2" max="2" width="15.42578125" style="1" customWidth="1"/>
    <col min="3" max="3" width="29.5703125" style="1" customWidth="1"/>
    <col min="4" max="4" width="19" style="1" customWidth="1"/>
    <col min="5" max="5" width="10" style="1" customWidth="1"/>
    <col min="6" max="6" width="20.140625" style="1" customWidth="1"/>
    <col min="7" max="7" width="16.85546875" style="1" customWidth="1"/>
    <col min="8" max="16384" width="9.140625" style="1"/>
  </cols>
  <sheetData>
    <row r="1" spans="1:7" x14ac:dyDescent="0.25">
      <c r="A1" s="68" t="s">
        <v>0</v>
      </c>
      <c r="B1" s="57"/>
    </row>
    <row r="3" spans="1:7" ht="25.5" customHeight="1" thickBot="1" x14ac:dyDescent="0.3">
      <c r="C3" s="184" t="s">
        <v>219</v>
      </c>
      <c r="D3" s="183"/>
      <c r="F3" s="379" t="s">
        <v>219</v>
      </c>
      <c r="G3" s="379"/>
    </row>
    <row r="4" spans="1:7" ht="51" customHeight="1" x14ac:dyDescent="0.25">
      <c r="A4" s="320" t="s">
        <v>420</v>
      </c>
      <c r="B4" s="35" t="s">
        <v>220</v>
      </c>
      <c r="C4" s="35" t="s">
        <v>56</v>
      </c>
      <c r="D4" s="35" t="s">
        <v>221</v>
      </c>
      <c r="E4" s="35" t="s">
        <v>57</v>
      </c>
      <c r="F4" s="35" t="s">
        <v>221</v>
      </c>
      <c r="G4" s="35" t="s">
        <v>57</v>
      </c>
    </row>
    <row r="5" spans="1:7" x14ac:dyDescent="0.25">
      <c r="A5" s="188">
        <v>39083</v>
      </c>
      <c r="B5" s="191">
        <v>2148.9849241538636</v>
      </c>
      <c r="C5" s="191"/>
      <c r="D5" s="191">
        <v>26151.649669558949</v>
      </c>
      <c r="E5" s="191">
        <v>20831.253781139611</v>
      </c>
      <c r="F5" s="191"/>
      <c r="G5" s="191"/>
    </row>
    <row r="6" spans="1:7" x14ac:dyDescent="0.25">
      <c r="A6" s="189">
        <v>39114</v>
      </c>
      <c r="B6" s="192">
        <v>1761.2884366080218</v>
      </c>
      <c r="C6" s="192"/>
      <c r="D6" s="192">
        <v>26153.844497079062</v>
      </c>
      <c r="E6" s="192">
        <v>17862.345644404351</v>
      </c>
      <c r="F6" s="192"/>
      <c r="G6" s="192"/>
    </row>
    <row r="7" spans="1:7" x14ac:dyDescent="0.25">
      <c r="A7" s="188">
        <v>39142</v>
      </c>
      <c r="B7" s="191">
        <v>2458.2035791027884</v>
      </c>
      <c r="C7" s="191"/>
      <c r="D7" s="191">
        <v>29982.209375586564</v>
      </c>
      <c r="E7" s="191">
        <v>19570.911861209966</v>
      </c>
      <c r="F7" s="191"/>
      <c r="G7" s="191"/>
    </row>
    <row r="8" spans="1:7" x14ac:dyDescent="0.25">
      <c r="A8" s="189">
        <v>39173</v>
      </c>
      <c r="B8" s="192">
        <v>2890.5288482220717</v>
      </c>
      <c r="C8" s="192"/>
      <c r="D8" s="192">
        <v>26492.053380012541</v>
      </c>
      <c r="E8" s="192">
        <v>16859.826245070468</v>
      </c>
      <c r="F8" s="192"/>
      <c r="G8" s="192"/>
    </row>
    <row r="9" spans="1:7" x14ac:dyDescent="0.25">
      <c r="A9" s="188">
        <v>39203</v>
      </c>
      <c r="B9" s="191">
        <v>2552.2852673610073</v>
      </c>
      <c r="C9" s="191"/>
      <c r="D9" s="191">
        <v>27790.473395387016</v>
      </c>
      <c r="E9" s="191">
        <v>17120.289690256981</v>
      </c>
      <c r="F9" s="191"/>
      <c r="G9" s="191"/>
    </row>
    <row r="10" spans="1:7" x14ac:dyDescent="0.25">
      <c r="A10" s="189">
        <v>39234</v>
      </c>
      <c r="B10" s="192">
        <v>2626.7972680360981</v>
      </c>
      <c r="C10" s="192"/>
      <c r="D10" s="192">
        <v>27962.952673198921</v>
      </c>
      <c r="E10" s="192">
        <v>17849.298342978913</v>
      </c>
      <c r="F10" s="192"/>
      <c r="G10" s="192"/>
    </row>
    <row r="11" spans="1:7" x14ac:dyDescent="0.25">
      <c r="A11" s="188">
        <v>39264</v>
      </c>
      <c r="B11" s="191">
        <v>2565.9332119316796</v>
      </c>
      <c r="C11" s="191"/>
      <c r="D11" s="191">
        <v>28076.533724960362</v>
      </c>
      <c r="E11" s="191">
        <v>21813.981779757185</v>
      </c>
      <c r="F11" s="191"/>
      <c r="G11" s="191"/>
    </row>
    <row r="12" spans="1:7" x14ac:dyDescent="0.25">
      <c r="A12" s="189">
        <v>39295</v>
      </c>
      <c r="B12" s="192">
        <v>4900.3600904840278</v>
      </c>
      <c r="C12" s="192"/>
      <c r="D12" s="192">
        <v>27678.368161750761</v>
      </c>
      <c r="E12" s="192">
        <v>17010.6428732108</v>
      </c>
      <c r="F12" s="192"/>
      <c r="G12" s="192"/>
    </row>
    <row r="13" spans="1:7" x14ac:dyDescent="0.25">
      <c r="A13" s="188">
        <v>39326</v>
      </c>
      <c r="B13" s="191">
        <v>2537.9238573417069</v>
      </c>
      <c r="C13" s="191"/>
      <c r="D13" s="191">
        <v>39787.123016727448</v>
      </c>
      <c r="E13" s="191">
        <v>17524.275351626948</v>
      </c>
      <c r="F13" s="191"/>
      <c r="G13" s="191"/>
    </row>
    <row r="14" spans="1:7" x14ac:dyDescent="0.25">
      <c r="A14" s="189">
        <v>39356</v>
      </c>
      <c r="B14" s="192">
        <v>3385.7814965619755</v>
      </c>
      <c r="C14" s="192"/>
      <c r="D14" s="192">
        <v>27808.295318591237</v>
      </c>
      <c r="E14" s="192">
        <v>17573.465495012806</v>
      </c>
      <c r="F14" s="192"/>
      <c r="G14" s="192"/>
    </row>
    <row r="15" spans="1:7" x14ac:dyDescent="0.25">
      <c r="A15" s="188">
        <v>39387</v>
      </c>
      <c r="B15" s="191">
        <v>3137.901946916998</v>
      </c>
      <c r="C15" s="191"/>
      <c r="D15" s="191">
        <v>27544.972031609272</v>
      </c>
      <c r="E15" s="191">
        <v>19532.493570385923</v>
      </c>
      <c r="F15" s="191"/>
      <c r="G15" s="191"/>
    </row>
    <row r="16" spans="1:7" x14ac:dyDescent="0.25">
      <c r="A16" s="189">
        <v>39417</v>
      </c>
      <c r="B16" s="192">
        <v>11467.736053665347</v>
      </c>
      <c r="C16" s="192">
        <f>SUM(B5:B16)</f>
        <v>42433.724980385581</v>
      </c>
      <c r="D16" s="192">
        <v>45266.971263497318</v>
      </c>
      <c r="E16" s="192">
        <v>25537.734452558838</v>
      </c>
      <c r="F16" s="192">
        <f>SUM(D5:D16)</f>
        <v>360695.44650795945</v>
      </c>
      <c r="G16" s="192">
        <f>SUM(E5:E16)</f>
        <v>229086.51908761277</v>
      </c>
    </row>
    <row r="17" spans="1:7" x14ac:dyDescent="0.25">
      <c r="A17" s="188">
        <v>39448</v>
      </c>
      <c r="B17" s="191">
        <v>2396.5223302236054</v>
      </c>
      <c r="C17" s="191">
        <f t="shared" ref="C17:C80" si="0">SUM(B6:B17)</f>
        <v>42681.262386455324</v>
      </c>
      <c r="D17" s="191">
        <v>30939.36744372423</v>
      </c>
      <c r="E17" s="191">
        <v>24106.782741604267</v>
      </c>
      <c r="F17" s="191">
        <f t="shared" ref="F17:G32" si="1">SUM(D6:D17)</f>
        <v>365483.16428212472</v>
      </c>
      <c r="G17" s="191">
        <f t="shared" si="1"/>
        <v>232362.04804807747</v>
      </c>
    </row>
    <row r="18" spans="1:7" x14ac:dyDescent="0.25">
      <c r="A18" s="189">
        <v>39479</v>
      </c>
      <c r="B18" s="192">
        <v>2101.5427840410011</v>
      </c>
      <c r="C18" s="192">
        <f t="shared" si="0"/>
        <v>43021.516733888304</v>
      </c>
      <c r="D18" s="192">
        <v>26365.438260882525</v>
      </c>
      <c r="E18" s="192">
        <v>18142.125770251903</v>
      </c>
      <c r="F18" s="192">
        <f t="shared" si="1"/>
        <v>365694.7580459282</v>
      </c>
      <c r="G18" s="192">
        <f t="shared" si="1"/>
        <v>232641.82817392497</v>
      </c>
    </row>
    <row r="19" spans="1:7" x14ac:dyDescent="0.25">
      <c r="A19" s="188">
        <v>39508</v>
      </c>
      <c r="B19" s="191">
        <v>2851.2950599049727</v>
      </c>
      <c r="C19" s="191">
        <f t="shared" si="0"/>
        <v>43414.608214690488</v>
      </c>
      <c r="D19" s="191">
        <v>27772.056413587245</v>
      </c>
      <c r="E19" s="191">
        <v>17162.838464627126</v>
      </c>
      <c r="F19" s="191">
        <f t="shared" si="1"/>
        <v>363484.60508392885</v>
      </c>
      <c r="G19" s="191">
        <f t="shared" si="1"/>
        <v>230233.75477734214</v>
      </c>
    </row>
    <row r="20" spans="1:7" x14ac:dyDescent="0.25">
      <c r="A20" s="189">
        <v>39539</v>
      </c>
      <c r="B20" s="192">
        <v>2773.569943746852</v>
      </c>
      <c r="C20" s="192">
        <f t="shared" si="0"/>
        <v>43297.649310215274</v>
      </c>
      <c r="D20" s="192">
        <v>28852.348182544811</v>
      </c>
      <c r="E20" s="192">
        <v>17195.762332459388</v>
      </c>
      <c r="F20" s="192">
        <f t="shared" si="1"/>
        <v>365844.89988646109</v>
      </c>
      <c r="G20" s="192">
        <f t="shared" si="1"/>
        <v>230569.69086473106</v>
      </c>
    </row>
    <row r="21" spans="1:7" x14ac:dyDescent="0.25">
      <c r="A21" s="188">
        <v>39569</v>
      </c>
      <c r="B21" s="191">
        <v>3816.9065853383045</v>
      </c>
      <c r="C21" s="191">
        <f t="shared" si="0"/>
        <v>44562.270628192564</v>
      </c>
      <c r="D21" s="191">
        <v>28579.280124427209</v>
      </c>
      <c r="E21" s="191">
        <v>17602.288594382731</v>
      </c>
      <c r="F21" s="191">
        <f t="shared" si="1"/>
        <v>366633.70661550132</v>
      </c>
      <c r="G21" s="191">
        <f t="shared" si="1"/>
        <v>231051.6897688568</v>
      </c>
    </row>
    <row r="22" spans="1:7" x14ac:dyDescent="0.25">
      <c r="A22" s="189">
        <v>39600</v>
      </c>
      <c r="B22" s="192">
        <v>4493.6916911985236</v>
      </c>
      <c r="C22" s="192">
        <f t="shared" si="0"/>
        <v>46429.165051354998</v>
      </c>
      <c r="D22" s="192">
        <v>29110.729486390326</v>
      </c>
      <c r="E22" s="192">
        <v>18650.212911025385</v>
      </c>
      <c r="F22" s="192">
        <f t="shared" si="1"/>
        <v>367781.48342869274</v>
      </c>
      <c r="G22" s="192">
        <f t="shared" si="1"/>
        <v>231852.60433690331</v>
      </c>
    </row>
    <row r="23" spans="1:7" x14ac:dyDescent="0.25">
      <c r="A23" s="188">
        <v>39630</v>
      </c>
      <c r="B23" s="191">
        <v>5484.7495571547988</v>
      </c>
      <c r="C23" s="191">
        <f t="shared" si="0"/>
        <v>49347.981396578114</v>
      </c>
      <c r="D23" s="191">
        <v>28227.150659921455</v>
      </c>
      <c r="E23" s="191">
        <v>24022.843871266556</v>
      </c>
      <c r="F23" s="191">
        <f t="shared" si="1"/>
        <v>367932.10036365379</v>
      </c>
      <c r="G23" s="191">
        <f t="shared" si="1"/>
        <v>234061.46642841268</v>
      </c>
    </row>
    <row r="24" spans="1:7" x14ac:dyDescent="0.25">
      <c r="A24" s="189">
        <v>39661</v>
      </c>
      <c r="B24" s="192">
        <v>5543.9133184032353</v>
      </c>
      <c r="C24" s="192">
        <f t="shared" si="0"/>
        <v>49991.534624497319</v>
      </c>
      <c r="D24" s="192">
        <v>31520.847329855962</v>
      </c>
      <c r="E24" s="192">
        <v>17574.916053175555</v>
      </c>
      <c r="F24" s="192">
        <f t="shared" si="1"/>
        <v>371774.57953175902</v>
      </c>
      <c r="G24" s="192">
        <f t="shared" si="1"/>
        <v>234625.73960837742</v>
      </c>
    </row>
    <row r="25" spans="1:7" x14ac:dyDescent="0.25">
      <c r="A25" s="188">
        <v>39692</v>
      </c>
      <c r="B25" s="191">
        <v>4276.8790609783427</v>
      </c>
      <c r="C25" s="191">
        <f t="shared" si="0"/>
        <v>51730.489828133956</v>
      </c>
      <c r="D25" s="191">
        <v>37986.189349515516</v>
      </c>
      <c r="E25" s="191">
        <v>18611.323377880148</v>
      </c>
      <c r="F25" s="191">
        <f t="shared" si="1"/>
        <v>369973.64586454711</v>
      </c>
      <c r="G25" s="191">
        <f t="shared" si="1"/>
        <v>235712.78763463063</v>
      </c>
    </row>
    <row r="26" spans="1:7" x14ac:dyDescent="0.25">
      <c r="A26" s="189">
        <v>39722</v>
      </c>
      <c r="B26" s="192">
        <v>3238.2621227031591</v>
      </c>
      <c r="C26" s="192">
        <f t="shared" si="0"/>
        <v>51582.970454275135</v>
      </c>
      <c r="D26" s="192">
        <v>27908.508376639973</v>
      </c>
      <c r="E26" s="192">
        <v>19134.570510252099</v>
      </c>
      <c r="F26" s="192">
        <f t="shared" si="1"/>
        <v>370073.85892259586</v>
      </c>
      <c r="G26" s="192">
        <f t="shared" si="1"/>
        <v>237273.89264986993</v>
      </c>
    </row>
    <row r="27" spans="1:7" x14ac:dyDescent="0.25">
      <c r="A27" s="188">
        <v>39753</v>
      </c>
      <c r="B27" s="191">
        <v>5280.2482526000604</v>
      </c>
      <c r="C27" s="191">
        <f t="shared" si="0"/>
        <v>53725.316759958194</v>
      </c>
      <c r="D27" s="191">
        <v>32144.612764016289</v>
      </c>
      <c r="E27" s="191">
        <v>22849.992459237568</v>
      </c>
      <c r="F27" s="191">
        <f t="shared" si="1"/>
        <v>374673.49965500284</v>
      </c>
      <c r="G27" s="191">
        <f t="shared" si="1"/>
        <v>240591.39153872154</v>
      </c>
    </row>
    <row r="28" spans="1:7" x14ac:dyDescent="0.25">
      <c r="A28" s="189">
        <v>39783</v>
      </c>
      <c r="B28" s="192">
        <v>9287.499852506513</v>
      </c>
      <c r="C28" s="192">
        <f t="shared" si="0"/>
        <v>51545.080558799367</v>
      </c>
      <c r="D28" s="192">
        <v>38260.33158090966</v>
      </c>
      <c r="E28" s="192">
        <v>28883.348673605913</v>
      </c>
      <c r="F28" s="192">
        <f t="shared" si="1"/>
        <v>367666.85997241526</v>
      </c>
      <c r="G28" s="192">
        <f t="shared" si="1"/>
        <v>243937.00575976862</v>
      </c>
    </row>
    <row r="29" spans="1:7" x14ac:dyDescent="0.25">
      <c r="A29" s="188">
        <v>39814</v>
      </c>
      <c r="B29" s="191">
        <v>2630.6443140208235</v>
      </c>
      <c r="C29" s="191">
        <f t="shared" si="0"/>
        <v>51779.202542596591</v>
      </c>
      <c r="D29" s="191">
        <v>32952.289986375305</v>
      </c>
      <c r="E29" s="191">
        <v>29834.264789056742</v>
      </c>
      <c r="F29" s="191">
        <f t="shared" si="1"/>
        <v>369679.78251506627</v>
      </c>
      <c r="G29" s="191">
        <f t="shared" si="1"/>
        <v>249664.4878072211</v>
      </c>
    </row>
    <row r="30" spans="1:7" x14ac:dyDescent="0.25">
      <c r="A30" s="189">
        <v>39845</v>
      </c>
      <c r="B30" s="192">
        <v>2198.8176897390899</v>
      </c>
      <c r="C30" s="192">
        <f t="shared" si="0"/>
        <v>51876.477448294681</v>
      </c>
      <c r="D30" s="192">
        <v>28110.073608149956</v>
      </c>
      <c r="E30" s="192">
        <v>20164.58487087223</v>
      </c>
      <c r="F30" s="192">
        <f t="shared" si="1"/>
        <v>371424.41786233371</v>
      </c>
      <c r="G30" s="192">
        <f t="shared" si="1"/>
        <v>251686.94690784143</v>
      </c>
    </row>
    <row r="31" spans="1:7" x14ac:dyDescent="0.25">
      <c r="A31" s="188">
        <v>39873</v>
      </c>
      <c r="B31" s="191">
        <v>2791.1060071861621</v>
      </c>
      <c r="C31" s="191">
        <f t="shared" si="0"/>
        <v>51816.288395575866</v>
      </c>
      <c r="D31" s="191">
        <v>30874.056869462998</v>
      </c>
      <c r="E31" s="191">
        <v>20064.85542107846</v>
      </c>
      <c r="F31" s="191">
        <f t="shared" si="1"/>
        <v>374526.41831820947</v>
      </c>
      <c r="G31" s="191">
        <f t="shared" si="1"/>
        <v>254588.96386429275</v>
      </c>
    </row>
    <row r="32" spans="1:7" x14ac:dyDescent="0.25">
      <c r="A32" s="189">
        <v>39904</v>
      </c>
      <c r="B32" s="192">
        <v>4269.0194043315068</v>
      </c>
      <c r="C32" s="192">
        <f t="shared" si="0"/>
        <v>53311.737856160515</v>
      </c>
      <c r="D32" s="192">
        <v>30458.676661496123</v>
      </c>
      <c r="E32" s="192">
        <v>19951.320597327085</v>
      </c>
      <c r="F32" s="192">
        <f t="shared" si="1"/>
        <v>376132.74679716077</v>
      </c>
      <c r="G32" s="192">
        <f t="shared" si="1"/>
        <v>257344.52212916044</v>
      </c>
    </row>
    <row r="33" spans="1:7" x14ac:dyDescent="0.25">
      <c r="A33" s="188">
        <v>39934</v>
      </c>
      <c r="B33" s="191">
        <v>4424.1560125541646</v>
      </c>
      <c r="C33" s="191">
        <f t="shared" si="0"/>
        <v>53918.98728337638</v>
      </c>
      <c r="D33" s="191">
        <v>30230.525362672579</v>
      </c>
      <c r="E33" s="191">
        <v>19385.435598984506</v>
      </c>
      <c r="F33" s="191">
        <f t="shared" ref="F33:G48" si="2">SUM(D22:D33)</f>
        <v>377783.99203540618</v>
      </c>
      <c r="G33" s="191">
        <f t="shared" si="2"/>
        <v>259127.66913376222</v>
      </c>
    </row>
    <row r="34" spans="1:7" x14ac:dyDescent="0.25">
      <c r="A34" s="189">
        <v>39965</v>
      </c>
      <c r="B34" s="192">
        <v>4824.3179855859917</v>
      </c>
      <c r="C34" s="192">
        <f t="shared" si="0"/>
        <v>54249.613577763848</v>
      </c>
      <c r="D34" s="192">
        <v>30657.708402133132</v>
      </c>
      <c r="E34" s="192">
        <v>20180.939812404951</v>
      </c>
      <c r="F34" s="192">
        <f t="shared" si="2"/>
        <v>379330.97095114895</v>
      </c>
      <c r="G34" s="192">
        <f t="shared" si="2"/>
        <v>260658.39603514181</v>
      </c>
    </row>
    <row r="35" spans="1:7" x14ac:dyDescent="0.25">
      <c r="A35" s="188">
        <v>39995</v>
      </c>
      <c r="B35" s="191">
        <v>5200.056166249251</v>
      </c>
      <c r="C35" s="191">
        <f t="shared" si="0"/>
        <v>53964.920186858304</v>
      </c>
      <c r="D35" s="191">
        <v>30471.327682007664</v>
      </c>
      <c r="E35" s="191">
        <v>25448.545820759762</v>
      </c>
      <c r="F35" s="191">
        <f t="shared" si="2"/>
        <v>381575.14797323517</v>
      </c>
      <c r="G35" s="191">
        <f t="shared" si="2"/>
        <v>262084.09798463498</v>
      </c>
    </row>
    <row r="36" spans="1:7" x14ac:dyDescent="0.25">
      <c r="A36" s="189">
        <v>40026</v>
      </c>
      <c r="B36" s="192">
        <v>3599.483820375101</v>
      </c>
      <c r="C36" s="192">
        <f t="shared" si="0"/>
        <v>52020.490688830163</v>
      </c>
      <c r="D36" s="192">
        <v>34295.891041913739</v>
      </c>
      <c r="E36" s="192">
        <v>20235.353119470637</v>
      </c>
      <c r="F36" s="192">
        <f t="shared" si="2"/>
        <v>384350.19168529299</v>
      </c>
      <c r="G36" s="192">
        <f t="shared" si="2"/>
        <v>264744.53505093005</v>
      </c>
    </row>
    <row r="37" spans="1:7" x14ac:dyDescent="0.25">
      <c r="A37" s="188">
        <v>40057</v>
      </c>
      <c r="B37" s="191">
        <v>6131.1229471518946</v>
      </c>
      <c r="C37" s="191">
        <f t="shared" si="0"/>
        <v>53874.734575003713</v>
      </c>
      <c r="D37" s="191">
        <v>40626.486435811195</v>
      </c>
      <c r="E37" s="191">
        <v>20677.655780060923</v>
      </c>
      <c r="F37" s="191">
        <f t="shared" si="2"/>
        <v>386990.48877158872</v>
      </c>
      <c r="G37" s="191">
        <f t="shared" si="2"/>
        <v>266810.86745311087</v>
      </c>
    </row>
    <row r="38" spans="1:7" x14ac:dyDescent="0.25">
      <c r="A38" s="189">
        <v>40087</v>
      </c>
      <c r="B38" s="192">
        <v>5807.4234339470149</v>
      </c>
      <c r="C38" s="192">
        <f t="shared" si="0"/>
        <v>56443.895886247577</v>
      </c>
      <c r="D38" s="192">
        <v>30717.87687559328</v>
      </c>
      <c r="E38" s="192">
        <v>20697.244122034212</v>
      </c>
      <c r="F38" s="192">
        <f t="shared" si="2"/>
        <v>389799.85727054195</v>
      </c>
      <c r="G38" s="192">
        <f t="shared" si="2"/>
        <v>268373.54106489301</v>
      </c>
    </row>
    <row r="39" spans="1:7" x14ac:dyDescent="0.25">
      <c r="A39" s="188">
        <v>40118</v>
      </c>
      <c r="B39" s="191">
        <v>5460.9541015856994</v>
      </c>
      <c r="C39" s="191">
        <f t="shared" si="0"/>
        <v>56624.601735233213</v>
      </c>
      <c r="D39" s="191">
        <v>34556.440769040673</v>
      </c>
      <c r="E39" s="191">
        <v>23618.068242772031</v>
      </c>
      <c r="F39" s="191">
        <f t="shared" si="2"/>
        <v>392211.6852755663</v>
      </c>
      <c r="G39" s="191">
        <f t="shared" si="2"/>
        <v>269141.61684842745</v>
      </c>
    </row>
    <row r="40" spans="1:7" x14ac:dyDescent="0.25">
      <c r="A40" s="189">
        <v>40148</v>
      </c>
      <c r="B40" s="192">
        <v>12203.105863130064</v>
      </c>
      <c r="C40" s="192">
        <f t="shared" si="0"/>
        <v>59540.207745856758</v>
      </c>
      <c r="D40" s="192">
        <v>41185.898345577356</v>
      </c>
      <c r="E40" s="192">
        <v>29456.428354405612</v>
      </c>
      <c r="F40" s="192">
        <f t="shared" si="2"/>
        <v>395137.25204023399</v>
      </c>
      <c r="G40" s="192">
        <f t="shared" si="2"/>
        <v>269714.69652922713</v>
      </c>
    </row>
    <row r="41" spans="1:7" x14ac:dyDescent="0.25">
      <c r="A41" s="188">
        <v>40179</v>
      </c>
      <c r="B41" s="191">
        <v>5140.7526582095725</v>
      </c>
      <c r="C41" s="191">
        <f t="shared" si="0"/>
        <v>62050.316090045519</v>
      </c>
      <c r="D41" s="191">
        <v>30502.002368375808</v>
      </c>
      <c r="E41" s="191">
        <v>24661.260369094522</v>
      </c>
      <c r="F41" s="191">
        <f t="shared" si="2"/>
        <v>392686.96442223451</v>
      </c>
      <c r="G41" s="191">
        <f t="shared" si="2"/>
        <v>264541.6921092649</v>
      </c>
    </row>
    <row r="42" spans="1:7" x14ac:dyDescent="0.25">
      <c r="A42" s="189">
        <v>40210</v>
      </c>
      <c r="B42" s="192">
        <v>4108.9388918917975</v>
      </c>
      <c r="C42" s="192">
        <f t="shared" si="0"/>
        <v>63960.437292198221</v>
      </c>
      <c r="D42" s="192">
        <v>32314.915694418949</v>
      </c>
      <c r="E42" s="192">
        <v>20903.532183112042</v>
      </c>
      <c r="F42" s="192">
        <f t="shared" si="2"/>
        <v>396891.80650850351</v>
      </c>
      <c r="G42" s="192">
        <f t="shared" si="2"/>
        <v>265280.63942150475</v>
      </c>
    </row>
    <row r="43" spans="1:7" x14ac:dyDescent="0.25">
      <c r="A43" s="188">
        <v>40238</v>
      </c>
      <c r="B43" s="191">
        <v>7231.3794572705356</v>
      </c>
      <c r="C43" s="191">
        <f t="shared" si="0"/>
        <v>68400.710742282594</v>
      </c>
      <c r="D43" s="191">
        <v>38278.089780744689</v>
      </c>
      <c r="E43" s="191">
        <v>25912.215973015431</v>
      </c>
      <c r="F43" s="191">
        <f t="shared" si="2"/>
        <v>404295.83941978519</v>
      </c>
      <c r="G43" s="191">
        <f t="shared" si="2"/>
        <v>271127.99997344171</v>
      </c>
    </row>
    <row r="44" spans="1:7" x14ac:dyDescent="0.25">
      <c r="A44" s="189">
        <v>40269</v>
      </c>
      <c r="B44" s="192">
        <v>4992.8256167094341</v>
      </c>
      <c r="C44" s="192">
        <f t="shared" si="0"/>
        <v>69124.516954660518</v>
      </c>
      <c r="D44" s="192">
        <v>32560.559390627062</v>
      </c>
      <c r="E44" s="192">
        <v>20467.817859205526</v>
      </c>
      <c r="F44" s="192">
        <f t="shared" si="2"/>
        <v>406397.72214891616</v>
      </c>
      <c r="G44" s="192">
        <f t="shared" si="2"/>
        <v>271644.49723532016</v>
      </c>
    </row>
    <row r="45" spans="1:7" x14ac:dyDescent="0.25">
      <c r="A45" s="188">
        <v>40299</v>
      </c>
      <c r="B45" s="191">
        <v>6916.370949381585</v>
      </c>
      <c r="C45" s="191">
        <f t="shared" si="0"/>
        <v>71616.731891487958</v>
      </c>
      <c r="D45" s="191">
        <v>32135.127060769464</v>
      </c>
      <c r="E45" s="191">
        <v>21053.249847794803</v>
      </c>
      <c r="F45" s="191">
        <f t="shared" si="2"/>
        <v>408302.32384701306</v>
      </c>
      <c r="G45" s="191">
        <f t="shared" si="2"/>
        <v>273312.31148413051</v>
      </c>
    </row>
    <row r="46" spans="1:7" x14ac:dyDescent="0.25">
      <c r="A46" s="189">
        <v>40330</v>
      </c>
      <c r="B46" s="192">
        <v>5626.573916107066</v>
      </c>
      <c r="C46" s="192">
        <f t="shared" si="0"/>
        <v>72418.987822009032</v>
      </c>
      <c r="D46" s="192">
        <v>32449.200733660709</v>
      </c>
      <c r="E46" s="192">
        <v>20839.906944669121</v>
      </c>
      <c r="F46" s="192">
        <f t="shared" si="2"/>
        <v>410093.81617854064</v>
      </c>
      <c r="G46" s="192">
        <f t="shared" si="2"/>
        <v>273971.27861639467</v>
      </c>
    </row>
    <row r="47" spans="1:7" x14ac:dyDescent="0.25">
      <c r="A47" s="188">
        <v>40360</v>
      </c>
      <c r="B47" s="191">
        <v>7871.2492493649897</v>
      </c>
      <c r="C47" s="191">
        <f t="shared" si="0"/>
        <v>75090.180905124755</v>
      </c>
      <c r="D47" s="191">
        <v>32532.205001589602</v>
      </c>
      <c r="E47" s="191">
        <v>26719.509104107026</v>
      </c>
      <c r="F47" s="191">
        <f t="shared" si="2"/>
        <v>412154.69349812256</v>
      </c>
      <c r="G47" s="191">
        <f t="shared" si="2"/>
        <v>275242.24189974187</v>
      </c>
    </row>
    <row r="48" spans="1:7" x14ac:dyDescent="0.25">
      <c r="A48" s="189">
        <v>40391</v>
      </c>
      <c r="B48" s="192">
        <v>4065.3166573150552</v>
      </c>
      <c r="C48" s="192">
        <f t="shared" si="0"/>
        <v>75556.013742064708</v>
      </c>
      <c r="D48" s="192">
        <v>38108.596671054846</v>
      </c>
      <c r="E48" s="192">
        <v>21883.992266733407</v>
      </c>
      <c r="F48" s="192">
        <f t="shared" si="2"/>
        <v>415967.39912726363</v>
      </c>
      <c r="G48" s="192">
        <f t="shared" si="2"/>
        <v>276890.88104700466</v>
      </c>
    </row>
    <row r="49" spans="1:7" x14ac:dyDescent="0.25">
      <c r="A49" s="188">
        <v>40422</v>
      </c>
      <c r="B49" s="191">
        <v>8090.0863358065108</v>
      </c>
      <c r="C49" s="191">
        <f t="shared" si="0"/>
        <v>77514.97713071933</v>
      </c>
      <c r="D49" s="191">
        <v>43896.337827452262</v>
      </c>
      <c r="E49" s="191">
        <v>21803.973162182236</v>
      </c>
      <c r="F49" s="191">
        <f t="shared" ref="F49:G64" si="3">SUM(D38:D49)</f>
        <v>419237.25051890471</v>
      </c>
      <c r="G49" s="191">
        <f t="shared" si="3"/>
        <v>278017.19842912594</v>
      </c>
    </row>
    <row r="50" spans="1:7" x14ac:dyDescent="0.25">
      <c r="A50" s="189">
        <v>40452</v>
      </c>
      <c r="B50" s="192">
        <v>8093.9092006023184</v>
      </c>
      <c r="C50" s="192">
        <f t="shared" si="0"/>
        <v>79801.462897374629</v>
      </c>
      <c r="D50" s="192">
        <v>32672.512264393161</v>
      </c>
      <c r="E50" s="192">
        <v>21769.644836904412</v>
      </c>
      <c r="F50" s="192">
        <f t="shared" si="3"/>
        <v>421191.88590770459</v>
      </c>
      <c r="G50" s="192">
        <f t="shared" si="3"/>
        <v>279089.59914399614</v>
      </c>
    </row>
    <row r="51" spans="1:7" x14ac:dyDescent="0.25">
      <c r="A51" s="188">
        <v>40483</v>
      </c>
      <c r="B51" s="191">
        <v>6434.9041007608239</v>
      </c>
      <c r="C51" s="191">
        <f t="shared" si="0"/>
        <v>80775.412896549751</v>
      </c>
      <c r="D51" s="191">
        <v>36686.069831790221</v>
      </c>
      <c r="E51" s="191">
        <v>24876.081793338057</v>
      </c>
      <c r="F51" s="191">
        <f t="shared" si="3"/>
        <v>423321.51497045415</v>
      </c>
      <c r="G51" s="191">
        <f t="shared" si="3"/>
        <v>280347.61269456218</v>
      </c>
    </row>
    <row r="52" spans="1:7" x14ac:dyDescent="0.25">
      <c r="A52" s="189">
        <v>40513</v>
      </c>
      <c r="B52" s="192">
        <v>6244.7301959445067</v>
      </c>
      <c r="C52" s="192">
        <f t="shared" si="0"/>
        <v>74817.037229364185</v>
      </c>
      <c r="D52" s="192">
        <v>44131.826457534298</v>
      </c>
      <c r="E52" s="192">
        <v>30848.984861989851</v>
      </c>
      <c r="F52" s="192">
        <f t="shared" si="3"/>
        <v>426267.44308241108</v>
      </c>
      <c r="G52" s="192">
        <f t="shared" si="3"/>
        <v>281740.16920214641</v>
      </c>
    </row>
    <row r="53" spans="1:7" x14ac:dyDescent="0.25">
      <c r="A53" s="188">
        <v>40544</v>
      </c>
      <c r="B53" s="191">
        <v>12605.080615810994</v>
      </c>
      <c r="C53" s="191">
        <f t="shared" si="0"/>
        <v>82281.365186965617</v>
      </c>
      <c r="D53" s="191">
        <v>32585.256226989481</v>
      </c>
      <c r="E53" s="191">
        <v>25709.911387445976</v>
      </c>
      <c r="F53" s="191">
        <f t="shared" si="3"/>
        <v>428350.69694102474</v>
      </c>
      <c r="G53" s="191">
        <f t="shared" si="3"/>
        <v>282788.8202204979</v>
      </c>
    </row>
    <row r="54" spans="1:7" x14ac:dyDescent="0.25">
      <c r="A54" s="189">
        <v>40575</v>
      </c>
      <c r="B54" s="192">
        <v>2386.1189273915807</v>
      </c>
      <c r="C54" s="192">
        <f t="shared" si="0"/>
        <v>80558.5452224654</v>
      </c>
      <c r="D54" s="192">
        <v>33860.539695676838</v>
      </c>
      <c r="E54" s="192">
        <v>21959.313531235075</v>
      </c>
      <c r="F54" s="192">
        <f t="shared" si="3"/>
        <v>429896.32094228262</v>
      </c>
      <c r="G54" s="192">
        <f t="shared" si="3"/>
        <v>283844.60156862094</v>
      </c>
    </row>
    <row r="55" spans="1:7" x14ac:dyDescent="0.25">
      <c r="A55" s="188">
        <v>40603</v>
      </c>
      <c r="B55" s="191">
        <v>5432.1118296838122</v>
      </c>
      <c r="C55" s="191">
        <f t="shared" si="0"/>
        <v>78759.277594878673</v>
      </c>
      <c r="D55" s="191">
        <v>33694.642717107177</v>
      </c>
      <c r="E55" s="191">
        <v>22189.723727109355</v>
      </c>
      <c r="F55" s="191">
        <f t="shared" si="3"/>
        <v>425312.87387864507</v>
      </c>
      <c r="G55" s="191">
        <f t="shared" si="3"/>
        <v>280122.10932271485</v>
      </c>
    </row>
    <row r="56" spans="1:7" x14ac:dyDescent="0.25">
      <c r="A56" s="189">
        <v>40634</v>
      </c>
      <c r="B56" s="192">
        <v>5818.2448850568899</v>
      </c>
      <c r="C56" s="192">
        <f t="shared" si="0"/>
        <v>79584.696863226127</v>
      </c>
      <c r="D56" s="192">
        <v>38368.325326518105</v>
      </c>
      <c r="E56" s="192">
        <v>26236.950885519487</v>
      </c>
      <c r="F56" s="192">
        <f t="shared" si="3"/>
        <v>431120.63981453615</v>
      </c>
      <c r="G56" s="192">
        <f t="shared" si="3"/>
        <v>285891.24234902882</v>
      </c>
    </row>
    <row r="57" spans="1:7" x14ac:dyDescent="0.25">
      <c r="A57" s="188">
        <v>40664</v>
      </c>
      <c r="B57" s="191">
        <v>5962.1426686986679</v>
      </c>
      <c r="C57" s="191">
        <f t="shared" si="0"/>
        <v>78630.46858254321</v>
      </c>
      <c r="D57" s="191">
        <v>33758.798237246308</v>
      </c>
      <c r="E57" s="191">
        <v>22068.481904374141</v>
      </c>
      <c r="F57" s="191">
        <f t="shared" si="3"/>
        <v>432744.31099101302</v>
      </c>
      <c r="G57" s="191">
        <f t="shared" si="3"/>
        <v>286906.47440560814</v>
      </c>
    </row>
    <row r="58" spans="1:7" x14ac:dyDescent="0.25">
      <c r="A58" s="189">
        <v>40695</v>
      </c>
      <c r="B58" s="192">
        <v>7804.4459499805953</v>
      </c>
      <c r="C58" s="192">
        <f t="shared" si="0"/>
        <v>80808.340616416739</v>
      </c>
      <c r="D58" s="192">
        <v>33796.686402706902</v>
      </c>
      <c r="E58" s="192">
        <v>21911.529311777245</v>
      </c>
      <c r="F58" s="192">
        <f t="shared" si="3"/>
        <v>434091.79666005919</v>
      </c>
      <c r="G58" s="192">
        <f t="shared" si="3"/>
        <v>287978.09677271626</v>
      </c>
    </row>
    <row r="59" spans="1:7" x14ac:dyDescent="0.25">
      <c r="A59" s="188">
        <v>40725</v>
      </c>
      <c r="B59" s="191">
        <v>7564.2381936786605</v>
      </c>
      <c r="C59" s="191">
        <f t="shared" si="0"/>
        <v>80501.329560730403</v>
      </c>
      <c r="D59" s="191">
        <v>34252.360007458337</v>
      </c>
      <c r="E59" s="191">
        <v>27493.35426404918</v>
      </c>
      <c r="F59" s="191">
        <f t="shared" si="3"/>
        <v>435811.95166592789</v>
      </c>
      <c r="G59" s="191">
        <f t="shared" si="3"/>
        <v>288751.94193265843</v>
      </c>
    </row>
    <row r="60" spans="1:7" x14ac:dyDescent="0.25">
      <c r="A60" s="189">
        <v>40756</v>
      </c>
      <c r="B60" s="192">
        <v>5086.4327652141637</v>
      </c>
      <c r="C60" s="192">
        <f t="shared" si="0"/>
        <v>81522.445668629516</v>
      </c>
      <c r="D60" s="192">
        <v>38088.620689827054</v>
      </c>
      <c r="E60" s="192">
        <v>21374.731345711763</v>
      </c>
      <c r="F60" s="192">
        <f t="shared" si="3"/>
        <v>435791.97568470013</v>
      </c>
      <c r="G60" s="192">
        <f t="shared" si="3"/>
        <v>288242.68101163674</v>
      </c>
    </row>
    <row r="61" spans="1:7" x14ac:dyDescent="0.25">
      <c r="A61" s="188">
        <v>40787</v>
      </c>
      <c r="B61" s="191">
        <v>5395.1768514192363</v>
      </c>
      <c r="C61" s="191">
        <f t="shared" si="0"/>
        <v>78827.536184242243</v>
      </c>
      <c r="D61" s="191">
        <v>45296.740018422897</v>
      </c>
      <c r="E61" s="191">
        <v>21581.703742811893</v>
      </c>
      <c r="F61" s="191">
        <f t="shared" si="3"/>
        <v>437192.37787567079</v>
      </c>
      <c r="G61" s="191">
        <f t="shared" si="3"/>
        <v>288020.41159226641</v>
      </c>
    </row>
    <row r="62" spans="1:7" x14ac:dyDescent="0.25">
      <c r="A62" s="189">
        <v>40817</v>
      </c>
      <c r="B62" s="192">
        <v>7357.1981268440859</v>
      </c>
      <c r="C62" s="192">
        <f t="shared" si="0"/>
        <v>78090.825110484016</v>
      </c>
      <c r="D62" s="192">
        <v>33814.531171649738</v>
      </c>
      <c r="E62" s="192">
        <v>21216.730350275095</v>
      </c>
      <c r="F62" s="192">
        <f t="shared" si="3"/>
        <v>438334.39678292739</v>
      </c>
      <c r="G62" s="192">
        <f t="shared" si="3"/>
        <v>287467.49710563716</v>
      </c>
    </row>
    <row r="63" spans="1:7" x14ac:dyDescent="0.25">
      <c r="A63" s="188">
        <v>40848</v>
      </c>
      <c r="B63" s="191">
        <v>4971.0494728366011</v>
      </c>
      <c r="C63" s="191">
        <f t="shared" si="0"/>
        <v>76626.970482559802</v>
      </c>
      <c r="D63" s="191">
        <v>38144.311955596604</v>
      </c>
      <c r="E63" s="191">
        <v>23880.537319696457</v>
      </c>
      <c r="F63" s="191">
        <f t="shared" si="3"/>
        <v>439792.63890673377</v>
      </c>
      <c r="G63" s="191">
        <f t="shared" si="3"/>
        <v>286471.95263199549</v>
      </c>
    </row>
    <row r="64" spans="1:7" x14ac:dyDescent="0.25">
      <c r="A64" s="189">
        <v>40878</v>
      </c>
      <c r="B64" s="192">
        <v>12211.417231980697</v>
      </c>
      <c r="C64" s="192">
        <f t="shared" si="0"/>
        <v>82593.657518595981</v>
      </c>
      <c r="D64" s="192">
        <v>45671.850023165527</v>
      </c>
      <c r="E64" s="192">
        <v>29174.128457105697</v>
      </c>
      <c r="F64" s="192">
        <f t="shared" si="3"/>
        <v>441332.66247236496</v>
      </c>
      <c r="G64" s="192">
        <f t="shared" si="3"/>
        <v>284797.09622711135</v>
      </c>
    </row>
    <row r="65" spans="1:7" x14ac:dyDescent="0.25">
      <c r="A65" s="188">
        <v>40909</v>
      </c>
      <c r="B65" s="191">
        <v>11750.339252829855</v>
      </c>
      <c r="C65" s="191">
        <f t="shared" si="0"/>
        <v>81738.916155614847</v>
      </c>
      <c r="D65" s="191">
        <v>34433.534519734625</v>
      </c>
      <c r="E65" s="191">
        <v>25154.117269066941</v>
      </c>
      <c r="F65" s="191">
        <f t="shared" ref="F65:G80" si="4">SUM(D54:D65)</f>
        <v>443180.94076511014</v>
      </c>
      <c r="G65" s="191">
        <f t="shared" si="4"/>
        <v>284241.30210873228</v>
      </c>
    </row>
    <row r="66" spans="1:7" x14ac:dyDescent="0.25">
      <c r="A66" s="189">
        <v>40940</v>
      </c>
      <c r="B66" s="192">
        <v>2830.3057938991883</v>
      </c>
      <c r="C66" s="192">
        <f t="shared" si="0"/>
        <v>82183.103022122465</v>
      </c>
      <c r="D66" s="192">
        <v>36315.528056384799</v>
      </c>
      <c r="E66" s="192">
        <v>21850.37886092655</v>
      </c>
      <c r="F66" s="192">
        <f t="shared" si="4"/>
        <v>445635.92912581807</v>
      </c>
      <c r="G66" s="192">
        <f t="shared" si="4"/>
        <v>284132.3674384238</v>
      </c>
    </row>
    <row r="67" spans="1:7" x14ac:dyDescent="0.25">
      <c r="A67" s="188">
        <v>40969</v>
      </c>
      <c r="B67" s="191">
        <v>9219.1893170663516</v>
      </c>
      <c r="C67" s="191">
        <f t="shared" si="0"/>
        <v>85970.180509504993</v>
      </c>
      <c r="D67" s="191">
        <v>36300.143109181714</v>
      </c>
      <c r="E67" s="191">
        <v>21293.110967603203</v>
      </c>
      <c r="F67" s="191">
        <f t="shared" si="4"/>
        <v>448241.4295178926</v>
      </c>
      <c r="G67" s="191">
        <f t="shared" si="4"/>
        <v>283235.75467891764</v>
      </c>
    </row>
    <row r="68" spans="1:7" x14ac:dyDescent="0.25">
      <c r="A68" s="189">
        <v>41000</v>
      </c>
      <c r="B68" s="192">
        <v>8160.2966381150109</v>
      </c>
      <c r="C68" s="192">
        <f t="shared" si="0"/>
        <v>88312.232262563106</v>
      </c>
      <c r="D68" s="192">
        <v>40724.021401331702</v>
      </c>
      <c r="E68" s="192">
        <v>24380.496595032204</v>
      </c>
      <c r="F68" s="192">
        <f t="shared" si="4"/>
        <v>450597.1255927062</v>
      </c>
      <c r="G68" s="192">
        <f t="shared" si="4"/>
        <v>281379.30038843036</v>
      </c>
    </row>
    <row r="69" spans="1:7" x14ac:dyDescent="0.25">
      <c r="A69" s="188">
        <v>41030</v>
      </c>
      <c r="B69" s="191">
        <v>7712.8182878817606</v>
      </c>
      <c r="C69" s="191">
        <f t="shared" si="0"/>
        <v>90062.907881746214</v>
      </c>
      <c r="D69" s="191">
        <v>36551.440476631687</v>
      </c>
      <c r="E69" s="191">
        <v>21779.220244627872</v>
      </c>
      <c r="F69" s="191">
        <f t="shared" si="4"/>
        <v>453389.7678320916</v>
      </c>
      <c r="G69" s="191">
        <f t="shared" si="4"/>
        <v>281090.03872868407</v>
      </c>
    </row>
    <row r="70" spans="1:7" x14ac:dyDescent="0.25">
      <c r="A70" s="189">
        <v>41061</v>
      </c>
      <c r="B70" s="192">
        <v>9863.3261189866007</v>
      </c>
      <c r="C70" s="192">
        <f t="shared" si="0"/>
        <v>92121.788050752206</v>
      </c>
      <c r="D70" s="192">
        <v>36515.050244022837</v>
      </c>
      <c r="E70" s="192">
        <v>22381.932897257811</v>
      </c>
      <c r="F70" s="192">
        <f t="shared" si="4"/>
        <v>456108.13167340757</v>
      </c>
      <c r="G70" s="192">
        <f t="shared" si="4"/>
        <v>281560.44231416465</v>
      </c>
    </row>
    <row r="71" spans="1:7" x14ac:dyDescent="0.25">
      <c r="A71" s="188">
        <v>41091</v>
      </c>
      <c r="B71" s="191">
        <v>8831.9769833612499</v>
      </c>
      <c r="C71" s="191">
        <f t="shared" si="0"/>
        <v>93389.526840434817</v>
      </c>
      <c r="D71" s="191">
        <v>37067.986679592083</v>
      </c>
      <c r="E71" s="191">
        <v>27406.346025166476</v>
      </c>
      <c r="F71" s="191">
        <f t="shared" si="4"/>
        <v>458923.75834554131</v>
      </c>
      <c r="G71" s="191">
        <f t="shared" si="4"/>
        <v>281473.43407528196</v>
      </c>
    </row>
    <row r="72" spans="1:7" x14ac:dyDescent="0.25">
      <c r="A72" s="189">
        <v>41122</v>
      </c>
      <c r="B72" s="192">
        <v>5500.8788456124448</v>
      </c>
      <c r="C72" s="192">
        <f t="shared" si="0"/>
        <v>93803.972920833083</v>
      </c>
      <c r="D72" s="192">
        <v>40785.436123500192</v>
      </c>
      <c r="E72" s="192">
        <v>21218.522729243366</v>
      </c>
      <c r="F72" s="192">
        <f t="shared" si="4"/>
        <v>461620.57377921435</v>
      </c>
      <c r="G72" s="192">
        <f t="shared" si="4"/>
        <v>281317.2254588136</v>
      </c>
    </row>
    <row r="73" spans="1:7" x14ac:dyDescent="0.25">
      <c r="A73" s="188">
        <v>41153</v>
      </c>
      <c r="B73" s="191">
        <v>4061.3169318257451</v>
      </c>
      <c r="C73" s="191">
        <f t="shared" si="0"/>
        <v>92470.113001239588</v>
      </c>
      <c r="D73" s="191">
        <v>48320.803041436608</v>
      </c>
      <c r="E73" s="191">
        <v>20995.763481886213</v>
      </c>
      <c r="F73" s="191">
        <f t="shared" si="4"/>
        <v>464644.63680222811</v>
      </c>
      <c r="G73" s="191">
        <f t="shared" si="4"/>
        <v>280731.28519788792</v>
      </c>
    </row>
    <row r="74" spans="1:7" x14ac:dyDescent="0.25">
      <c r="A74" s="189">
        <v>41183</v>
      </c>
      <c r="B74" s="192">
        <v>8349.5545238603736</v>
      </c>
      <c r="C74" s="192">
        <f t="shared" si="0"/>
        <v>93462.469398255867</v>
      </c>
      <c r="D74" s="192">
        <v>36983.726520825025</v>
      </c>
      <c r="E74" s="192">
        <v>21078.983029198491</v>
      </c>
      <c r="F74" s="192">
        <f t="shared" si="4"/>
        <v>467813.8321514033</v>
      </c>
      <c r="G74" s="192">
        <f t="shared" si="4"/>
        <v>280593.53787681129</v>
      </c>
    </row>
    <row r="75" spans="1:7" x14ac:dyDescent="0.25">
      <c r="A75" s="188">
        <v>41214</v>
      </c>
      <c r="B75" s="191">
        <v>5775.0873294004168</v>
      </c>
      <c r="C75" s="191">
        <f t="shared" si="0"/>
        <v>94266.507254819677</v>
      </c>
      <c r="D75" s="191">
        <v>40642.331928496322</v>
      </c>
      <c r="E75" s="191">
        <v>24536.635784070284</v>
      </c>
      <c r="F75" s="191">
        <f t="shared" si="4"/>
        <v>470311.85212430306</v>
      </c>
      <c r="G75" s="191">
        <f t="shared" si="4"/>
        <v>281249.63634118513</v>
      </c>
    </row>
    <row r="76" spans="1:7" x14ac:dyDescent="0.25">
      <c r="A76" s="189">
        <v>41244</v>
      </c>
      <c r="B76" s="192">
        <v>6639.6697586321416</v>
      </c>
      <c r="C76" s="192">
        <f t="shared" si="0"/>
        <v>88694.759781471133</v>
      </c>
      <c r="D76" s="192">
        <v>46409.827826973022</v>
      </c>
      <c r="E76" s="192">
        <v>28409.971155066083</v>
      </c>
      <c r="F76" s="192">
        <f t="shared" si="4"/>
        <v>471049.82992811059</v>
      </c>
      <c r="G76" s="192">
        <f t="shared" si="4"/>
        <v>280485.47903914552</v>
      </c>
    </row>
    <row r="77" spans="1:7" x14ac:dyDescent="0.25">
      <c r="A77" s="188">
        <v>41275</v>
      </c>
      <c r="B77" s="191">
        <v>13807.878910683357</v>
      </c>
      <c r="C77" s="191">
        <f t="shared" si="0"/>
        <v>90752.299439324634</v>
      </c>
      <c r="D77" s="191">
        <v>39589.250077995435</v>
      </c>
      <c r="E77" s="191">
        <v>23978.903911743237</v>
      </c>
      <c r="F77" s="191">
        <f t="shared" si="4"/>
        <v>476205.54548637132</v>
      </c>
      <c r="G77" s="191">
        <f t="shared" si="4"/>
        <v>279310.26568182174</v>
      </c>
    </row>
    <row r="78" spans="1:7" x14ac:dyDescent="0.25">
      <c r="A78" s="189">
        <v>41306</v>
      </c>
      <c r="B78" s="192">
        <v>3859.6166105787293</v>
      </c>
      <c r="C78" s="192">
        <f t="shared" si="0"/>
        <v>91781.610256004176</v>
      </c>
      <c r="D78" s="192">
        <v>36200.274930695785</v>
      </c>
      <c r="E78" s="192">
        <v>21550.188825265002</v>
      </c>
      <c r="F78" s="192">
        <f t="shared" si="4"/>
        <v>476090.29236068233</v>
      </c>
      <c r="G78" s="192">
        <f t="shared" si="4"/>
        <v>279010.07564616017</v>
      </c>
    </row>
    <row r="79" spans="1:7" x14ac:dyDescent="0.25">
      <c r="A79" s="188">
        <v>41334</v>
      </c>
      <c r="B79" s="191">
        <v>6393.1207594760554</v>
      </c>
      <c r="C79" s="191">
        <f t="shared" si="0"/>
        <v>88955.541698413886</v>
      </c>
      <c r="D79" s="191">
        <v>39311.898787908882</v>
      </c>
      <c r="E79" s="191">
        <v>21347.911600991156</v>
      </c>
      <c r="F79" s="191">
        <f t="shared" si="4"/>
        <v>479102.04803940956</v>
      </c>
      <c r="G79" s="191">
        <f t="shared" si="4"/>
        <v>279064.87627954822</v>
      </c>
    </row>
    <row r="80" spans="1:7" x14ac:dyDescent="0.25">
      <c r="A80" s="189">
        <v>41365</v>
      </c>
      <c r="B80" s="192">
        <v>8654.1831204271803</v>
      </c>
      <c r="C80" s="192">
        <f t="shared" si="0"/>
        <v>89449.428180726041</v>
      </c>
      <c r="D80" s="192">
        <v>44407.498884483852</v>
      </c>
      <c r="E80" s="192">
        <v>25828.761699878945</v>
      </c>
      <c r="F80" s="192">
        <f t="shared" si="4"/>
        <v>482785.52552256174</v>
      </c>
      <c r="G80" s="192">
        <f t="shared" si="4"/>
        <v>280513.1413843949</v>
      </c>
    </row>
    <row r="81" spans="1:7" x14ac:dyDescent="0.25">
      <c r="A81" s="188">
        <v>41395</v>
      </c>
      <c r="B81" s="191">
        <v>5473.6727625340673</v>
      </c>
      <c r="C81" s="191">
        <f t="shared" ref="C81:C144" si="5">SUM(B70:B81)</f>
        <v>87210.282655378353</v>
      </c>
      <c r="D81" s="191">
        <v>38521.572519866408</v>
      </c>
      <c r="E81" s="191">
        <v>22451.73643138849</v>
      </c>
      <c r="F81" s="191">
        <f t="shared" ref="F81:G96" si="6">SUM(D70:D81)</f>
        <v>484755.6575657964</v>
      </c>
      <c r="G81" s="191">
        <f t="shared" si="6"/>
        <v>281185.65757115552</v>
      </c>
    </row>
    <row r="82" spans="1:7" x14ac:dyDescent="0.25">
      <c r="A82" s="189">
        <v>41426</v>
      </c>
      <c r="B82" s="192">
        <v>8864.8277905839514</v>
      </c>
      <c r="C82" s="192">
        <f t="shared" si="5"/>
        <v>86211.784326975714</v>
      </c>
      <c r="D82" s="192">
        <v>38252.721346725251</v>
      </c>
      <c r="E82" s="192">
        <v>23074.244229693584</v>
      </c>
      <c r="F82" s="192">
        <f t="shared" si="6"/>
        <v>486493.3286684989</v>
      </c>
      <c r="G82" s="192">
        <f t="shared" si="6"/>
        <v>281877.96890359133</v>
      </c>
    </row>
    <row r="83" spans="1:7" x14ac:dyDescent="0.25">
      <c r="A83" s="188">
        <v>41456</v>
      </c>
      <c r="B83" s="191">
        <v>7880.2012693235911</v>
      </c>
      <c r="C83" s="191">
        <f t="shared" si="5"/>
        <v>85260.008612938051</v>
      </c>
      <c r="D83" s="191">
        <v>38935.520279316006</v>
      </c>
      <c r="E83" s="191">
        <v>28644.138814365688</v>
      </c>
      <c r="F83" s="191">
        <f t="shared" si="6"/>
        <v>488360.86226822273</v>
      </c>
      <c r="G83" s="191">
        <f t="shared" si="6"/>
        <v>283115.76169279055</v>
      </c>
    </row>
    <row r="84" spans="1:7" x14ac:dyDescent="0.25">
      <c r="A84" s="189">
        <v>41487</v>
      </c>
      <c r="B84" s="192">
        <v>4657.2438602208967</v>
      </c>
      <c r="C84" s="192">
        <f t="shared" si="5"/>
        <v>84416.373627546505</v>
      </c>
      <c r="D84" s="192">
        <v>42843.372754448188</v>
      </c>
      <c r="E84" s="192">
        <v>22124.034969242952</v>
      </c>
      <c r="F84" s="192">
        <f t="shared" si="6"/>
        <v>490418.79889917083</v>
      </c>
      <c r="G84" s="192">
        <f t="shared" si="6"/>
        <v>284021.27393279009</v>
      </c>
    </row>
    <row r="85" spans="1:7" x14ac:dyDescent="0.25">
      <c r="A85" s="188">
        <v>41518</v>
      </c>
      <c r="B85" s="191">
        <v>6142.8928479008555</v>
      </c>
      <c r="C85" s="191">
        <f t="shared" si="5"/>
        <v>86497.949543621624</v>
      </c>
      <c r="D85" s="191">
        <v>51303.8866526161</v>
      </c>
      <c r="E85" s="191">
        <v>21673.525671432348</v>
      </c>
      <c r="F85" s="191">
        <f t="shared" si="6"/>
        <v>493401.88251035032</v>
      </c>
      <c r="G85" s="191">
        <f t="shared" si="6"/>
        <v>284699.03612233617</v>
      </c>
    </row>
    <row r="86" spans="1:7" x14ac:dyDescent="0.25">
      <c r="A86" s="189">
        <v>41548</v>
      </c>
      <c r="B86" s="192">
        <v>9939.8044444057286</v>
      </c>
      <c r="C86" s="192">
        <f t="shared" si="5"/>
        <v>88088.199464166973</v>
      </c>
      <c r="D86" s="192">
        <v>39042.875054443037</v>
      </c>
      <c r="E86" s="192">
        <v>22036.939726591569</v>
      </c>
      <c r="F86" s="192">
        <f t="shared" si="6"/>
        <v>495461.03104396828</v>
      </c>
      <c r="G86" s="192">
        <f t="shared" si="6"/>
        <v>285656.99281972932</v>
      </c>
    </row>
    <row r="87" spans="1:7" x14ac:dyDescent="0.25">
      <c r="A87" s="188">
        <v>41579</v>
      </c>
      <c r="B87" s="191">
        <v>6494.8986854739742</v>
      </c>
      <c r="C87" s="191">
        <f t="shared" si="5"/>
        <v>88808.010820240539</v>
      </c>
      <c r="D87" s="191">
        <v>42283.889424246066</v>
      </c>
      <c r="E87" s="191">
        <v>25268.70332060273</v>
      </c>
      <c r="F87" s="191">
        <f t="shared" si="6"/>
        <v>497102.58853971807</v>
      </c>
      <c r="G87" s="191">
        <f t="shared" si="6"/>
        <v>286389.06035626179</v>
      </c>
    </row>
    <row r="88" spans="1:7" x14ac:dyDescent="0.25">
      <c r="A88" s="189">
        <v>41609</v>
      </c>
      <c r="B88" s="192">
        <v>6600.7209433328981</v>
      </c>
      <c r="C88" s="192">
        <f t="shared" si="5"/>
        <v>88769.062004941297</v>
      </c>
      <c r="D88" s="192">
        <v>49595.431269300185</v>
      </c>
      <c r="E88" s="192">
        <v>29553.731084864099</v>
      </c>
      <c r="F88" s="192">
        <f t="shared" si="6"/>
        <v>500288.19198204519</v>
      </c>
      <c r="G88" s="192">
        <f t="shared" si="6"/>
        <v>287532.82028605981</v>
      </c>
    </row>
    <row r="89" spans="1:7" x14ac:dyDescent="0.25">
      <c r="A89" s="188">
        <v>41640</v>
      </c>
      <c r="B89" s="191">
        <v>15104.297287197232</v>
      </c>
      <c r="C89" s="191">
        <f t="shared" si="5"/>
        <v>90065.480381455156</v>
      </c>
      <c r="D89" s="191">
        <v>39585.873043187225</v>
      </c>
      <c r="E89" s="191">
        <v>26381.855347518318</v>
      </c>
      <c r="F89" s="191">
        <f t="shared" si="6"/>
        <v>500284.81494723691</v>
      </c>
      <c r="G89" s="191">
        <f t="shared" si="6"/>
        <v>289935.77172183496</v>
      </c>
    </row>
    <row r="90" spans="1:7" x14ac:dyDescent="0.25">
      <c r="A90" s="189">
        <v>41671</v>
      </c>
      <c r="B90" s="192">
        <v>5418.2495043021672</v>
      </c>
      <c r="C90" s="192">
        <f t="shared" si="5"/>
        <v>91624.113275178592</v>
      </c>
      <c r="D90" s="192">
        <v>37659.058986055323</v>
      </c>
      <c r="E90" s="192">
        <v>22504.735506099765</v>
      </c>
      <c r="F90" s="192">
        <f t="shared" si="6"/>
        <v>501743.59900259646</v>
      </c>
      <c r="G90" s="192">
        <f t="shared" si="6"/>
        <v>290890.31840266968</v>
      </c>
    </row>
    <row r="91" spans="1:7" x14ac:dyDescent="0.25">
      <c r="A91" s="188">
        <v>41699</v>
      </c>
      <c r="B91" s="191">
        <v>7110.3601991146334</v>
      </c>
      <c r="C91" s="191">
        <f t="shared" si="5"/>
        <v>92341.352714817171</v>
      </c>
      <c r="D91" s="191">
        <v>39536.426794164399</v>
      </c>
      <c r="E91" s="191">
        <v>22102.624664371782</v>
      </c>
      <c r="F91" s="191">
        <f t="shared" si="6"/>
        <v>501968.12700885191</v>
      </c>
      <c r="G91" s="191">
        <f t="shared" si="6"/>
        <v>291645.03146605025</v>
      </c>
    </row>
    <row r="92" spans="1:7" x14ac:dyDescent="0.25">
      <c r="A92" s="189">
        <v>41730</v>
      </c>
      <c r="B92" s="192">
        <v>9182.7012941396115</v>
      </c>
      <c r="C92" s="192">
        <f t="shared" si="5"/>
        <v>92869.870888529593</v>
      </c>
      <c r="D92" s="192">
        <v>39687.262307597026</v>
      </c>
      <c r="E92" s="192">
        <v>22506.269641939194</v>
      </c>
      <c r="F92" s="192">
        <f t="shared" si="6"/>
        <v>497247.89043196512</v>
      </c>
      <c r="G92" s="192">
        <f t="shared" si="6"/>
        <v>288322.53940811055</v>
      </c>
    </row>
    <row r="93" spans="1:7" x14ac:dyDescent="0.25">
      <c r="A93" s="188">
        <v>41760</v>
      </c>
      <c r="B93" s="191">
        <v>9999.3511942518489</v>
      </c>
      <c r="C93" s="191">
        <f t="shared" si="5"/>
        <v>97395.549320247374</v>
      </c>
      <c r="D93" s="191">
        <v>40316.69361327873</v>
      </c>
      <c r="E93" s="191">
        <v>22382.941484041414</v>
      </c>
      <c r="F93" s="191">
        <f t="shared" si="6"/>
        <v>499043.01152537757</v>
      </c>
      <c r="G93" s="191">
        <f t="shared" si="6"/>
        <v>288253.74446076341</v>
      </c>
    </row>
    <row r="94" spans="1:7" x14ac:dyDescent="0.25">
      <c r="A94" s="189">
        <v>41791</v>
      </c>
      <c r="B94" s="192">
        <v>7176.228321436316</v>
      </c>
      <c r="C94" s="192">
        <f t="shared" si="5"/>
        <v>95706.949851099751</v>
      </c>
      <c r="D94" s="192">
        <v>41345.464679604083</v>
      </c>
      <c r="E94" s="192">
        <v>22774.841218936792</v>
      </c>
      <c r="F94" s="192">
        <f t="shared" si="6"/>
        <v>502135.75485825643</v>
      </c>
      <c r="G94" s="192">
        <f t="shared" si="6"/>
        <v>287954.34145000664</v>
      </c>
    </row>
    <row r="95" spans="1:7" x14ac:dyDescent="0.25">
      <c r="A95" s="188">
        <v>41821</v>
      </c>
      <c r="B95" s="191">
        <v>8810.9908754544977</v>
      </c>
      <c r="C95" s="191">
        <f t="shared" si="5"/>
        <v>96637.739457230666</v>
      </c>
      <c r="D95" s="191">
        <v>41902.164304976875</v>
      </c>
      <c r="E95" s="191">
        <v>29106.503489415329</v>
      </c>
      <c r="F95" s="191">
        <f t="shared" si="6"/>
        <v>505102.39888391731</v>
      </c>
      <c r="G95" s="191">
        <f t="shared" si="6"/>
        <v>288416.70612505625</v>
      </c>
    </row>
    <row r="96" spans="1:7" x14ac:dyDescent="0.25">
      <c r="A96" s="189">
        <v>41852</v>
      </c>
      <c r="B96" s="192">
        <v>8685.4828030790668</v>
      </c>
      <c r="C96" s="192">
        <f t="shared" si="5"/>
        <v>100665.97840008885</v>
      </c>
      <c r="D96" s="192">
        <v>44325.937629589382</v>
      </c>
      <c r="E96" s="192">
        <v>22489.817024100201</v>
      </c>
      <c r="F96" s="192">
        <f t="shared" si="6"/>
        <v>506584.96375905845</v>
      </c>
      <c r="G96" s="192">
        <f t="shared" si="6"/>
        <v>288782.48817991355</v>
      </c>
    </row>
    <row r="97" spans="1:7" x14ac:dyDescent="0.25">
      <c r="A97" s="188">
        <v>41883</v>
      </c>
      <c r="B97" s="191">
        <v>11381.237140013556</v>
      </c>
      <c r="C97" s="191">
        <f t="shared" si="5"/>
        <v>105904.32269220153</v>
      </c>
      <c r="D97" s="191">
        <v>53784.062508822601</v>
      </c>
      <c r="E97" s="191">
        <v>22405.135648218838</v>
      </c>
      <c r="F97" s="191">
        <f t="shared" ref="F97:G112" si="7">SUM(D86:D97)</f>
        <v>509065.13961526495</v>
      </c>
      <c r="G97" s="191">
        <f t="shared" si="7"/>
        <v>289514.09815670009</v>
      </c>
    </row>
    <row r="98" spans="1:7" x14ac:dyDescent="0.25">
      <c r="A98" s="189">
        <v>41913</v>
      </c>
      <c r="B98" s="192">
        <v>8368.6650249856029</v>
      </c>
      <c r="C98" s="192">
        <f t="shared" si="5"/>
        <v>104333.18327278142</v>
      </c>
      <c r="D98" s="192">
        <v>39655.063715337928</v>
      </c>
      <c r="E98" s="192">
        <v>22517.059244428514</v>
      </c>
      <c r="F98" s="192">
        <f t="shared" si="7"/>
        <v>509677.32827615988</v>
      </c>
      <c r="G98" s="192">
        <f t="shared" si="7"/>
        <v>289994.21767453698</v>
      </c>
    </row>
    <row r="99" spans="1:7" x14ac:dyDescent="0.25">
      <c r="A99" s="188">
        <v>41944</v>
      </c>
      <c r="B99" s="191">
        <v>6223.4580849145395</v>
      </c>
      <c r="C99" s="191">
        <f t="shared" si="5"/>
        <v>104061.74267222198</v>
      </c>
      <c r="D99" s="191">
        <v>47542.32556772809</v>
      </c>
      <c r="E99" s="191">
        <v>28003.110892157401</v>
      </c>
      <c r="F99" s="191">
        <f t="shared" si="7"/>
        <v>514935.76441964193</v>
      </c>
      <c r="G99" s="191">
        <f t="shared" si="7"/>
        <v>292728.62524609169</v>
      </c>
    </row>
    <row r="100" spans="1:7" x14ac:dyDescent="0.25">
      <c r="A100" s="189">
        <v>41974</v>
      </c>
      <c r="B100" s="192">
        <v>5035.6644540857251</v>
      </c>
      <c r="C100" s="192">
        <f t="shared" si="5"/>
        <v>102496.68618297481</v>
      </c>
      <c r="D100" s="192">
        <v>53876.04298563928</v>
      </c>
      <c r="E100" s="192">
        <v>29936.262648840322</v>
      </c>
      <c r="F100" s="192">
        <f t="shared" si="7"/>
        <v>519216.376135981</v>
      </c>
      <c r="G100" s="192">
        <f t="shared" si="7"/>
        <v>293111.15681006789</v>
      </c>
    </row>
    <row r="101" spans="1:7" x14ac:dyDescent="0.25">
      <c r="A101" s="188">
        <v>42005</v>
      </c>
      <c r="B101" s="191">
        <v>9751.9572217936548</v>
      </c>
      <c r="C101" s="191">
        <f t="shared" si="5"/>
        <v>97144.346117571215</v>
      </c>
      <c r="D101" s="191">
        <v>40047.444732071817</v>
      </c>
      <c r="E101" s="191">
        <v>25746.393828390224</v>
      </c>
      <c r="F101" s="191">
        <f t="shared" si="7"/>
        <v>519677.94782486558</v>
      </c>
      <c r="G101" s="191">
        <f t="shared" si="7"/>
        <v>292475.69529093977</v>
      </c>
    </row>
    <row r="102" spans="1:7" x14ac:dyDescent="0.25">
      <c r="A102" s="189">
        <v>42036</v>
      </c>
      <c r="B102" s="192">
        <v>4397.8800421659516</v>
      </c>
      <c r="C102" s="192">
        <f t="shared" si="5"/>
        <v>96123.976655435006</v>
      </c>
      <c r="D102" s="192">
        <v>41190.622656938656</v>
      </c>
      <c r="E102" s="192">
        <v>22274.480894538825</v>
      </c>
      <c r="F102" s="192">
        <f t="shared" si="7"/>
        <v>523209.51149574894</v>
      </c>
      <c r="G102" s="192">
        <f t="shared" si="7"/>
        <v>292245.44067937881</v>
      </c>
    </row>
    <row r="103" spans="1:7" x14ac:dyDescent="0.25">
      <c r="A103" s="188">
        <v>42064</v>
      </c>
      <c r="B103" s="191">
        <v>4820.8462412819217</v>
      </c>
      <c r="C103" s="191">
        <f t="shared" si="5"/>
        <v>93834.462697602299</v>
      </c>
      <c r="D103" s="191">
        <v>41514.719563957646</v>
      </c>
      <c r="E103" s="191">
        <v>21639.630640980569</v>
      </c>
      <c r="F103" s="191">
        <f t="shared" si="7"/>
        <v>525187.80426554219</v>
      </c>
      <c r="G103" s="191">
        <f t="shared" si="7"/>
        <v>291782.44665598759</v>
      </c>
    </row>
    <row r="104" spans="1:7" x14ac:dyDescent="0.25">
      <c r="A104" s="189">
        <v>42095</v>
      </c>
      <c r="B104" s="192">
        <v>5189.6972895237996</v>
      </c>
      <c r="C104" s="192">
        <f t="shared" si="5"/>
        <v>89841.458692986474</v>
      </c>
      <c r="D104" s="192">
        <v>41225.917624009831</v>
      </c>
      <c r="E104" s="192">
        <v>22341.79422428018</v>
      </c>
      <c r="F104" s="192">
        <f t="shared" si="7"/>
        <v>526726.45958195499</v>
      </c>
      <c r="G104" s="192">
        <f t="shared" si="7"/>
        <v>291617.97123832861</v>
      </c>
    </row>
    <row r="105" spans="1:7" x14ac:dyDescent="0.25">
      <c r="A105" s="188">
        <v>42125</v>
      </c>
      <c r="B105" s="191">
        <v>5258.3767333963533</v>
      </c>
      <c r="C105" s="191">
        <f t="shared" si="5"/>
        <v>85100.484232130984</v>
      </c>
      <c r="D105" s="191">
        <v>42224.415296649851</v>
      </c>
      <c r="E105" s="191">
        <v>22218.217986077754</v>
      </c>
      <c r="F105" s="191">
        <f t="shared" si="7"/>
        <v>528634.1812653261</v>
      </c>
      <c r="G105" s="191">
        <f t="shared" si="7"/>
        <v>291453.24774036492</v>
      </c>
    </row>
    <row r="106" spans="1:7" x14ac:dyDescent="0.25">
      <c r="A106" s="189">
        <v>42156</v>
      </c>
      <c r="B106" s="192">
        <v>5039.0878172234898</v>
      </c>
      <c r="C106" s="192">
        <f t="shared" si="5"/>
        <v>82963.343727918153</v>
      </c>
      <c r="D106" s="192">
        <v>40968.233911720577</v>
      </c>
      <c r="E106" s="192">
        <v>22592.089687581465</v>
      </c>
      <c r="F106" s="192">
        <f t="shared" si="7"/>
        <v>528256.95049744262</v>
      </c>
      <c r="G106" s="192">
        <f t="shared" si="7"/>
        <v>291270.49620900967</v>
      </c>
    </row>
    <row r="107" spans="1:7" x14ac:dyDescent="0.25">
      <c r="A107" s="188">
        <v>42186</v>
      </c>
      <c r="B107" s="191">
        <v>5368.8669801639062</v>
      </c>
      <c r="C107" s="191">
        <f t="shared" si="5"/>
        <v>79521.219832627568</v>
      </c>
      <c r="D107" s="191">
        <v>40472.406038597663</v>
      </c>
      <c r="E107" s="191">
        <v>28524.675968414456</v>
      </c>
      <c r="F107" s="191">
        <f t="shared" si="7"/>
        <v>526827.19223106338</v>
      </c>
      <c r="G107" s="191">
        <f t="shared" si="7"/>
        <v>290688.66868800879</v>
      </c>
    </row>
    <row r="108" spans="1:7" x14ac:dyDescent="0.25">
      <c r="A108" s="189">
        <v>42217</v>
      </c>
      <c r="B108" s="192">
        <v>5032.5199693344184</v>
      </c>
      <c r="C108" s="192">
        <f t="shared" si="5"/>
        <v>75868.25699888292</v>
      </c>
      <c r="D108" s="192">
        <v>39730.026001912687</v>
      </c>
      <c r="E108" s="192">
        <v>21790.784259118078</v>
      </c>
      <c r="F108" s="192">
        <f t="shared" si="7"/>
        <v>522231.28060338658</v>
      </c>
      <c r="G108" s="192">
        <f t="shared" si="7"/>
        <v>289989.63592302665</v>
      </c>
    </row>
    <row r="109" spans="1:7" x14ac:dyDescent="0.25">
      <c r="A109" s="188">
        <v>42248</v>
      </c>
      <c r="B109" s="191">
        <v>6456.4397628234647</v>
      </c>
      <c r="C109" s="191">
        <f t="shared" si="5"/>
        <v>70943.459621692818</v>
      </c>
      <c r="D109" s="191">
        <v>44144.839946311979</v>
      </c>
      <c r="E109" s="191">
        <v>21615.859467510763</v>
      </c>
      <c r="F109" s="191">
        <f t="shared" si="7"/>
        <v>512592.05804087588</v>
      </c>
      <c r="G109" s="191">
        <f t="shared" si="7"/>
        <v>289200.35974231857</v>
      </c>
    </row>
    <row r="110" spans="1:7" x14ac:dyDescent="0.25">
      <c r="A110" s="189">
        <v>42278</v>
      </c>
      <c r="B110" s="192">
        <v>4704.6916909178663</v>
      </c>
      <c r="C110" s="192">
        <f t="shared" si="5"/>
        <v>67279.486287625085</v>
      </c>
      <c r="D110" s="192">
        <v>54260.19556433244</v>
      </c>
      <c r="E110" s="192">
        <v>21807.914142380538</v>
      </c>
      <c r="F110" s="192">
        <f t="shared" si="7"/>
        <v>527197.18988987047</v>
      </c>
      <c r="G110" s="192">
        <f t="shared" si="7"/>
        <v>288491.21464027057</v>
      </c>
    </row>
    <row r="111" spans="1:7" x14ac:dyDescent="0.25">
      <c r="A111" s="188">
        <v>42309</v>
      </c>
      <c r="B111" s="191">
        <v>4307.8776937514549</v>
      </c>
      <c r="C111" s="191">
        <f t="shared" si="5"/>
        <v>65363.905896462005</v>
      </c>
      <c r="D111" s="191">
        <v>47744.927014478395</v>
      </c>
      <c r="E111" s="191">
        <v>28233.639799017241</v>
      </c>
      <c r="F111" s="191">
        <f t="shared" si="7"/>
        <v>527399.79133662081</v>
      </c>
      <c r="G111" s="191">
        <f t="shared" si="7"/>
        <v>288721.74354713043</v>
      </c>
    </row>
    <row r="112" spans="1:7" x14ac:dyDescent="0.25">
      <c r="A112" s="189">
        <v>42339</v>
      </c>
      <c r="B112" s="192">
        <v>6975.6180185023522</v>
      </c>
      <c r="C112" s="192">
        <f t="shared" si="5"/>
        <v>67303.859460878637</v>
      </c>
      <c r="D112" s="192">
        <v>52980.450612621244</v>
      </c>
      <c r="E112" s="192">
        <v>29380.734303972738</v>
      </c>
      <c r="F112" s="192">
        <f t="shared" si="7"/>
        <v>526504.19896360277</v>
      </c>
      <c r="G112" s="192">
        <f t="shared" si="7"/>
        <v>288166.21520226286</v>
      </c>
    </row>
    <row r="113" spans="1:7" x14ac:dyDescent="0.25">
      <c r="A113" s="188">
        <v>42370</v>
      </c>
      <c r="B113" s="191">
        <v>6288.0960783375749</v>
      </c>
      <c r="C113" s="191">
        <f t="shared" si="5"/>
        <v>63839.998317422564</v>
      </c>
      <c r="D113" s="191">
        <v>40763.358914489821</v>
      </c>
      <c r="E113" s="191">
        <v>24893.338139153348</v>
      </c>
      <c r="F113" s="191">
        <f t="shared" ref="F113:G128" si="8">SUM(D102:D113)</f>
        <v>527220.1131460208</v>
      </c>
      <c r="G113" s="191">
        <f t="shared" si="8"/>
        <v>287313.15951302601</v>
      </c>
    </row>
    <row r="114" spans="1:7" x14ac:dyDescent="0.25">
      <c r="A114" s="189">
        <v>42401</v>
      </c>
      <c r="B114" s="192">
        <v>4649.8877241472801</v>
      </c>
      <c r="C114" s="192">
        <f t="shared" si="5"/>
        <v>64092.005999403889</v>
      </c>
      <c r="D114" s="192">
        <v>43472.471599156233</v>
      </c>
      <c r="E114" s="192">
        <v>21886.942201583246</v>
      </c>
      <c r="F114" s="192">
        <f t="shared" si="8"/>
        <v>529501.96208823833</v>
      </c>
      <c r="G114" s="192">
        <f t="shared" si="8"/>
        <v>286925.62082007033</v>
      </c>
    </row>
    <row r="115" spans="1:7" x14ac:dyDescent="0.25">
      <c r="A115" s="188">
        <v>42430</v>
      </c>
      <c r="B115" s="191">
        <v>5156.5872577998207</v>
      </c>
      <c r="C115" s="191">
        <f t="shared" si="5"/>
        <v>64427.747015921792</v>
      </c>
      <c r="D115" s="191">
        <v>43856.735428073553</v>
      </c>
      <c r="E115" s="191">
        <v>21458.32505747203</v>
      </c>
      <c r="F115" s="191">
        <f t="shared" si="8"/>
        <v>531843.97795235424</v>
      </c>
      <c r="G115" s="191">
        <f t="shared" si="8"/>
        <v>286744.31523656187</v>
      </c>
    </row>
    <row r="116" spans="1:7" x14ac:dyDescent="0.25">
      <c r="A116" s="189">
        <v>42461</v>
      </c>
      <c r="B116" s="192">
        <v>6149.7519253923019</v>
      </c>
      <c r="C116" s="192">
        <f t="shared" si="5"/>
        <v>65387.801651790287</v>
      </c>
      <c r="D116" s="192">
        <v>43773.426962297766</v>
      </c>
      <c r="E116" s="192">
        <v>21532.133078133618</v>
      </c>
      <c r="F116" s="192">
        <f t="shared" si="8"/>
        <v>534391.48729064222</v>
      </c>
      <c r="G116" s="192">
        <f t="shared" si="8"/>
        <v>285934.65409041528</v>
      </c>
    </row>
    <row r="117" spans="1:7" x14ac:dyDescent="0.25">
      <c r="A117" s="188">
        <v>42491</v>
      </c>
      <c r="B117" s="191">
        <v>3406.6156867956056</v>
      </c>
      <c r="C117" s="191">
        <f t="shared" si="5"/>
        <v>63536.040605189548</v>
      </c>
      <c r="D117" s="191">
        <v>45155.811808916551</v>
      </c>
      <c r="E117" s="191">
        <v>21251.696643756943</v>
      </c>
      <c r="F117" s="191">
        <f t="shared" si="8"/>
        <v>537322.88380290882</v>
      </c>
      <c r="G117" s="191">
        <f t="shared" si="8"/>
        <v>284968.13274809445</v>
      </c>
    </row>
    <row r="118" spans="1:7" x14ac:dyDescent="0.25">
      <c r="A118" s="189">
        <v>42522</v>
      </c>
      <c r="B118" s="192">
        <v>4538.0310532735875</v>
      </c>
      <c r="C118" s="192">
        <f t="shared" si="5"/>
        <v>63034.983841239642</v>
      </c>
      <c r="D118" s="192">
        <v>43564.737667443012</v>
      </c>
      <c r="E118" s="192">
        <v>21790.780329004763</v>
      </c>
      <c r="F118" s="192">
        <f t="shared" si="8"/>
        <v>539919.38755863137</v>
      </c>
      <c r="G118" s="192">
        <f t="shared" si="8"/>
        <v>284166.82338951773</v>
      </c>
    </row>
    <row r="119" spans="1:7" x14ac:dyDescent="0.25">
      <c r="A119" s="188">
        <v>42552</v>
      </c>
      <c r="B119" s="191">
        <v>4753.3736263074188</v>
      </c>
      <c r="C119" s="191">
        <f t="shared" si="5"/>
        <v>62419.490487383155</v>
      </c>
      <c r="D119" s="191">
        <v>43437.532835390644</v>
      </c>
      <c r="E119" s="191">
        <v>27332.531410152042</v>
      </c>
      <c r="F119" s="191">
        <f t="shared" si="8"/>
        <v>542884.51435542433</v>
      </c>
      <c r="G119" s="191">
        <f t="shared" si="8"/>
        <v>282974.67883125541</v>
      </c>
    </row>
    <row r="120" spans="1:7" x14ac:dyDescent="0.25">
      <c r="A120" s="189">
        <v>42583</v>
      </c>
      <c r="B120" s="192">
        <v>3530.1019193543189</v>
      </c>
      <c r="C120" s="192">
        <f t="shared" si="5"/>
        <v>60917.072437403047</v>
      </c>
      <c r="D120" s="192">
        <v>48261.051001098815</v>
      </c>
      <c r="E120" s="192">
        <v>21247.889676897827</v>
      </c>
      <c r="F120" s="192">
        <f t="shared" si="8"/>
        <v>551415.53935461037</v>
      </c>
      <c r="G120" s="192">
        <f t="shared" si="8"/>
        <v>282431.78424903512</v>
      </c>
    </row>
    <row r="121" spans="1:7" x14ac:dyDescent="0.25">
      <c r="A121" s="188">
        <v>42614</v>
      </c>
      <c r="B121" s="191">
        <v>4745.7594213617676</v>
      </c>
      <c r="C121" s="191">
        <f t="shared" si="5"/>
        <v>59206.392095941352</v>
      </c>
      <c r="D121" s="191">
        <v>58040.677989806216</v>
      </c>
      <c r="E121" s="191">
        <v>21688.34402812758</v>
      </c>
      <c r="F121" s="191">
        <f t="shared" si="8"/>
        <v>565311.37739810464</v>
      </c>
      <c r="G121" s="191">
        <f t="shared" si="8"/>
        <v>282504.2688096519</v>
      </c>
    </row>
    <row r="122" spans="1:7" x14ac:dyDescent="0.25">
      <c r="A122" s="189">
        <v>42644</v>
      </c>
      <c r="B122" s="192">
        <v>3009.3108329460133</v>
      </c>
      <c r="C122" s="192">
        <f t="shared" si="5"/>
        <v>57511.011237969498</v>
      </c>
      <c r="D122" s="192">
        <v>43337.979256958235</v>
      </c>
      <c r="E122" s="192">
        <v>21854.922674643298</v>
      </c>
      <c r="F122" s="192">
        <f t="shared" si="8"/>
        <v>554389.16109073046</v>
      </c>
      <c r="G122" s="192">
        <f t="shared" si="8"/>
        <v>282551.27734191465</v>
      </c>
    </row>
    <row r="123" spans="1:7" x14ac:dyDescent="0.25">
      <c r="A123" s="188">
        <v>42675</v>
      </c>
      <c r="B123" s="191">
        <v>6247.6614027895794</v>
      </c>
      <c r="C123" s="191">
        <f t="shared" si="5"/>
        <v>59450.79494700762</v>
      </c>
      <c r="D123" s="191">
        <v>52050.262218164062</v>
      </c>
      <c r="E123" s="191">
        <v>30590.867781114877</v>
      </c>
      <c r="F123" s="191">
        <f t="shared" si="8"/>
        <v>558694.49629441614</v>
      </c>
      <c r="G123" s="191">
        <f t="shared" si="8"/>
        <v>284908.50532401231</v>
      </c>
    </row>
    <row r="124" spans="1:7" x14ac:dyDescent="0.25">
      <c r="A124" s="189">
        <v>42705</v>
      </c>
      <c r="B124" s="192">
        <v>19397.297762738384</v>
      </c>
      <c r="C124" s="192">
        <f t="shared" si="5"/>
        <v>71872.474691243653</v>
      </c>
      <c r="D124" s="192">
        <v>58611.208002225423</v>
      </c>
      <c r="E124" s="192">
        <v>31104.4546117344</v>
      </c>
      <c r="F124" s="192">
        <f t="shared" si="8"/>
        <v>564325.25368402025</v>
      </c>
      <c r="G124" s="192">
        <f t="shared" si="8"/>
        <v>286632.22563177394</v>
      </c>
    </row>
    <row r="125" spans="1:7" x14ac:dyDescent="0.25">
      <c r="A125" s="188">
        <v>42736</v>
      </c>
      <c r="B125" s="191">
        <v>1303.7458466080166</v>
      </c>
      <c r="C125" s="191">
        <f t="shared" si="5"/>
        <v>66888.124459514089</v>
      </c>
      <c r="D125" s="191">
        <v>43801.238504952176</v>
      </c>
      <c r="E125" s="191">
        <v>26337.332494431768</v>
      </c>
      <c r="F125" s="191">
        <f t="shared" si="8"/>
        <v>567363.13327448268</v>
      </c>
      <c r="G125" s="191">
        <f t="shared" si="8"/>
        <v>288076.21998705243</v>
      </c>
    </row>
    <row r="126" spans="1:7" x14ac:dyDescent="0.25">
      <c r="A126" s="189">
        <v>42767</v>
      </c>
      <c r="B126" s="192">
        <v>1918.717478801851</v>
      </c>
      <c r="C126" s="192">
        <f t="shared" si="5"/>
        <v>64156.954214168662</v>
      </c>
      <c r="D126" s="192">
        <v>45478.944827749838</v>
      </c>
      <c r="E126" s="192">
        <v>23727.925566043556</v>
      </c>
      <c r="F126" s="192">
        <f t="shared" si="8"/>
        <v>569369.60650307627</v>
      </c>
      <c r="G126" s="192">
        <f t="shared" si="8"/>
        <v>289917.20335151267</v>
      </c>
    </row>
    <row r="127" spans="1:7" x14ac:dyDescent="0.25">
      <c r="A127" s="188">
        <v>42795</v>
      </c>
      <c r="B127" s="191">
        <v>3015.3108138807934</v>
      </c>
      <c r="C127" s="191">
        <f t="shared" si="5"/>
        <v>62015.677770249633</v>
      </c>
      <c r="D127" s="191">
        <v>45522.515181163064</v>
      </c>
      <c r="E127" s="191">
        <v>23049.140821854482</v>
      </c>
      <c r="F127" s="191">
        <f t="shared" si="8"/>
        <v>571035.3862561658</v>
      </c>
      <c r="G127" s="191">
        <f>SUM(E116:E127)</f>
        <v>291508.01911589515</v>
      </c>
    </row>
    <row r="128" spans="1:7" x14ac:dyDescent="0.25">
      <c r="A128" s="189">
        <v>42826</v>
      </c>
      <c r="B128" s="192">
        <v>2596.5594033177172</v>
      </c>
      <c r="C128" s="192">
        <f t="shared" si="5"/>
        <v>58462.485248175057</v>
      </c>
      <c r="D128" s="192">
        <v>46571.221765608156</v>
      </c>
      <c r="E128" s="192">
        <v>23199.724681326057</v>
      </c>
      <c r="F128" s="192">
        <f t="shared" si="8"/>
        <v>573833.18105947622</v>
      </c>
      <c r="G128" s="192">
        <f t="shared" si="8"/>
        <v>293175.61071908759</v>
      </c>
    </row>
    <row r="129" spans="1:7" x14ac:dyDescent="0.25">
      <c r="A129" s="188">
        <v>42856</v>
      </c>
      <c r="B129" s="191">
        <v>4416.4271638874361</v>
      </c>
      <c r="C129" s="191">
        <f t="shared" si="5"/>
        <v>59472.296725266875</v>
      </c>
      <c r="D129" s="191">
        <v>51217.200622439792</v>
      </c>
      <c r="E129" s="191">
        <v>27756.083585003988</v>
      </c>
      <c r="F129" s="191">
        <f t="shared" ref="F129:G144" si="9">SUM(D118:D129)</f>
        <v>579894.56987299956</v>
      </c>
      <c r="G129" s="191">
        <f t="shared" si="9"/>
        <v>299679.99766033463</v>
      </c>
    </row>
    <row r="130" spans="1:7" x14ac:dyDescent="0.25">
      <c r="A130" s="189">
        <v>42887</v>
      </c>
      <c r="B130" s="192">
        <v>5032.2161807492475</v>
      </c>
      <c r="C130" s="192">
        <f t="shared" si="5"/>
        <v>59966.481852742545</v>
      </c>
      <c r="D130" s="192">
        <v>45992.341241894079</v>
      </c>
      <c r="E130" s="192">
        <v>23704.058524121567</v>
      </c>
      <c r="F130" s="192">
        <f t="shared" si="9"/>
        <v>582322.17344745062</v>
      </c>
      <c r="G130" s="192">
        <f t="shared" si="9"/>
        <v>301593.27585545147</v>
      </c>
    </row>
    <row r="131" spans="1:7" x14ac:dyDescent="0.25">
      <c r="A131" s="188">
        <v>42917</v>
      </c>
      <c r="B131" s="191">
        <v>3258.1231349007398</v>
      </c>
      <c r="C131" s="191">
        <f t="shared" si="5"/>
        <v>58471.231361335864</v>
      </c>
      <c r="D131" s="191">
        <v>46454.077089363898</v>
      </c>
      <c r="E131" s="191">
        <v>29805.461213651855</v>
      </c>
      <c r="F131" s="191">
        <f t="shared" si="9"/>
        <v>585338.71770142391</v>
      </c>
      <c r="G131" s="191">
        <f t="shared" si="9"/>
        <v>304066.20565895131</v>
      </c>
    </row>
    <row r="132" spans="1:7" x14ac:dyDescent="0.25">
      <c r="A132" s="189">
        <v>42948</v>
      </c>
      <c r="B132" s="192">
        <v>3029.9062625759034</v>
      </c>
      <c r="C132" s="192">
        <f t="shared" si="5"/>
        <v>57971.035704557449</v>
      </c>
      <c r="D132" s="192">
        <v>50697.975988490907</v>
      </c>
      <c r="E132" s="192">
        <v>23201.266198663954</v>
      </c>
      <c r="F132" s="192">
        <f t="shared" si="9"/>
        <v>587775.64268881583</v>
      </c>
      <c r="G132" s="192">
        <f t="shared" si="9"/>
        <v>306019.58218071738</v>
      </c>
    </row>
    <row r="133" spans="1:7" x14ac:dyDescent="0.25">
      <c r="A133" s="188">
        <v>42979</v>
      </c>
      <c r="B133" s="191">
        <v>2867.7116775229038</v>
      </c>
      <c r="C133" s="191">
        <f t="shared" si="5"/>
        <v>56092.987960718587</v>
      </c>
      <c r="D133" s="191">
        <v>62502.894056042918</v>
      </c>
      <c r="E133" s="191">
        <v>23279.162017414121</v>
      </c>
      <c r="F133" s="191">
        <f t="shared" si="9"/>
        <v>592237.85875505244</v>
      </c>
      <c r="G133" s="191">
        <f t="shared" si="9"/>
        <v>307610.40017000394</v>
      </c>
    </row>
    <row r="134" spans="1:7" x14ac:dyDescent="0.25">
      <c r="A134" s="189">
        <v>43009</v>
      </c>
      <c r="B134" s="192">
        <v>3156.1497338851182</v>
      </c>
      <c r="C134" s="192">
        <f t="shared" si="5"/>
        <v>56239.82686165769</v>
      </c>
      <c r="D134" s="192">
        <v>46990.587558955442</v>
      </c>
      <c r="E134" s="192">
        <v>22708.000004841146</v>
      </c>
      <c r="F134" s="192">
        <f t="shared" si="9"/>
        <v>595890.46705704974</v>
      </c>
      <c r="G134" s="192">
        <f t="shared" si="9"/>
        <v>308463.47750020173</v>
      </c>
    </row>
    <row r="135" spans="1:7" x14ac:dyDescent="0.25">
      <c r="A135" s="188">
        <v>43040</v>
      </c>
      <c r="B135" s="191">
        <v>3402.0865265439088</v>
      </c>
      <c r="C135" s="191">
        <f t="shared" si="5"/>
        <v>53394.251985412018</v>
      </c>
      <c r="D135" s="191">
        <v>51292.076862792244</v>
      </c>
      <c r="E135" s="191">
        <v>26833.189994875334</v>
      </c>
      <c r="F135" s="191">
        <f t="shared" si="9"/>
        <v>595132.28170167783</v>
      </c>
      <c r="G135" s="191">
        <f t="shared" si="9"/>
        <v>304705.79971396225</v>
      </c>
    </row>
    <row r="136" spans="1:7" x14ac:dyDescent="0.25">
      <c r="A136" s="189">
        <v>43070</v>
      </c>
      <c r="B136" s="192">
        <v>14952.642715587463</v>
      </c>
      <c r="C136" s="192">
        <f t="shared" si="5"/>
        <v>48949.5969382611</v>
      </c>
      <c r="D136" s="192">
        <v>62415.79163234328</v>
      </c>
      <c r="E136" s="192">
        <v>31778.257623602283</v>
      </c>
      <c r="F136" s="192">
        <f t="shared" si="9"/>
        <v>598936.86533179577</v>
      </c>
      <c r="G136" s="192">
        <f t="shared" si="9"/>
        <v>305379.6027258301</v>
      </c>
    </row>
    <row r="137" spans="1:7" x14ac:dyDescent="0.25">
      <c r="A137" s="188">
        <v>43101</v>
      </c>
      <c r="B137" s="191">
        <v>1574.7944025665768</v>
      </c>
      <c r="C137" s="191">
        <f t="shared" si="5"/>
        <v>49220.645494219658</v>
      </c>
      <c r="D137" s="191">
        <v>45860.083330863104</v>
      </c>
      <c r="E137" s="191">
        <v>27087.889303395084</v>
      </c>
      <c r="F137" s="191">
        <f t="shared" si="9"/>
        <v>600995.71015770675</v>
      </c>
      <c r="G137" s="191">
        <f t="shared" si="9"/>
        <v>306130.15953479341</v>
      </c>
    </row>
    <row r="138" spans="1:7" x14ac:dyDescent="0.25">
      <c r="A138" s="189">
        <v>43132</v>
      </c>
      <c r="B138" s="192">
        <v>1687.0789510493451</v>
      </c>
      <c r="C138" s="192">
        <f t="shared" si="5"/>
        <v>48989.006966467161</v>
      </c>
      <c r="D138" s="192">
        <v>46808.607704510207</v>
      </c>
      <c r="E138" s="192">
        <v>23799.989012305537</v>
      </c>
      <c r="F138" s="192">
        <f t="shared" si="9"/>
        <v>602325.37303446711</v>
      </c>
      <c r="G138" s="192">
        <f t="shared" si="9"/>
        <v>306202.22298105538</v>
      </c>
    </row>
    <row r="139" spans="1:7" x14ac:dyDescent="0.25">
      <c r="A139" s="188">
        <v>43160</v>
      </c>
      <c r="B139" s="191">
        <v>5731.6941788364356</v>
      </c>
      <c r="C139" s="191">
        <f t="shared" si="5"/>
        <v>51705.390331422794</v>
      </c>
      <c r="D139" s="191">
        <v>52218.070227068267</v>
      </c>
      <c r="E139" s="191">
        <v>27284.647347638976</v>
      </c>
      <c r="F139" s="191">
        <f t="shared" si="9"/>
        <v>609020.92808037228</v>
      </c>
      <c r="G139" s="191">
        <f t="shared" si="9"/>
        <v>310437.72950683988</v>
      </c>
    </row>
    <row r="140" spans="1:7" x14ac:dyDescent="0.25">
      <c r="A140" s="189">
        <v>43191</v>
      </c>
      <c r="B140" s="192">
        <v>3756.0294553105973</v>
      </c>
      <c r="C140" s="192">
        <f t="shared" si="5"/>
        <v>52864.860383415675</v>
      </c>
      <c r="D140" s="192">
        <v>47252.313512103065</v>
      </c>
      <c r="E140" s="192">
        <v>23612.323919848597</v>
      </c>
      <c r="F140" s="192">
        <f t="shared" si="9"/>
        <v>609702.01982686727</v>
      </c>
      <c r="G140" s="192">
        <f t="shared" si="9"/>
        <v>310850.32874536247</v>
      </c>
    </row>
    <row r="141" spans="1:7" x14ac:dyDescent="0.25">
      <c r="A141" s="188">
        <v>43221</v>
      </c>
      <c r="B141" s="191">
        <v>3733.5320630147726</v>
      </c>
      <c r="C141" s="191">
        <f t="shared" si="5"/>
        <v>52181.965282543009</v>
      </c>
      <c r="D141" s="191">
        <v>47655.827211336182</v>
      </c>
      <c r="E141" s="191">
        <v>23634.796327647153</v>
      </c>
      <c r="F141" s="191">
        <f t="shared" si="9"/>
        <v>606140.64641576365</v>
      </c>
      <c r="G141" s="191">
        <f t="shared" si="9"/>
        <v>306729.04148800561</v>
      </c>
    </row>
    <row r="142" spans="1:7" x14ac:dyDescent="0.25">
      <c r="A142" s="189">
        <v>43252</v>
      </c>
      <c r="B142" s="192">
        <v>5781.6428701472323</v>
      </c>
      <c r="C142" s="192">
        <f t="shared" si="5"/>
        <v>52931.391971941004</v>
      </c>
      <c r="D142" s="192">
        <v>46372.937327954423</v>
      </c>
      <c r="E142" s="192">
        <v>23463.411738856696</v>
      </c>
      <c r="F142" s="192">
        <f t="shared" si="9"/>
        <v>606521.24250182393</v>
      </c>
      <c r="G142" s="192">
        <f t="shared" si="9"/>
        <v>306488.39470274071</v>
      </c>
    </row>
    <row r="143" spans="1:7" x14ac:dyDescent="0.25">
      <c r="A143" s="188">
        <v>43282</v>
      </c>
      <c r="B143" s="191">
        <v>3485.8472517895384</v>
      </c>
      <c r="C143" s="191">
        <f t="shared" si="5"/>
        <v>53159.116088829796</v>
      </c>
      <c r="D143" s="191">
        <v>46646.395300919219</v>
      </c>
      <c r="E143" s="191">
        <v>29891.17649932397</v>
      </c>
      <c r="F143" s="191">
        <f t="shared" si="9"/>
        <v>606713.56071337918</v>
      </c>
      <c r="G143" s="191">
        <f t="shared" si="9"/>
        <v>306574.10998841288</v>
      </c>
    </row>
    <row r="144" spans="1:7" x14ac:dyDescent="0.25">
      <c r="A144" s="189">
        <v>43313</v>
      </c>
      <c r="B144" s="192">
        <v>3866.0481663150463</v>
      </c>
      <c r="C144" s="192">
        <f t="shared" si="5"/>
        <v>53995.25799256895</v>
      </c>
      <c r="D144" s="192">
        <v>50887.36082720894</v>
      </c>
      <c r="E144" s="192">
        <v>24222.088478159065</v>
      </c>
      <c r="F144" s="192">
        <f t="shared" si="9"/>
        <v>606902.94555209728</v>
      </c>
      <c r="G144" s="192">
        <f t="shared" si="9"/>
        <v>307594.93226790789</v>
      </c>
    </row>
    <row r="145" spans="1:10" x14ac:dyDescent="0.25">
      <c r="A145" s="188">
        <v>43344</v>
      </c>
      <c r="B145" s="191">
        <v>3428.3180755462281</v>
      </c>
      <c r="C145" s="191">
        <f t="shared" ref="C145:C154" si="10">SUM(B134:B145)</f>
        <v>54555.864390592258</v>
      </c>
      <c r="D145" s="191">
        <v>63105.949453720772</v>
      </c>
      <c r="E145" s="191">
        <v>23088.578466811396</v>
      </c>
      <c r="F145" s="191">
        <f t="shared" ref="F145:G154" si="11">SUM(D134:D145)</f>
        <v>607506.0009497751</v>
      </c>
      <c r="G145" s="191">
        <f t="shared" si="11"/>
        <v>307404.34871730523</v>
      </c>
    </row>
    <row r="146" spans="1:10" x14ac:dyDescent="0.25">
      <c r="A146" s="189">
        <v>43374</v>
      </c>
      <c r="B146" s="192">
        <v>3918.7568725698075</v>
      </c>
      <c r="C146" s="192">
        <f t="shared" si="10"/>
        <v>55318.471529276954</v>
      </c>
      <c r="D146" s="192">
        <v>46240.218947047098</v>
      </c>
      <c r="E146" s="192">
        <v>23074.931849595672</v>
      </c>
      <c r="F146" s="192">
        <f t="shared" si="11"/>
        <v>606755.63233786693</v>
      </c>
      <c r="G146" s="192">
        <f t="shared" si="11"/>
        <v>307771.28056205978</v>
      </c>
    </row>
    <row r="147" spans="1:10" x14ac:dyDescent="0.25">
      <c r="A147" s="188">
        <v>43405</v>
      </c>
      <c r="B147" s="191">
        <v>5113.6846155259327</v>
      </c>
      <c r="C147" s="191">
        <f t="shared" si="10"/>
        <v>57030.069618258975</v>
      </c>
      <c r="D147" s="191">
        <v>51090.167462849138</v>
      </c>
      <c r="E147" s="191">
        <v>26931.651277589444</v>
      </c>
      <c r="F147" s="191">
        <f t="shared" si="11"/>
        <v>606553.72293792374</v>
      </c>
      <c r="G147" s="191">
        <f t="shared" si="11"/>
        <v>307869.74184477387</v>
      </c>
    </row>
    <row r="148" spans="1:10" x14ac:dyDescent="0.25">
      <c r="A148" s="189">
        <v>43435</v>
      </c>
      <c r="B148" s="192">
        <v>12842.644038561897</v>
      </c>
      <c r="C148" s="192">
        <f t="shared" si="10"/>
        <v>54920.070941233418</v>
      </c>
      <c r="D148" s="192">
        <v>63782.587134776819</v>
      </c>
      <c r="E148" s="192">
        <v>33000.661810129997</v>
      </c>
      <c r="F148" s="192">
        <f t="shared" si="11"/>
        <v>607920.51844035729</v>
      </c>
      <c r="G148" s="192">
        <f t="shared" si="11"/>
        <v>309092.14603130164</v>
      </c>
    </row>
    <row r="149" spans="1:10" x14ac:dyDescent="0.25">
      <c r="A149" s="188">
        <v>43466</v>
      </c>
      <c r="B149" s="191">
        <v>1335.3544318774739</v>
      </c>
      <c r="C149" s="191">
        <f t="shared" si="10"/>
        <v>54680.630970544305</v>
      </c>
      <c r="D149" s="191">
        <v>46987.473556957804</v>
      </c>
      <c r="E149" s="191">
        <v>26607.726391451524</v>
      </c>
      <c r="F149" s="191">
        <f t="shared" si="11"/>
        <v>609047.90866645193</v>
      </c>
      <c r="G149" s="191">
        <f t="shared" si="11"/>
        <v>308611.98311935808</v>
      </c>
    </row>
    <row r="150" spans="1:10" x14ac:dyDescent="0.25">
      <c r="A150" s="189">
        <v>43497</v>
      </c>
      <c r="B150" s="192">
        <v>2166.6989366358202</v>
      </c>
      <c r="C150" s="192">
        <f t="shared" si="10"/>
        <v>55160.250956130774</v>
      </c>
      <c r="D150" s="192">
        <v>47432.129039921296</v>
      </c>
      <c r="E150" s="192">
        <v>24196.295581870916</v>
      </c>
      <c r="F150" s="192">
        <f t="shared" si="11"/>
        <v>609671.43000186305</v>
      </c>
      <c r="G150" s="192">
        <f t="shared" si="11"/>
        <v>309008.2896889234</v>
      </c>
    </row>
    <row r="151" spans="1:10" x14ac:dyDescent="0.25">
      <c r="A151" s="188">
        <v>43525</v>
      </c>
      <c r="B151" s="191">
        <v>2774.4467821907083</v>
      </c>
      <c r="C151" s="191">
        <f t="shared" si="10"/>
        <v>52203.003559485049</v>
      </c>
      <c r="D151" s="191">
        <v>54170.107056847068</v>
      </c>
      <c r="E151" s="191">
        <v>27408.77638284539</v>
      </c>
      <c r="F151" s="191">
        <f t="shared" si="11"/>
        <v>611623.46683164174</v>
      </c>
      <c r="G151" s="191">
        <f t="shared" si="11"/>
        <v>309132.41872412979</v>
      </c>
      <c r="H151" s="182"/>
      <c r="I151" s="182"/>
      <c r="J151" s="182"/>
    </row>
    <row r="152" spans="1:10" x14ac:dyDescent="0.25">
      <c r="A152" s="189">
        <v>43556</v>
      </c>
      <c r="B152" s="192">
        <v>6024.5073022382558</v>
      </c>
      <c r="C152" s="192">
        <f t="shared" si="10"/>
        <v>54471.481406412713</v>
      </c>
      <c r="D152" s="192">
        <v>47745.675673415724</v>
      </c>
      <c r="E152" s="192">
        <v>24111.616357777017</v>
      </c>
      <c r="F152" s="192">
        <f t="shared" ref="F152:F154" si="12">SUM(D141:D152)</f>
        <v>612116.82899295446</v>
      </c>
      <c r="G152" s="192">
        <f t="shared" si="11"/>
        <v>309631.71116205829</v>
      </c>
      <c r="H152" s="182"/>
      <c r="I152" s="182"/>
      <c r="J152" s="182"/>
    </row>
    <row r="153" spans="1:10" x14ac:dyDescent="0.25">
      <c r="A153" s="188">
        <v>43586</v>
      </c>
      <c r="B153" s="191">
        <v>3489.355338588779</v>
      </c>
      <c r="C153" s="191">
        <f t="shared" si="10"/>
        <v>54227.304681986716</v>
      </c>
      <c r="D153" s="191">
        <v>47625.216090798203</v>
      </c>
      <c r="E153" s="191">
        <v>23952.580291877253</v>
      </c>
      <c r="F153" s="191">
        <f t="shared" si="12"/>
        <v>612086.21787241637</v>
      </c>
      <c r="G153" s="191">
        <f t="shared" si="11"/>
        <v>309949.49512628833</v>
      </c>
      <c r="H153" s="182"/>
      <c r="I153" s="182"/>
      <c r="J153" s="182"/>
    </row>
    <row r="154" spans="1:10" ht="15.75" thickBot="1" x14ac:dyDescent="0.3">
      <c r="A154" s="190">
        <v>43617</v>
      </c>
      <c r="B154" s="193">
        <v>2528.2143767242478</v>
      </c>
      <c r="C154" s="193">
        <f t="shared" si="10"/>
        <v>50973.876188563729</v>
      </c>
      <c r="D154" s="193">
        <v>47743.846843830011</v>
      </c>
      <c r="E154" s="193">
        <v>24120.49379991</v>
      </c>
      <c r="F154" s="193">
        <f t="shared" si="12"/>
        <v>613457.12738829199</v>
      </c>
      <c r="G154" s="193">
        <f t="shared" si="11"/>
        <v>310606.57718734164</v>
      </c>
      <c r="H154" s="182"/>
      <c r="I154" s="182"/>
      <c r="J154" s="182"/>
    </row>
    <row r="155" spans="1:10" x14ac:dyDescent="0.25">
      <c r="A155" s="102" t="s">
        <v>98</v>
      </c>
      <c r="B155" s="186"/>
      <c r="C155" s="186"/>
      <c r="D155" s="186"/>
      <c r="E155" s="186"/>
      <c r="F155" s="186"/>
      <c r="G155" s="186"/>
    </row>
    <row r="156" spans="1:10" x14ac:dyDescent="0.25">
      <c r="B156" s="37"/>
      <c r="C156" s="37"/>
      <c r="D156" s="37"/>
      <c r="E156" s="37"/>
      <c r="F156" s="37"/>
      <c r="G156" s="37"/>
    </row>
    <row r="157" spans="1:10" x14ac:dyDescent="0.25">
      <c r="B157" s="37"/>
      <c r="C157" s="37"/>
      <c r="D157" s="37"/>
      <c r="E157" s="37"/>
      <c r="F157" s="37"/>
      <c r="G157" s="37"/>
    </row>
    <row r="158" spans="1:10" x14ac:dyDescent="0.25">
      <c r="B158" s="37"/>
      <c r="C158" s="37"/>
      <c r="D158" s="37"/>
      <c r="E158" s="37"/>
      <c r="F158" s="37"/>
      <c r="G158" s="37"/>
    </row>
    <row r="159" spans="1:10" x14ac:dyDescent="0.25">
      <c r="B159" s="37"/>
      <c r="C159" s="37"/>
      <c r="D159" s="37"/>
      <c r="E159" s="37"/>
      <c r="F159" s="37"/>
      <c r="G159" s="37"/>
    </row>
    <row r="160" spans="1:10" x14ac:dyDescent="0.25">
      <c r="B160" s="37"/>
      <c r="C160" s="37"/>
      <c r="D160" s="37"/>
      <c r="E160" s="37"/>
      <c r="F160" s="37"/>
      <c r="G160" s="37"/>
    </row>
    <row r="161" spans="2:7" x14ac:dyDescent="0.25">
      <c r="B161" s="37"/>
      <c r="C161" s="37"/>
      <c r="D161" s="37"/>
      <c r="E161" s="37"/>
      <c r="F161" s="37"/>
      <c r="G161" s="37"/>
    </row>
    <row r="162" spans="2:7" x14ac:dyDescent="0.25">
      <c r="B162" s="37"/>
      <c r="C162" s="37"/>
      <c r="D162" s="37"/>
      <c r="E162" s="37"/>
      <c r="F162" s="37"/>
      <c r="G162" s="37"/>
    </row>
    <row r="163" spans="2:7" x14ac:dyDescent="0.25">
      <c r="B163" s="37"/>
      <c r="C163" s="37"/>
      <c r="D163" s="37"/>
      <c r="E163" s="37"/>
      <c r="F163" s="37"/>
      <c r="G163" s="37"/>
    </row>
    <row r="164" spans="2:7" x14ac:dyDescent="0.25">
      <c r="B164" s="37"/>
      <c r="C164" s="37"/>
      <c r="D164" s="37"/>
      <c r="E164" s="37"/>
      <c r="F164" s="37"/>
      <c r="G164" s="37"/>
    </row>
    <row r="165" spans="2:7" x14ac:dyDescent="0.25">
      <c r="B165" s="37"/>
      <c r="C165" s="37"/>
      <c r="D165" s="37"/>
      <c r="E165" s="37"/>
      <c r="F165" s="37"/>
      <c r="G165" s="37"/>
    </row>
    <row r="166" spans="2:7" x14ac:dyDescent="0.25">
      <c r="B166" s="37"/>
      <c r="C166" s="37"/>
      <c r="D166" s="37"/>
      <c r="E166" s="37"/>
      <c r="F166" s="37"/>
      <c r="G166" s="37"/>
    </row>
    <row r="167" spans="2:7" x14ac:dyDescent="0.25">
      <c r="B167" s="37"/>
      <c r="C167" s="37"/>
      <c r="D167" s="37"/>
      <c r="E167" s="37"/>
      <c r="F167" s="37"/>
      <c r="G167" s="37"/>
    </row>
    <row r="168" spans="2:7" x14ac:dyDescent="0.25">
      <c r="B168" s="37"/>
      <c r="C168" s="37"/>
      <c r="D168" s="37"/>
      <c r="E168" s="37"/>
      <c r="F168" s="37"/>
      <c r="G168" s="37"/>
    </row>
    <row r="169" spans="2:7" x14ac:dyDescent="0.25">
      <c r="B169" s="37"/>
      <c r="C169" s="37"/>
      <c r="D169" s="37"/>
      <c r="E169" s="37"/>
      <c r="F169" s="37"/>
      <c r="G169" s="37"/>
    </row>
    <row r="170" spans="2:7" x14ac:dyDescent="0.25">
      <c r="B170" s="37"/>
      <c r="C170" s="37"/>
      <c r="D170" s="37"/>
      <c r="E170" s="37"/>
      <c r="F170" s="37"/>
      <c r="G170" s="37"/>
    </row>
    <row r="171" spans="2:7" x14ac:dyDescent="0.25">
      <c r="B171" s="37"/>
      <c r="C171" s="37"/>
      <c r="D171" s="37"/>
      <c r="E171" s="37"/>
      <c r="F171" s="37"/>
      <c r="G171" s="37"/>
    </row>
    <row r="172" spans="2:7" x14ac:dyDescent="0.25">
      <c r="B172" s="37"/>
      <c r="C172" s="37"/>
      <c r="D172" s="37"/>
      <c r="E172" s="37"/>
      <c r="F172" s="37"/>
      <c r="G172" s="37"/>
    </row>
  </sheetData>
  <mergeCells count="1">
    <mergeCell ref="F3:G3"/>
  </mergeCells>
  <hyperlinks>
    <hyperlink ref="A1" location="Índice!A1" display="Retornar ao índice"/>
  </hyperlink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Índice</vt:lpstr>
      <vt:lpstr>Gráfico 1</vt:lpstr>
      <vt:lpstr>Gráfico 2</vt:lpstr>
      <vt:lpstr>Gráfico 3</vt:lpstr>
      <vt:lpstr>Gráfico 4</vt:lpstr>
      <vt:lpstr>Gráfico 5</vt:lpstr>
      <vt:lpstr>Gráfico 6</vt:lpstr>
      <vt:lpstr>Gráfico 7</vt:lpstr>
      <vt:lpstr>Gráfico 8</vt:lpstr>
      <vt:lpstr>Gráficos 9 e 10</vt:lpstr>
      <vt:lpstr>Gráfico 11</vt:lpstr>
      <vt:lpstr>Gráfico 12</vt:lpstr>
      <vt:lpstr>Gráfico 13</vt:lpstr>
      <vt:lpstr>Gráfico 14</vt:lpstr>
      <vt:lpstr>Gráfico 15</vt:lpstr>
      <vt:lpstr>Gráfico 16</vt:lpstr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Projeções da IFI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2019-02-19T20:12:36Z</dcterms:created>
  <dcterms:modified xsi:type="dcterms:W3CDTF">2019-08-28T19:17:07Z</dcterms:modified>
</cp:coreProperties>
</file>