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bmp" ContentType="image/bmp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/>
  <mc:AlternateContent xmlns:mc="http://schemas.openxmlformats.org/markup-compatibility/2006">
    <mc:Choice Requires="x15">
      <x15ac:absPath xmlns:x15ac="http://schemas.microsoft.com/office/spreadsheetml/2010/11/ac" url="D:\DADOS\dev\cba-under-risk\study_models\risk-pedro\"/>
    </mc:Choice>
  </mc:AlternateContent>
  <bookViews>
    <workbookView xWindow="0" yWindow="0" windowWidth="7470" windowHeight="2775" firstSheet="4" activeTab="4"/>
  </bookViews>
  <sheets>
    <sheet name="RiskSerializationData" sheetId="9" state="hidden" r:id="rId1"/>
    <sheet name="Dados" sheetId="1" r:id="rId2"/>
    <sheet name="rsklibSimData" sheetId="21" state="hidden" r:id="rId3"/>
    <sheet name="Output I50" sheetId="11" r:id="rId4"/>
    <sheet name="Resultados de inputs" sheetId="12" r:id="rId5"/>
    <sheet name="Resultados de outputs" sheetId="13" r:id="rId6"/>
    <sheet name="Resultados de funções est" sheetId="14" r:id="rId7"/>
    <sheet name="Detalhes" sheetId="15" r:id="rId8"/>
    <sheet name="Output Dados do @RISK" sheetId="16" r:id="rId9"/>
    <sheet name="Input Dados do @RISK" sheetId="17" r:id="rId10"/>
    <sheet name="Dados do @RISK" sheetId="18" r:id="rId11"/>
    <sheet name="Sensibilidade" sheetId="19" r:id="rId12"/>
    <sheet name="Cenário" sheetId="20" r:id="rId1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39167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39167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Dados!$A$49:$L$349</definedName>
    <definedName name="_xlnm.Print_Area" localSheetId="3">'Output I50'!$A$1:$J$55</definedName>
    <definedName name="Arrependimento">#REF!</definedName>
    <definedName name="CA">#REF!</definedName>
    <definedName name="CB">#REF!</definedName>
    <definedName name="CC">#REF!</definedName>
    <definedName name="Custo">#REF!</definedName>
    <definedName name="Custo_Variável">#REF!</definedName>
    <definedName name="Demanda">#REF!</definedName>
    <definedName name="Estratégia">#REF!</definedName>
    <definedName name="Faturamento">#REF!</definedName>
    <definedName name="Futuro">#REF!</definedName>
    <definedName name="Lucro">#REF!</definedName>
    <definedName name="Pal_Workbook_GUID" hidden="1">"QKKSDR6EM1HIKVCQDNTFSPLZ"</definedName>
    <definedName name="PalisadeReportWorkbookCreatedBy">"AtRisk"</definedName>
    <definedName name="PalisadeReportWorksheetCreatedBy" localSheetId="12">"AtRisk"</definedName>
    <definedName name="PalisadeReportWorksheetCreatedBy" localSheetId="10">"AtRisk"</definedName>
    <definedName name="PalisadeReportWorksheetCreatedBy" localSheetId="7">"AtRisk"</definedName>
    <definedName name="PalisadeReportWorksheetCreatedBy" localSheetId="9">"AtRisk"</definedName>
    <definedName name="PalisadeReportWorksheetCreatedBy" localSheetId="8">"AtRisk"</definedName>
    <definedName name="PalisadeReportWorksheetCreatedBy" localSheetId="3">"AtRisk"</definedName>
    <definedName name="PalisadeReportWorksheetCreatedBy" localSheetId="6">"AtRisk"</definedName>
    <definedName name="PalisadeReportWorksheetCreatedBy" localSheetId="4">"AtRisk"</definedName>
    <definedName name="PalisadeReportWorksheetCreatedBy" localSheetId="5">"AtRisk"</definedName>
    <definedName name="PalisadeReportWorksheetCreatedBy" localSheetId="11">"AtRisk"</definedName>
    <definedName name="Perf._Inaceitável?">#REF!</definedName>
    <definedName name="Preço">#REF!</definedName>
    <definedName name="Produção">#REF!</definedName>
    <definedName name="RiskAfterRecalcMacro" hidden="1">""</definedName>
    <definedName name="RiskAfterSimMacro" hidden="1">""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"$I$50"</definedName>
    <definedName name="RiskSelectedNameCell1" hidden="1">"$E$50"</definedName>
    <definedName name="RiskSelectedNameCell2" hidden="1">"$I$49"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_xlnm.Print_Titles" localSheetId="3">'Output I50'!$1:$3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6" i="9" l="1"/>
  <c r="N4" i="9"/>
  <c r="N3" i="9"/>
  <c r="N2" i="9"/>
  <c r="B8" i="1"/>
  <c r="B50" i="1" s="1"/>
  <c r="B9" i="1"/>
  <c r="C50" i="1" s="1"/>
  <c r="B10" i="1"/>
  <c r="D50" i="1" s="1"/>
  <c r="B7" i="1"/>
  <c r="B40" i="1"/>
  <c r="D40" i="1"/>
  <c r="J78" i="1"/>
  <c r="C40" i="1"/>
  <c r="B39" i="1"/>
  <c r="D39" i="1"/>
  <c r="J77" i="1" s="1"/>
  <c r="C39" i="1"/>
  <c r="B43" i="1" s="1"/>
  <c r="B29" i="1"/>
  <c r="C29" i="1"/>
  <c r="D29" i="1"/>
  <c r="J67" i="1"/>
  <c r="B28" i="1"/>
  <c r="D28" i="1"/>
  <c r="J66" i="1" s="1"/>
  <c r="C28" i="1"/>
  <c r="B31" i="1" s="1"/>
  <c r="B32" i="1"/>
  <c r="B17" i="1"/>
  <c r="C17" i="1"/>
  <c r="D17" i="1"/>
  <c r="J55" i="1" s="1"/>
  <c r="B16" i="1"/>
  <c r="D16" i="1" s="1"/>
  <c r="J54" i="1" s="1"/>
  <c r="C16" i="1"/>
  <c r="F50" i="1"/>
  <c r="L55" i="1"/>
  <c r="K55" i="1"/>
  <c r="J56" i="1"/>
  <c r="L56" i="1"/>
  <c r="K56" i="1"/>
  <c r="J53" i="1"/>
  <c r="L53" i="1"/>
  <c r="K53" i="1"/>
  <c r="L51" i="1"/>
  <c r="K51" i="1"/>
  <c r="J51" i="1"/>
  <c r="L59" i="1"/>
  <c r="K59" i="1"/>
  <c r="J59" i="1"/>
  <c r="L52" i="1"/>
  <c r="J52" i="1"/>
  <c r="K52" i="1"/>
  <c r="K57" i="1"/>
  <c r="J57" i="1"/>
  <c r="L57" i="1"/>
  <c r="K54" i="1"/>
  <c r="L54" i="1"/>
  <c r="L58" i="1"/>
  <c r="K58" i="1"/>
  <c r="J58" i="1"/>
  <c r="K149" i="1"/>
  <c r="L149" i="1"/>
  <c r="J149" i="1"/>
  <c r="J148" i="1"/>
  <c r="L148" i="1"/>
  <c r="K148" i="1"/>
  <c r="L147" i="1"/>
  <c r="K147" i="1"/>
  <c r="J147" i="1"/>
  <c r="L146" i="1"/>
  <c r="J146" i="1"/>
  <c r="K146" i="1"/>
  <c r="K145" i="1"/>
  <c r="L145" i="1"/>
  <c r="J145" i="1"/>
  <c r="J144" i="1"/>
  <c r="K144" i="1"/>
  <c r="L144" i="1"/>
  <c r="L143" i="1"/>
  <c r="K143" i="1"/>
  <c r="J143" i="1"/>
  <c r="L142" i="1"/>
  <c r="K142" i="1"/>
  <c r="J142" i="1"/>
  <c r="K141" i="1"/>
  <c r="L141" i="1"/>
  <c r="J141" i="1"/>
  <c r="J140" i="1"/>
  <c r="L140" i="1"/>
  <c r="K140" i="1"/>
  <c r="J139" i="1"/>
  <c r="L139" i="1"/>
  <c r="K139" i="1"/>
  <c r="L138" i="1"/>
  <c r="K138" i="1"/>
  <c r="J138" i="1"/>
  <c r="K137" i="1"/>
  <c r="J137" i="1"/>
  <c r="L137" i="1"/>
  <c r="J136" i="1"/>
  <c r="L136" i="1"/>
  <c r="K136" i="1"/>
  <c r="K135" i="1"/>
  <c r="J135" i="1"/>
  <c r="L135" i="1"/>
  <c r="L134" i="1"/>
  <c r="K134" i="1"/>
  <c r="J134" i="1"/>
  <c r="K133" i="1"/>
  <c r="L133" i="1"/>
  <c r="J133" i="1"/>
  <c r="J132" i="1"/>
  <c r="L132" i="1"/>
  <c r="K132" i="1"/>
  <c r="L131" i="1"/>
  <c r="K131" i="1"/>
  <c r="J131" i="1"/>
  <c r="L130" i="1"/>
  <c r="J130" i="1"/>
  <c r="K130" i="1"/>
  <c r="K129" i="1"/>
  <c r="L129" i="1"/>
  <c r="J129" i="1"/>
  <c r="J128" i="1"/>
  <c r="K128" i="1"/>
  <c r="L128" i="1"/>
  <c r="L127" i="1"/>
  <c r="K127" i="1"/>
  <c r="J127" i="1"/>
  <c r="L126" i="1"/>
  <c r="K126" i="1"/>
  <c r="J126" i="1"/>
  <c r="K125" i="1"/>
  <c r="L125" i="1"/>
  <c r="J125" i="1"/>
  <c r="J124" i="1"/>
  <c r="L124" i="1"/>
  <c r="K124" i="1"/>
  <c r="J123" i="1"/>
  <c r="L123" i="1"/>
  <c r="K123" i="1"/>
  <c r="L122" i="1"/>
  <c r="K122" i="1"/>
  <c r="J122" i="1"/>
  <c r="K121" i="1"/>
  <c r="J121" i="1"/>
  <c r="L121" i="1"/>
  <c r="J120" i="1"/>
  <c r="L120" i="1"/>
  <c r="K120" i="1"/>
  <c r="K119" i="1"/>
  <c r="J119" i="1"/>
  <c r="L119" i="1"/>
  <c r="L118" i="1"/>
  <c r="J118" i="1"/>
  <c r="K118" i="1"/>
  <c r="K117" i="1"/>
  <c r="L117" i="1"/>
  <c r="J117" i="1"/>
  <c r="J116" i="1"/>
  <c r="L116" i="1"/>
  <c r="K116" i="1"/>
  <c r="L115" i="1"/>
  <c r="K115" i="1"/>
  <c r="J115" i="1"/>
  <c r="L114" i="1"/>
  <c r="J114" i="1"/>
  <c r="K114" i="1"/>
  <c r="K113" i="1"/>
  <c r="L113" i="1"/>
  <c r="J113" i="1"/>
  <c r="J112" i="1"/>
  <c r="K112" i="1"/>
  <c r="L112" i="1"/>
  <c r="L111" i="1"/>
  <c r="K111" i="1"/>
  <c r="J111" i="1"/>
  <c r="L110" i="1"/>
  <c r="K110" i="1"/>
  <c r="J110" i="1"/>
  <c r="K109" i="1"/>
  <c r="L109" i="1"/>
  <c r="J109" i="1"/>
  <c r="J108" i="1"/>
  <c r="L108" i="1"/>
  <c r="K108" i="1"/>
  <c r="J107" i="1"/>
  <c r="K107" i="1"/>
  <c r="L107" i="1"/>
  <c r="L106" i="1"/>
  <c r="K106" i="1"/>
  <c r="J106" i="1"/>
  <c r="K105" i="1"/>
  <c r="J105" i="1"/>
  <c r="L105" i="1"/>
  <c r="J104" i="1"/>
  <c r="L104" i="1"/>
  <c r="K104" i="1"/>
  <c r="K103" i="1"/>
  <c r="J103" i="1"/>
  <c r="L103" i="1"/>
  <c r="L102" i="1"/>
  <c r="J102" i="1"/>
  <c r="K102" i="1"/>
  <c r="K101" i="1"/>
  <c r="L101" i="1"/>
  <c r="J101" i="1"/>
  <c r="J100" i="1"/>
  <c r="L100" i="1"/>
  <c r="K100" i="1"/>
  <c r="L99" i="1"/>
  <c r="K99" i="1"/>
  <c r="J99" i="1"/>
  <c r="L98" i="1"/>
  <c r="J98" i="1"/>
  <c r="K98" i="1"/>
  <c r="K97" i="1"/>
  <c r="L97" i="1"/>
  <c r="J97" i="1"/>
  <c r="J96" i="1"/>
  <c r="K96" i="1"/>
  <c r="L96" i="1"/>
  <c r="L95" i="1"/>
  <c r="K95" i="1"/>
  <c r="J95" i="1"/>
  <c r="L94" i="1"/>
  <c r="K94" i="1"/>
  <c r="J94" i="1"/>
  <c r="K93" i="1"/>
  <c r="L93" i="1"/>
  <c r="J93" i="1"/>
  <c r="J92" i="1"/>
  <c r="L92" i="1"/>
  <c r="K92" i="1"/>
  <c r="J91" i="1"/>
  <c r="L91" i="1"/>
  <c r="K91" i="1"/>
  <c r="L90" i="1"/>
  <c r="K90" i="1"/>
  <c r="J90" i="1"/>
  <c r="K89" i="1"/>
  <c r="J89" i="1"/>
  <c r="L89" i="1"/>
  <c r="J88" i="1"/>
  <c r="L88" i="1"/>
  <c r="K88" i="1"/>
  <c r="K87" i="1"/>
  <c r="J87" i="1"/>
  <c r="L87" i="1"/>
  <c r="L86" i="1"/>
  <c r="K86" i="1"/>
  <c r="K85" i="1"/>
  <c r="L85" i="1"/>
  <c r="J85" i="1"/>
  <c r="J84" i="1"/>
  <c r="L84" i="1"/>
  <c r="K84" i="1"/>
  <c r="L83" i="1"/>
  <c r="K83" i="1"/>
  <c r="J83" i="1"/>
  <c r="L82" i="1"/>
  <c r="J82" i="1"/>
  <c r="K82" i="1"/>
  <c r="K81" i="1"/>
  <c r="L81" i="1"/>
  <c r="J81" i="1"/>
  <c r="J80" i="1"/>
  <c r="K80" i="1"/>
  <c r="L80" i="1"/>
  <c r="L79" i="1"/>
  <c r="K79" i="1"/>
  <c r="J79" i="1"/>
  <c r="L78" i="1"/>
  <c r="K78" i="1"/>
  <c r="K77" i="1"/>
  <c r="L77" i="1"/>
  <c r="J76" i="1"/>
  <c r="L76" i="1"/>
  <c r="K76" i="1"/>
  <c r="J75" i="1"/>
  <c r="L75" i="1"/>
  <c r="K75" i="1"/>
  <c r="L74" i="1"/>
  <c r="K74" i="1"/>
  <c r="J74" i="1"/>
  <c r="K73" i="1"/>
  <c r="J73" i="1"/>
  <c r="L73" i="1"/>
  <c r="J72" i="1"/>
  <c r="L72" i="1"/>
  <c r="K72" i="1"/>
  <c r="K71" i="1"/>
  <c r="J71" i="1"/>
  <c r="L71" i="1"/>
  <c r="L70" i="1"/>
  <c r="K70" i="1"/>
  <c r="J70" i="1"/>
  <c r="K69" i="1"/>
  <c r="L69" i="1"/>
  <c r="J69" i="1"/>
  <c r="J68" i="1"/>
  <c r="L68" i="1"/>
  <c r="K68" i="1"/>
  <c r="L67" i="1"/>
  <c r="K67" i="1"/>
  <c r="L66" i="1"/>
  <c r="K66" i="1"/>
  <c r="K65" i="1"/>
  <c r="J65" i="1"/>
  <c r="L65" i="1"/>
  <c r="J64" i="1"/>
  <c r="L64" i="1"/>
  <c r="K64" i="1"/>
  <c r="L63" i="1"/>
  <c r="K63" i="1"/>
  <c r="J63" i="1"/>
  <c r="L62" i="1"/>
  <c r="K62" i="1"/>
  <c r="J62" i="1"/>
  <c r="K61" i="1"/>
  <c r="J61" i="1"/>
  <c r="L61" i="1"/>
  <c r="J60" i="1"/>
  <c r="L60" i="1"/>
  <c r="K60" i="1"/>
  <c r="L197" i="1"/>
  <c r="J197" i="1"/>
  <c r="K197" i="1"/>
  <c r="K224" i="1"/>
  <c r="L224" i="1"/>
  <c r="J224" i="1"/>
  <c r="J239" i="1"/>
  <c r="K239" i="1"/>
  <c r="L239" i="1"/>
  <c r="L172" i="1"/>
  <c r="K172" i="1"/>
  <c r="J172" i="1"/>
  <c r="L181" i="1"/>
  <c r="J181" i="1"/>
  <c r="K181" i="1"/>
  <c r="L194" i="1"/>
  <c r="K194" i="1"/>
  <c r="J194" i="1"/>
  <c r="K218" i="1"/>
  <c r="J218" i="1"/>
  <c r="L218" i="1"/>
  <c r="L238" i="1"/>
  <c r="K238" i="1"/>
  <c r="J238" i="1"/>
  <c r="K159" i="1"/>
  <c r="J159" i="1"/>
  <c r="L159" i="1"/>
  <c r="K151" i="1"/>
  <c r="L151" i="1"/>
  <c r="J151" i="1"/>
  <c r="J190" i="1"/>
  <c r="L190" i="1"/>
  <c r="K190" i="1"/>
  <c r="J207" i="1"/>
  <c r="L207" i="1"/>
  <c r="K207" i="1"/>
  <c r="K234" i="1"/>
  <c r="J234" i="1"/>
  <c r="L234" i="1"/>
  <c r="L177" i="1"/>
  <c r="K177" i="1"/>
  <c r="J177" i="1"/>
  <c r="L189" i="1"/>
  <c r="K189" i="1"/>
  <c r="J189" i="1"/>
  <c r="K212" i="1"/>
  <c r="L212" i="1"/>
  <c r="J212" i="1"/>
  <c r="J219" i="1"/>
  <c r="L219" i="1"/>
  <c r="K219" i="1"/>
  <c r="K248" i="1"/>
  <c r="J248" i="1"/>
  <c r="L248" i="1"/>
  <c r="L205" i="1"/>
  <c r="K205" i="1"/>
  <c r="J205" i="1"/>
  <c r="J231" i="1"/>
  <c r="L231" i="1"/>
  <c r="K231" i="1"/>
  <c r="L168" i="1"/>
  <c r="K168" i="1"/>
  <c r="J168" i="1"/>
  <c r="J187" i="1"/>
  <c r="L187" i="1"/>
  <c r="K187" i="1"/>
  <c r="K202" i="1"/>
  <c r="J202" i="1"/>
  <c r="L202" i="1"/>
  <c r="K228" i="1"/>
  <c r="L228" i="1"/>
  <c r="J228" i="1"/>
  <c r="L160" i="1"/>
  <c r="K160" i="1"/>
  <c r="J160" i="1"/>
  <c r="L164" i="1"/>
  <c r="K164" i="1"/>
  <c r="J164" i="1"/>
  <c r="L217" i="1"/>
  <c r="K217" i="1"/>
  <c r="J217" i="1"/>
  <c r="J199" i="1"/>
  <c r="L199" i="1"/>
  <c r="K199" i="1"/>
  <c r="L226" i="1"/>
  <c r="K226" i="1"/>
  <c r="J226" i="1"/>
  <c r="L241" i="1"/>
  <c r="K241" i="1"/>
  <c r="J241" i="1"/>
  <c r="L173" i="1"/>
  <c r="K173" i="1"/>
  <c r="J173" i="1"/>
  <c r="L182" i="1"/>
  <c r="K182" i="1"/>
  <c r="J182" i="1"/>
  <c r="K204" i="1"/>
  <c r="J204" i="1"/>
  <c r="L204" i="1"/>
  <c r="L230" i="1"/>
  <c r="K230" i="1"/>
  <c r="J230" i="1"/>
  <c r="K184" i="1"/>
  <c r="L184" i="1"/>
  <c r="J184" i="1"/>
  <c r="K192" i="1"/>
  <c r="L192" i="1"/>
  <c r="J192" i="1"/>
  <c r="L201" i="1"/>
  <c r="K201" i="1"/>
  <c r="J201" i="1"/>
  <c r="L209" i="1"/>
  <c r="K209" i="1"/>
  <c r="J209" i="1"/>
  <c r="K220" i="1"/>
  <c r="J220" i="1"/>
  <c r="L220" i="1"/>
  <c r="J227" i="1"/>
  <c r="K227" i="1"/>
  <c r="L227" i="1"/>
  <c r="J235" i="1"/>
  <c r="L235" i="1"/>
  <c r="K235" i="1"/>
  <c r="J243" i="1"/>
  <c r="L243" i="1"/>
  <c r="K243" i="1"/>
  <c r="J170" i="1"/>
  <c r="L170" i="1"/>
  <c r="K170" i="1"/>
  <c r="J174" i="1"/>
  <c r="L174" i="1"/>
  <c r="K174" i="1"/>
  <c r="J178" i="1"/>
  <c r="L178" i="1"/>
  <c r="K178" i="1"/>
  <c r="J183" i="1"/>
  <c r="L183" i="1"/>
  <c r="K183" i="1"/>
  <c r="J191" i="1"/>
  <c r="L191" i="1"/>
  <c r="K191" i="1"/>
  <c r="L198" i="1"/>
  <c r="K198" i="1"/>
  <c r="J198" i="1"/>
  <c r="J206" i="1"/>
  <c r="L206" i="1"/>
  <c r="K206" i="1"/>
  <c r="L214" i="1"/>
  <c r="K214" i="1"/>
  <c r="J214" i="1"/>
  <c r="L221" i="1"/>
  <c r="K221" i="1"/>
  <c r="J221" i="1"/>
  <c r="K232" i="1"/>
  <c r="L232" i="1"/>
  <c r="J232" i="1"/>
  <c r="L242" i="1"/>
  <c r="K242" i="1"/>
  <c r="J242" i="1"/>
  <c r="K155" i="1"/>
  <c r="J155" i="1"/>
  <c r="L155" i="1"/>
  <c r="J154" i="1"/>
  <c r="L154" i="1"/>
  <c r="K154" i="1"/>
  <c r="L153" i="1"/>
  <c r="K153" i="1"/>
  <c r="J153" i="1"/>
  <c r="L161" i="1"/>
  <c r="K161" i="1"/>
  <c r="J161" i="1"/>
  <c r="K163" i="1"/>
  <c r="J163" i="1"/>
  <c r="L163" i="1"/>
  <c r="L165" i="1"/>
  <c r="K165" i="1"/>
  <c r="J165" i="1"/>
  <c r="L225" i="1"/>
  <c r="K225" i="1"/>
  <c r="J225" i="1"/>
  <c r="L156" i="1"/>
  <c r="K156" i="1"/>
  <c r="J156" i="1"/>
  <c r="K188" i="1"/>
  <c r="J188" i="1"/>
  <c r="L188" i="1"/>
  <c r="L213" i="1"/>
  <c r="J213" i="1"/>
  <c r="K213" i="1"/>
  <c r="J247" i="1"/>
  <c r="L247" i="1"/>
  <c r="K247" i="1"/>
  <c r="L176" i="1"/>
  <c r="K176" i="1"/>
  <c r="J176" i="1"/>
  <c r="L210" i="1"/>
  <c r="K210" i="1"/>
  <c r="J210" i="1"/>
  <c r="L246" i="1"/>
  <c r="K246" i="1"/>
  <c r="J246" i="1"/>
  <c r="J158" i="1"/>
  <c r="L158" i="1"/>
  <c r="K158" i="1"/>
  <c r="L157" i="1"/>
  <c r="K157" i="1"/>
  <c r="J157" i="1"/>
  <c r="J162" i="1"/>
  <c r="L162" i="1"/>
  <c r="K162" i="1"/>
  <c r="J166" i="1"/>
  <c r="L166" i="1"/>
  <c r="K166" i="1"/>
  <c r="L152" i="1"/>
  <c r="K152" i="1"/>
  <c r="J152" i="1"/>
  <c r="L233" i="1"/>
  <c r="K233" i="1"/>
  <c r="J233" i="1"/>
  <c r="K179" i="1"/>
  <c r="J179" i="1"/>
  <c r="L179" i="1"/>
  <c r="J215" i="1"/>
  <c r="L215" i="1"/>
  <c r="K215" i="1"/>
  <c r="L249" i="1"/>
  <c r="K249" i="1"/>
  <c r="J249" i="1"/>
  <c r="L169" i="1"/>
  <c r="K169" i="1"/>
  <c r="J169" i="1"/>
  <c r="K196" i="1"/>
  <c r="L196" i="1"/>
  <c r="J196" i="1"/>
  <c r="K240" i="1"/>
  <c r="J240" i="1"/>
  <c r="L240" i="1"/>
  <c r="K186" i="1"/>
  <c r="J186" i="1"/>
  <c r="L186" i="1"/>
  <c r="J195" i="1"/>
  <c r="K195" i="1"/>
  <c r="L195" i="1"/>
  <c r="J203" i="1"/>
  <c r="L203" i="1"/>
  <c r="K203" i="1"/>
  <c r="J211" i="1"/>
  <c r="K211" i="1"/>
  <c r="L211" i="1"/>
  <c r="J222" i="1"/>
  <c r="L222" i="1"/>
  <c r="K222" i="1"/>
  <c r="L229" i="1"/>
  <c r="J229" i="1"/>
  <c r="K229" i="1"/>
  <c r="L237" i="1"/>
  <c r="K237" i="1"/>
  <c r="J237" i="1"/>
  <c r="L245" i="1"/>
  <c r="K245" i="1"/>
  <c r="J245" i="1"/>
  <c r="K167" i="1"/>
  <c r="J167" i="1"/>
  <c r="L167" i="1"/>
  <c r="K171" i="1"/>
  <c r="J171" i="1"/>
  <c r="L171" i="1"/>
  <c r="K175" i="1"/>
  <c r="J175" i="1"/>
  <c r="L175" i="1"/>
  <c r="K180" i="1"/>
  <c r="L180" i="1"/>
  <c r="J180" i="1"/>
  <c r="L185" i="1"/>
  <c r="K185" i="1"/>
  <c r="J185" i="1"/>
  <c r="L193" i="1"/>
  <c r="K193" i="1"/>
  <c r="J193" i="1"/>
  <c r="K200" i="1"/>
  <c r="L200" i="1"/>
  <c r="J200" i="1"/>
  <c r="K208" i="1"/>
  <c r="L208" i="1"/>
  <c r="J208" i="1"/>
  <c r="K216" i="1"/>
  <c r="L216" i="1"/>
  <c r="J216" i="1"/>
  <c r="J223" i="1"/>
  <c r="L223" i="1"/>
  <c r="K223" i="1"/>
  <c r="K236" i="1"/>
  <c r="J236" i="1"/>
  <c r="L236" i="1"/>
  <c r="K244" i="1"/>
  <c r="J244" i="1"/>
  <c r="L244" i="1"/>
  <c r="L150" i="1"/>
  <c r="K150" i="1"/>
  <c r="J150" i="1"/>
  <c r="K250" i="1"/>
  <c r="J250" i="1"/>
  <c r="J251" i="1"/>
  <c r="K328" i="1"/>
  <c r="J328" i="1"/>
  <c r="L328" i="1"/>
  <c r="J319" i="1"/>
  <c r="L319" i="1"/>
  <c r="K319" i="1"/>
  <c r="L305" i="1"/>
  <c r="K305" i="1"/>
  <c r="J305" i="1"/>
  <c r="L326" i="1"/>
  <c r="K326" i="1"/>
  <c r="J326" i="1"/>
  <c r="K300" i="1"/>
  <c r="J300" i="1"/>
  <c r="L300" i="1"/>
  <c r="L277" i="1"/>
  <c r="K277" i="1"/>
  <c r="J277" i="1"/>
  <c r="L294" i="1"/>
  <c r="K294" i="1"/>
  <c r="J294" i="1"/>
  <c r="K256" i="1"/>
  <c r="J256" i="1"/>
  <c r="L256" i="1"/>
  <c r="L253" i="1"/>
  <c r="K253" i="1"/>
  <c r="J253" i="1"/>
  <c r="L317" i="1"/>
  <c r="K317" i="1"/>
  <c r="J317" i="1"/>
  <c r="L262" i="1"/>
  <c r="K262" i="1"/>
  <c r="J262" i="1"/>
  <c r="L257" i="1"/>
  <c r="K257" i="1"/>
  <c r="J257" i="1"/>
  <c r="L349" i="1"/>
  <c r="K349" i="1"/>
  <c r="J349" i="1"/>
  <c r="J307" i="1"/>
  <c r="L307" i="1"/>
  <c r="K307" i="1"/>
  <c r="L334" i="1"/>
  <c r="K334" i="1"/>
  <c r="J334" i="1"/>
  <c r="J275" i="1"/>
  <c r="L275" i="1"/>
  <c r="K275" i="1"/>
  <c r="K304" i="1"/>
  <c r="J304" i="1"/>
  <c r="L304" i="1"/>
  <c r="J267" i="1"/>
  <c r="L267" i="1"/>
  <c r="K267" i="1"/>
  <c r="L278" i="1"/>
  <c r="K278" i="1"/>
  <c r="J278" i="1"/>
  <c r="L318" i="1"/>
  <c r="K318" i="1"/>
  <c r="J318" i="1"/>
  <c r="L286" i="1"/>
  <c r="K286" i="1"/>
  <c r="J286" i="1"/>
  <c r="K288" i="1"/>
  <c r="J288" i="1"/>
  <c r="L288" i="1"/>
  <c r="K284" i="1"/>
  <c r="J284" i="1"/>
  <c r="L284" i="1"/>
  <c r="L289" i="1"/>
  <c r="K289" i="1"/>
  <c r="J289" i="1"/>
  <c r="J335" i="1"/>
  <c r="K335" i="1"/>
  <c r="L335" i="1"/>
  <c r="J271" i="1"/>
  <c r="K271" i="1"/>
  <c r="L271" i="1"/>
  <c r="L281" i="1"/>
  <c r="K281" i="1"/>
  <c r="J281" i="1"/>
  <c r="L282" i="1"/>
  <c r="J282" i="1"/>
  <c r="K282" i="1"/>
  <c r="K324" i="1"/>
  <c r="J324" i="1"/>
  <c r="L324" i="1"/>
  <c r="L285" i="1"/>
  <c r="K285" i="1"/>
  <c r="J285" i="1"/>
  <c r="L270" i="1"/>
  <c r="K270" i="1"/>
  <c r="J270" i="1"/>
  <c r="J331" i="1"/>
  <c r="L331" i="1"/>
  <c r="K331" i="1"/>
  <c r="L310" i="1"/>
  <c r="K310" i="1"/>
  <c r="J310" i="1"/>
  <c r="L346" i="1"/>
  <c r="J346" i="1"/>
  <c r="K346" i="1"/>
  <c r="K312" i="1"/>
  <c r="J312" i="1"/>
  <c r="L312" i="1"/>
  <c r="L333" i="1"/>
  <c r="K333" i="1"/>
  <c r="J333" i="1"/>
  <c r="L266" i="1"/>
  <c r="K266" i="1"/>
  <c r="J266" i="1"/>
  <c r="L342" i="1"/>
  <c r="K342" i="1"/>
  <c r="J342" i="1"/>
  <c r="J263" i="1"/>
  <c r="L263" i="1"/>
  <c r="K263" i="1"/>
  <c r="L265" i="1"/>
  <c r="K265" i="1"/>
  <c r="J265" i="1"/>
  <c r="L251" i="1"/>
  <c r="K340" i="1"/>
  <c r="J340" i="1"/>
  <c r="L340" i="1"/>
  <c r="K292" i="1"/>
  <c r="J292" i="1"/>
  <c r="L292" i="1"/>
  <c r="L298" i="1"/>
  <c r="K298" i="1"/>
  <c r="J298" i="1"/>
  <c r="K276" i="1"/>
  <c r="J276" i="1"/>
  <c r="L276" i="1"/>
  <c r="L293" i="1"/>
  <c r="K293" i="1"/>
  <c r="J293" i="1"/>
  <c r="K316" i="1"/>
  <c r="J316" i="1"/>
  <c r="L316" i="1"/>
  <c r="L254" i="1"/>
  <c r="K254" i="1"/>
  <c r="J254" i="1"/>
  <c r="K348" i="1"/>
  <c r="J348" i="1"/>
  <c r="L348" i="1"/>
  <c r="L273" i="1"/>
  <c r="K273" i="1"/>
  <c r="J273" i="1"/>
  <c r="L341" i="1"/>
  <c r="K341" i="1"/>
  <c r="J341" i="1"/>
  <c r="K320" i="1"/>
  <c r="J320" i="1"/>
  <c r="L320" i="1"/>
  <c r="K280" i="1"/>
  <c r="J280" i="1"/>
  <c r="L280" i="1"/>
  <c r="K344" i="1"/>
  <c r="J344" i="1"/>
  <c r="L344" i="1"/>
  <c r="J327" i="1"/>
  <c r="L327" i="1"/>
  <c r="K327" i="1"/>
  <c r="J347" i="1"/>
  <c r="L347" i="1"/>
  <c r="K347" i="1"/>
  <c r="J315" i="1"/>
  <c r="L315" i="1"/>
  <c r="K315" i="1"/>
  <c r="L274" i="1"/>
  <c r="K274" i="1"/>
  <c r="J274" i="1"/>
  <c r="K272" i="1"/>
  <c r="J272" i="1"/>
  <c r="L272" i="1"/>
  <c r="K268" i="1"/>
  <c r="J268" i="1"/>
  <c r="L268" i="1"/>
  <c r="J339" i="1"/>
  <c r="L339" i="1"/>
  <c r="K339" i="1"/>
  <c r="L321" i="1"/>
  <c r="K321" i="1"/>
  <c r="J321" i="1"/>
  <c r="L337" i="1"/>
  <c r="K337" i="1"/>
  <c r="J337" i="1"/>
  <c r="L338" i="1"/>
  <c r="K338" i="1"/>
  <c r="J338" i="1"/>
  <c r="K252" i="1"/>
  <c r="J252" i="1"/>
  <c r="L252" i="1"/>
  <c r="L269" i="1"/>
  <c r="K269" i="1"/>
  <c r="J269" i="1"/>
  <c r="L329" i="1"/>
  <c r="K329" i="1"/>
  <c r="J329" i="1"/>
  <c r="L301" i="1"/>
  <c r="K301" i="1"/>
  <c r="J301" i="1"/>
  <c r="K336" i="1"/>
  <c r="J336" i="1"/>
  <c r="L336" i="1"/>
  <c r="L306" i="1"/>
  <c r="K306" i="1"/>
  <c r="J306" i="1"/>
  <c r="L290" i="1"/>
  <c r="K290" i="1"/>
  <c r="J290" i="1"/>
  <c r="J283" i="1"/>
  <c r="L283" i="1"/>
  <c r="K283" i="1"/>
  <c r="K260" i="1"/>
  <c r="J260" i="1"/>
  <c r="L260" i="1"/>
  <c r="J255" i="1"/>
  <c r="L255" i="1"/>
  <c r="K255" i="1"/>
  <c r="J311" i="1"/>
  <c r="L311" i="1"/>
  <c r="K311" i="1"/>
  <c r="L345" i="1"/>
  <c r="K345" i="1"/>
  <c r="J345" i="1"/>
  <c r="J299" i="1"/>
  <c r="L299" i="1"/>
  <c r="K299" i="1"/>
  <c r="J343" i="1"/>
  <c r="L343" i="1"/>
  <c r="K343" i="1"/>
  <c r="J323" i="1"/>
  <c r="L323" i="1"/>
  <c r="K323" i="1"/>
  <c r="L297" i="1"/>
  <c r="K297" i="1"/>
  <c r="J297" i="1"/>
  <c r="K296" i="1"/>
  <c r="J296" i="1"/>
  <c r="L296" i="1"/>
  <c r="L309" i="1"/>
  <c r="K309" i="1"/>
  <c r="J309" i="1"/>
  <c r="L313" i="1"/>
  <c r="K313" i="1"/>
  <c r="J313" i="1"/>
  <c r="J287" i="1"/>
  <c r="L287" i="1"/>
  <c r="K287" i="1"/>
  <c r="J303" i="1"/>
  <c r="K303" i="1"/>
  <c r="L303" i="1"/>
  <c r="J291" i="1"/>
  <c r="L291" i="1"/>
  <c r="K291" i="1"/>
  <c r="L322" i="1"/>
  <c r="K322" i="1"/>
  <c r="J322" i="1"/>
  <c r="J279" i="1"/>
  <c r="L279" i="1"/>
  <c r="K279" i="1"/>
  <c r="J295" i="1"/>
  <c r="L295" i="1"/>
  <c r="K295" i="1"/>
  <c r="L302" i="1"/>
  <c r="K302" i="1"/>
  <c r="J302" i="1"/>
  <c r="K308" i="1"/>
  <c r="J308" i="1"/>
  <c r="L308" i="1"/>
  <c r="L314" i="1"/>
  <c r="J314" i="1"/>
  <c r="K314" i="1"/>
  <c r="L330" i="1"/>
  <c r="K330" i="1"/>
  <c r="J330" i="1"/>
  <c r="J259" i="1"/>
  <c r="L259" i="1"/>
  <c r="K259" i="1"/>
  <c r="K264" i="1"/>
  <c r="J264" i="1"/>
  <c r="L264" i="1"/>
  <c r="L325" i="1"/>
  <c r="K325" i="1"/>
  <c r="J325" i="1"/>
  <c r="L261" i="1"/>
  <c r="K261" i="1"/>
  <c r="J261" i="1"/>
  <c r="K332" i="1"/>
  <c r="J332" i="1"/>
  <c r="L332" i="1"/>
  <c r="L258" i="1"/>
  <c r="K258" i="1"/>
  <c r="J258" i="1"/>
  <c r="L250" i="1"/>
  <c r="K251" i="1"/>
  <c r="A2" i="9" l="1"/>
  <c r="G3" i="9"/>
  <c r="G2" i="9"/>
  <c r="A4" i="9"/>
  <c r="A3" i="9"/>
  <c r="G4" i="9"/>
  <c r="E39" i="1"/>
  <c r="B19" i="1"/>
  <c r="E28" i="1"/>
  <c r="E16" i="1"/>
  <c r="B20" i="1"/>
  <c r="B42" i="1"/>
  <c r="G50" i="1"/>
  <c r="J86" i="1"/>
  <c r="K50" i="1"/>
  <c r="J50" i="1"/>
  <c r="L50" i="1"/>
  <c r="H50" i="1"/>
  <c r="I50" i="1" l="1"/>
  <c r="AG6" i="9" l="1"/>
  <c r="A6" i="9"/>
</calcChain>
</file>

<file path=xl/sharedStrings.xml><?xml version="1.0" encoding="utf-8"?>
<sst xmlns="http://schemas.openxmlformats.org/spreadsheetml/2006/main" count="373" uniqueCount="230">
  <si>
    <t>Custo</t>
  </si>
  <si>
    <t>Máximo</t>
  </si>
  <si>
    <t>Mínimo</t>
  </si>
  <si>
    <t>Preço</t>
  </si>
  <si>
    <t>A</t>
  </si>
  <si>
    <t>Demanda</t>
  </si>
  <si>
    <t>L</t>
  </si>
  <si>
    <t>Produção</t>
  </si>
  <si>
    <t>B</t>
  </si>
  <si>
    <t>Faturamento</t>
  </si>
  <si>
    <t>E</t>
  </si>
  <si>
    <t>F</t>
  </si>
  <si>
    <t>Incertezas (X)</t>
  </si>
  <si>
    <t>Estratégia (L)</t>
  </si>
  <si>
    <t xml:space="preserve"> Indicador (M)</t>
  </si>
  <si>
    <t>Custo Variável</t>
  </si>
  <si>
    <t>Lucro</t>
  </si>
  <si>
    <t>C</t>
  </si>
  <si>
    <t>Futuro</t>
  </si>
  <si>
    <t>Estratégia</t>
  </si>
  <si>
    <t>Valor</t>
  </si>
  <si>
    <t>Custo Fix.</t>
  </si>
  <si>
    <t>N</t>
  </si>
  <si>
    <t>Clusters</t>
  </si>
  <si>
    <t>Densidade</t>
  </si>
  <si>
    <t>Abrangência</t>
  </si>
  <si>
    <t>Aceitável</t>
  </si>
  <si>
    <t>Inaceitável</t>
  </si>
  <si>
    <t>Total</t>
  </si>
  <si>
    <t>Cobertura</t>
  </si>
  <si>
    <t>NC</t>
  </si>
  <si>
    <t>CA</t>
  </si>
  <si>
    <t>CB</t>
  </si>
  <si>
    <t>CC</t>
  </si>
  <si>
    <t>p</t>
  </si>
  <si>
    <t>X - Incertezas</t>
  </si>
  <si>
    <t>Custo Fixo</t>
  </si>
  <si>
    <t>Distr</t>
  </si>
  <si>
    <t>unif</t>
  </si>
  <si>
    <t>Param1</t>
  </si>
  <si>
    <t>Param2</t>
  </si>
  <si>
    <t>6319f53908196925e25c4d97f0fb3de4_x0002__x0004_ð!Aµýºz@ Yy_x000C_@_x0010_ÛÆV¡v@ )a_x0010_¥r@x_x0015_³¯²@p+Ú_x000E_üØ@Hðrçì@â_x001F__x0010_&amp;XG@à4¥	Åáv@ì	_x001A_WÞü@p5_x0003_7ÂK@xt}È£@@UÓ_x0004__x001D_)@BotKÞ@èP-xú@Pl&gt;_x0007__x0003_2q@ô'G½X @À±¤.G¿X@èR^ß@xú[_x000D_-à@Õbß.@L¨¥_x0005_@ðöº'÷@À3_x000F__x0016_@X_x001E_«4SÅ@Þ^±Ç_x0001_¢@4Á@ë¦Ý@à¾è'é@ÌØû_x001D_£$@_x0012_Ã)BûÏ @ô_x0017_Æõ¥@`äH¤_x0001__x0002_³k@`è®Xd_x0002_@À[S2¸V@8îþ7Á}@_x0010_U¬(ø~À_x0001_,ø«Ò|@Ä_x0014_:_x0011__x0008_£@¶q_x000E_ÔÅ@¾:|½Y @ÀN¯­A_x0005_@(¶_x0001__x001E_@`jàDÂ@â}Z£@vÖZå6Å£@4®3ºéæ@_x0018_[°N4Ü@5ðèâ@_x0008_iñÂcÎ@¸¹[&lt;@Î­úu"tÀ ì6¥¡@ÓJG_x0006_E&gt;¥@H?¶ZÎ@ PÓT sÀüÚL_x0008_@¤A_x0010__x0013_Ó@õ°m§'@4\_x0006_Ot@I_x0004_ýEÃ_x001B_¡@_x0017_«7C&lt;@8_x001C_Ü^c@¸Þ_x0019_Âáµ@_x0002__x0007_pÊMãl%@_x0008_tóAÕ@_x0010_?8bVÜ @ÌîPB²å@èÄO¾ÃÛ@_x0018_,Î#¡@ªf®H_x0012_a@PÊº@¾Z_x0002_¼+ª¢@¼³aß}@Ø7_Åz@_x0010_"è_x0006_àÖÀ_x0018_¦öq.@_x000D_®÷£eÀÃJGüÐ @póÏ öD@DÎ´(Â@`_x000D__x001B__x000E_F_x000C_@Ð.¹_x0016_Gü@pÉIêp÷@_x0002__x0004_àáð!À&lt;°4_x0008_ðn@ _náÖ-@ð¼_x000D__x001A_UÂq@#_x0003_q¦5@¤_x0001__x0008__x0012_Ky@_x0012_\tI_x0011__x0018_¡@¨é_x000B_s_x000E_@_x0017_o°!*@&gt;½_x0016__x0019_¡@è_x0005_ã_x001B__x0003_@00ÍÈ_x0001__x0002_#"@_x0010__x0010__x0018_HQ}@08 _x0017_åê@_x000E_ç»+¢@xÊÜy_x0011_@_x0019_L@`uní@¨ o_ðW@Øþ_x0008_v«m@È_x0008_ _x001C_$@_x0001_ö¬&amp;rkÀô_x0012_üà?Ç@_x0018_FJíäÇ@Ãmæ8ê¡@ \Q_x0017_Ó_x001D_@x,èÎ@v¯ÇI¥7@Ð¢ÿÊ®s@Ø©Z¿Ü¢@¨&amp;z¹J@(¼Ñ|Ö @ø½ùÁ_x0017_0@ð_x0016_zã}_x0006_@Ì¿Gþb@_x0006_ðD_x0015_¡@dN»ÂX#@Ý4Û¤@´ÈÃÂí¦@ Þ\ÑPÖ@Ð«_x001C_¢£y@àa_x0017_ºéýa@0ëàà Ê@_x0001__x0005_P_x001B_;ñ¤@ÔÎÈ£l@ lNçew~@ÔáÂ*?Å@_x0008__x0010_©2r@hr|î§à@_x0010_E_x0004_ª¶@¤SÜI_x000E_@«_x0002_B.F¡@°ùû£¼_x001E_¦@à_x001F_Vj_x000C_@_x0010_Àñ¨D¾@x¸R_x0012_ê@Hm´z@RÁÃ ÐÉ¢@)%Qe¨{@\zdaªS@ nPu@í_x0003_µv_x0003_¡@_x0001__x0013_uÉ_x0010_a&gt;ÀvôßªS¡@°Áù(Z@_x0001__x000B_â2;YÀ_x0016_Ðvè9 @ØÈ%F_@Èy·&gt;XG@°\_x0010_ù^E@Ä_x0015_/±@_x0001_O&gt;ùÜ#eÀd+_x001B__x0004_2ô@@Ë+ØGr@È ¨á_x0006__x0007_Ï_x0008_@úÉz¢@ô__x001A_(Ø¢@ _x0002_çþ÷À_x0014_n3ïC[@_x0006_T_x001E__x000C_"în@`_x0017_éüw@_x0004_Å_x000C__x0003_ÞJ@pÄ\_x0019_@ÌÍñ :@D7_x0019_÷@TµP@_x0014_R_x0006_Eà@ +_x001A_{ï2s@0`!mi@ÌÉ_x0015_K @hñ_x0010_9ñ@*e5@(_x001E_£@É¾ó-d¦@_x000D_Fê¤Ù@_x0004__x000D_A_x001E__@	_x0006_Q_x001E_"@*+_x0008_g_x000C_ @¨_x0017__x000C_ª§¸@_x001C_&gt;ì­_x0016_@pC_x0010_ì¡@¬Ø\¿_x0005_ä@ÈQ_x000B__x0015_pR@ús_x0007_oµ££@`2å[â±@°_x0001_B4ÆUx@¤W_x0012_²_x001D_@_x0006__x0007_à ^:¢@ØÛV_x001E_×@ Ç-_x000F_+@@f@¼éîyÀlW_x0012_m_x0015_¾@úãv S¢@¸ÀÚ&lt;¸¸@_x001E__x0019_°ä=@ ªJn_x0002_rÀ|w6Îf¡@Pf~ßè_x0006_@JéÛç¶¡@_x000B_gôìg¡@ ¡H@`û*Ú¥@üÛã_x0011_@¨pÂ_x0004_è@èçÐJn@@XÑ_x000C_Û[@tLL®v@ÄÉ_x000E_&amp;î@ÀNûuâ_x0003_ @4Q _x0005_\ @@&amp;_x0004_:Pª@àÊ*±_x001F_@_x000C_Ä3!³@_x0006_gÖÚ_x0001_ix@ð_x0015_B B_x0017_|@L,ÞÔN7@÷RÝoÀ _x0004_ý:/rÀ*D÷_x0003__x0007_R_x0005_À_x0003_üî £°_x001B_@|ü ÇÈ_x001E_@pâzò!5{@pç5cÈ@Ø_x001B_@Ð_x0002__x0006__x000C_¦Ûu@ÀôRi, @0._x0018_ùL~@_x001C_BXqÀ]@ðÌ_x001C_9Ú@Ä_x0006__x0012_¥Oï@p¼fÁÙW@_x0001__x0003__x0003__x0003__x0014__x0003__x0003__x0003_Exempo_No_@Risk.xlsx_x0001__x0003__x0003__x0003__x0005__x0003__x0003__x0003_Dados_x0004__x0003__x0003__x0003__x0002__x0003__x0003__x0003_B8"_x0003__x0003__x0003_=RiskUniform(E8;F8;RiskStatic(10))_x0011__x0003__x0003__x0003_Custo_x0001_A8_x0001_B2_x0001_Custo_x0001__x0003__x0003__x0003__x0003__x0003__x0003__x0003__x0003__x0003__x0003__x0003__x0001__x0003__x0003__x0003_"_x0003__x0003__x0003__x000D__x0003__x0003__x0003_Custo / Custo_x0001__x0003__x0003__x0003__x0003__x0004__x0005__x0004__x0004__x0004__x0004__x0004__x0004__x0004__x0004__x0004__x0004__x0004__x0004__x0004__x0004__x0004__x0002__x0004__x0004__x0004_B9"_x0004__x0004__x0004_=RiskUniform(E9;F9;RiskStatic(15))_x0011__x0004__x0004__x0004_Preço_x0001_A9_x0001_B2_x0001_Custo_x0001__x0004__x0004__x0004__x0004__x0004__x0004__x0004__x0001__x0004__x0004__x0004__x0001__x0004__x0004__x0004_"_x0004__x0004__x0004__x000D__x0004__x0004__x0004_Preço / Custo_x0001__x0004__x0004__x0004__x0004__x0004__x0004__x0004__x0004__x0004__x0004__x0004__x0004__x0004__x0004__x0004__x0004__x0004__x0004__x0004__x0003__x0004__x0004__x0004_B10%_x0004__x0004__x0004_=RiskUniform(E10;F10;RiskStatic(300))_x0014__x0004__x0004__x0004_Demanda_x0001_A10_x0001_B2_x0001_Custo_x0001__x0004__x0004__x0004__x0004__x0004__x0004__x0004__x0002__x0004__x0004__x0004__x0001__x0004__x0004__x0004_%_x0004__x0004__x0004__x000F__x0004__x0004__x0004_Demanda / Custo_x0001__x0004__x0004__x0004__x0004__x0006__x0004__x0004__x0004__x0004__x0004__x0004__x0004__x0004__x0004__x0004__x0004__x0004__x0004__x0004__x0004__x0004__x0003__x0004__x0004__x0004_I50_x001F__x0004__x0004__x0004_=RiskOutput("Lucro")+G50-H50-B7_x0004__x0004__x0004__x0004__x0004__x0004__x0004__x0004__x0001__x0004__x0004__x0004__x0004__x0004__x0004__x0004__x0001__x0004__x0004__x0004__x0014__x0004__x0004__x0004__x0004__x0004__x0004__x0004__x0005__x0004__x0004__x0004_Lucro_x0004__x0004__x0004__x0004__x0004__x0004__x0004__x0004__x0004__x0004_ÿÿÿÿÿÿÿÿÿÿÿÿÿÿÿÿÿÿÿÿÿÿÿÿÿÿÿÿÿÿÿÿÿÿÿÿÿÿÿÿÿÿ_x0004__x0004__x0004__x0004__x0004__x0004__x0001__x0004__x0004__x0004__x0005__x0004__x0004__x0004_Sim#1_x0004__x0004__x0004__x0004__x0004__x0004__x0008__x0004__x0004__x0004_L8HJL1UV_x0001__x0004__x0004__x0004__x0005__x0004__x0004__x0004__x0002__x0004__x0004_à_x0004__x0004__x0001__x0004__x0004_7_x0004__x0004__x0004_QKKSDR6EM1HIKVCQDNTFSPLZ_x0004__x0004__x0004_ÿÿÿÿ_x0004__x0004_ÿÿÿÿ_x0004__x0004_ÿÿÿÿ_x0004__x0004__x0003__x0006_ÿÿ_x0010_'_x0003__x0003__x0002__x0003__x0003__x0003__x0004__x0003__x0003__x0010__x0001__x0003__x0003__x0003__x0003__x0014__x0003__x0003_Exempo_No_@Risk.xlsx_x0018__x0003__x0003__x0003_QKKSDR6EM1HIKVCQDNTFSPLZ_x0001__x0003__x0003__x0003__x0003__x0005__x0003__x0003_Dados_x0004__x0003__x0003__x0003__x0003__x0007__x0003__x0003__x0003__x0001__x0003_"_x0003__x0003_=RiskUniform(E8;F8;RiskStatic(10))_x0011__x0003__x0003_Custo_x0001_A8_x0001_B2_x0001_Custo_x0003__x0001__x0003__x0003__x0003__x0003__x0003__x0003__x0003__x0003__x0001__x0003__x0003__x0003_"_x0003__x0003__x0003__x0003__x0003__x0003__x0001__x0003_ÿÿÿÿ_x0003__x0003__x0003__x0003__x0003__x0003__x0003__x0003__x0003__x0003__x0003__x0003__x0003__x0003__x0003__x0003__x0003__x0008__x0003__x0003__x0003__x0001__x0003_"_x0003__x0003_=RiskUniform(E9;F9;RiskStatic(15))_x0011__x0003__x0003__x0003__x0004_Preço_x0001_A9_x0001_B2_x0001_Custo_x0003__x0001__x0003__x0003__x0003__x0003__x0001__x0003__x0003__x0003__x0001__x0003__x0003__x0003_"_x0003__x0003__x0003__x0003__x0003__x0003__x0001__x0003_ÿÿÿÿ_x0003__x0003__x0003__x0003__x0003__x0003__x0003__x0003__x0003__x0003__x0003__x0003__x0003__x0003__x0003__x0003__x0003_	_x0003__x0003__x0003__x0001__x0003_%_x0003__x0003_=RiskUniform(E10;F10;RiskStatic(300))_x0014__x0003__x0003_Demanda_x0001_A10_x0001_B2_x0001_Custo_x0003__x0001__x0003__x0003__x0003__x0003__x0002__x0003__x0003__x0003__x0001__x0003__x0003__x0003_%_x0003__x0003__x0003__x0003__x0003__x0003__x0001__x0003_ÿÿÿÿ_x0003__x0003__x0003__x0003__x0003__x0003__x0003__x0003__x0003__x0003__x0003__x0003__x0003__x0003__x0003__x0003__x0003_1_x0003__x0003__x0003__x0008__x0003__x001F__x0003__x0003_=RiskOutput("Lucro")+G50-H50-B7_x0003__x0003__x0003__x0003__x0003__x0003__x0003__x0003__x0001__x0003__x0003__x0003__x0003__x0003__x0003__x0003__x0003__x0001__x0003__x0003__x0003__x0014__x0003__x0004__x0006__x0004__x0004__x0004__x0004__x0005__x0004__x0004_Lucro_x0004__x0004__x0004__x0004__x0004__x0004__x0004__x0004_ÿÿÿÿÿÿÿÿÿÿÿÿÿÿÿÿÿÿÿÿÿÿÿÿÿÿÿÿÿÿÿÿÿÿÿÿÿÿÿÿÿÿ_x0004_ÿÿ_x0003__x0004__x0004__x0004__x0004__x0004__x0004__x0004__x0001__x0004__x0004__x0004__x0004__x0004__x0004__x0004__x0003__x0004__x0004__x0004__x0004__x0004__x0004__x0004__x0004__x0004__x0004__x0004__x0004__x0004__x0004__x0004__x0004__x0004__x0001__x0004__x0004__x0004__x0004__x0004__x0004__x0004__x0004__x0004__x0002__x0004__x0004__x0004__x0004__x0004__x0001__x0004__x0004__x0004__x0004__x0004__x0004__x0004__x0003__x0004__x0004__x0004__x0004__x0004__x0004__x0004__x0004__x0004__x0004__x0004__x0004__x0004__x0012_'_x0004__x0004_$_x0004__x0004__x0004_ÿÿÿÿÿÿÿÿÿÿÿÿÿÿÿÿÿÿÿÿÿÿÿÿ_x0004__x0004__x0004__x0004_ N_x0004__x0004__x001C__x0004__x0004__x0004__x0004__x0004__x0004__x0004__x0004__x0004__x0004__x0004__x0004__x0004__x0004__x0004__x0004__x0004__x0004__x0004__x0004__x0004__x0004__x0004__x0011_'_x0004__x0004__x000C__x0004__x0004__x0004__x0001__x0004__x0004__x0004__x0013_'_x0004__x0004__x0010__x0004__x0004__x0004__x0001__x0004__x0004__x0004_Íñxm_x0001__x0004__x0004_ÿÿÿÿ</t>
  </si>
  <si>
    <t>GF1_rK0qDwEAEADCAAwjACYAOwBOAGIAYwBxAH8AnAC+ALgAKgD//wAAAAAAAQQAAAAAB0dlbmVyYWwAAAABDUN1c3RvIC8gQ3VzdG8BAAEBEAACAAEKU3RhdGlzdGljcwMBAQD/AQEBAQEAAQEBAAQAAAABAQEBAQABAQEABAAAAAGDAAAXAA9Ob3JtYWwoMjA7MiwwMSkAACUBAAIApACuAAEBAgGamZmZmZmpPwAAZmZmZmZm7j8AAAUAAQEBAAEBAQA=</t>
  </si>
  <si>
    <t>GF1_rK0qDwEAEADGAAwjACYAOwBPAGMAZAByAIAAoADCALwAKgD//wAAAAAAAQQAAAAAB0dlbmVyYWwAAAABDlByZcOnbyAvIEN1c3RvAQABARAAAgABClN0YXRpc3RpY3MDAQEA/wEBAQEBAAEBAQAEAAAAAQEBAQEAAQEBAAQAAAABhAAAGgASVW5pZm9ybSgxMyw1OzE2LDUpAAAlAQACAKgAsgABAQIBmpmZmZmZqT8AAGZmZmZmZu4/AAAFAAEBAQABAQEA</t>
  </si>
  <si>
    <t>GF1_rK0qDwEAEADFAAwjACYAOwBQAGQAZQBzAIEAnwDBALsAKgD//wAAAAAAAQQAAAAAB0dlbmVyYWwAAAABD0RlbWFuZGEgLyBDdXN0bwEAAQEQAAIAAQpTdGF0aXN0aWNzAwEBAP8BAQEBAQABAQEABAAAAAEBAQEBAAEBAQAEAAAAAYUAABgAEFVuaWZvcm0oMjcwOzMzMCkAACUBAAIApwCxAAEBAgGamZmZmZmpPwAAZmZmZmZm7j8AAAUAAQEBAAEBAQA=</t>
  </si>
  <si>
    <t>GF1_rK0qDwEAEADdAAwjACYAZgBxAIUAhgCUAKIAtwDZANMAKgD//wAAAAAAAQQAAAAAMl8oJCogIywjIzAuMDBfKTtfKCQqICgjLCMjMC4wMCk7XygkKiAiLSI/P18pO18oQF8pAAAAAQVMdWNybwEAAQEQAAIAAQpTdGF0aXN0aWNzAwEBAP8BAQEBAQABAQEABAAAAAEBAQEBAAEBAQAEAAAAAaYAAg0ABUx1Y3JvAAAvAQACAAIAvwDJAAEBAgGamZmZmZmpPwAAZmZmZmZm7j8AAAUAAQEBAAEBAQA=</t>
  </si>
  <si>
    <t>&gt;75%</t>
  </si>
  <si>
    <t>&lt;25%</t>
  </si>
  <si>
    <t>&gt;90%</t>
  </si>
  <si>
    <t>0,95</t>
  </si>
  <si>
    <t xml:space="preserve">Relatório Output do @RISK para Lucro I50 </t>
  </si>
  <si>
    <r>
      <t>Executado por:</t>
    </r>
    <r>
      <rPr>
        <sz val="8"/>
        <color theme="1"/>
        <rFont val="Tahoma"/>
        <family val="2"/>
      </rPr>
      <t xml:space="preserve"> Pedro Lima</t>
    </r>
  </si>
  <si>
    <r>
      <t>Data:</t>
    </r>
    <r>
      <rPr>
        <sz val="8"/>
        <color theme="1"/>
        <rFont val="Tahoma"/>
        <family val="2"/>
      </rPr>
      <t xml:space="preserve"> quinta-feira, 1 de junho de 2017 16:39:30</t>
    </r>
  </si>
  <si>
    <t>Resumo de informação da simulação</t>
  </si>
  <si>
    <t>Nome da planilha</t>
  </si>
  <si>
    <t>Exempo_No_@Risk.xlsx</t>
  </si>
  <si>
    <t xml:space="preserve"> </t>
  </si>
  <si>
    <t>Número de Simulações</t>
  </si>
  <si>
    <t>Número de Iterações</t>
  </si>
  <si>
    <t>Número de Inputs</t>
  </si>
  <si>
    <t>Número de Outputs</t>
  </si>
  <si>
    <t>Tipo de Amostragem</t>
  </si>
  <si>
    <t>Hipercubo Latino</t>
  </si>
  <si>
    <t>Tempo de início da simulação</t>
  </si>
  <si>
    <t>Duração da Simulação</t>
  </si>
  <si>
    <t>Gerador de Aleatório</t>
  </si>
  <si>
    <t>Mersenne Twister</t>
  </si>
  <si>
    <t>Semente aleatória</t>
  </si>
  <si>
    <t xml:space="preserve">Sumário Estatístico para Lucro </t>
  </si>
  <si>
    <t>Estatísticas</t>
  </si>
  <si>
    <t>Percentil</t>
  </si>
  <si>
    <t>Média</t>
  </si>
  <si>
    <t>Desv Pad</t>
  </si>
  <si>
    <t>Variância</t>
  </si>
  <si>
    <t>Assimetria</t>
  </si>
  <si>
    <t>Curtose</t>
  </si>
  <si>
    <t>Mediana</t>
  </si>
  <si>
    <t>Moda</t>
  </si>
  <si>
    <t>X Esquerda</t>
  </si>
  <si>
    <t>P Esquerda</t>
  </si>
  <si>
    <t>X Direito</t>
  </si>
  <si>
    <t>P Direito</t>
  </si>
  <si>
    <t>Dif X</t>
  </si>
  <si>
    <t>Dif P</t>
  </si>
  <si>
    <t>Erros</t>
  </si>
  <si>
    <t>Filtrar Min</t>
  </si>
  <si>
    <t>Desligado</t>
  </si>
  <si>
    <t>Filtrar Max</t>
  </si>
  <si>
    <t>Filtrados</t>
  </si>
  <si>
    <t>Mudança na estatística de output de Lucro</t>
  </si>
  <si>
    <t>Posto</t>
  </si>
  <si>
    <t>Nome</t>
  </si>
  <si>
    <t>Inferior</t>
  </si>
  <si>
    <t>Superior</t>
  </si>
  <si>
    <t>Preço / Custo</t>
  </si>
  <si>
    <t>Custo / Custo</t>
  </si>
  <si>
    <t>Demanda / Custo</t>
  </si>
  <si>
    <t>Resultados de inputs do @RISK</t>
  </si>
  <si>
    <r>
      <t>Data:</t>
    </r>
    <r>
      <rPr>
        <sz val="8"/>
        <color theme="1"/>
        <rFont val="Tahoma"/>
        <family val="2"/>
      </rPr>
      <t xml:space="preserve"> quinta-feira, 1 de junho de 2017 16:39:34</t>
    </r>
  </si>
  <si>
    <t>Célula</t>
  </si>
  <si>
    <t>Gráfico</t>
  </si>
  <si>
    <t>Min</t>
  </si>
  <si>
    <t>Max</t>
  </si>
  <si>
    <t>Categoria: Custo</t>
  </si>
  <si>
    <t>B8</t>
  </si>
  <si>
    <t>0</t>
  </si>
  <si>
    <t>Categoria: Demanda</t>
  </si>
  <si>
    <t>B10</t>
  </si>
  <si>
    <t>Categoria: Preço</t>
  </si>
  <si>
    <t>B9</t>
  </si>
  <si>
    <t>Resultados de outputs do @RISK</t>
  </si>
  <si>
    <r>
      <t>Data:</t>
    </r>
    <r>
      <rPr>
        <sz val="8"/>
        <color theme="1"/>
        <rFont val="Tahoma"/>
        <family val="2"/>
      </rPr>
      <t xml:space="preserve"> quinta-feira, 1 de junho de 2017 16:39:36</t>
    </r>
  </si>
  <si>
    <t>I50</t>
  </si>
  <si>
    <t>@RISK Resultados de funções estatísticas</t>
  </si>
  <si>
    <r>
      <t>Data:</t>
    </r>
    <r>
      <rPr>
        <sz val="8"/>
        <color theme="1"/>
        <rFont val="Tahoma"/>
        <family val="2"/>
      </rPr>
      <t xml:space="preserve"> quinta-feira, 1 de junho de 2017 16:39:37</t>
    </r>
  </si>
  <si>
    <t xml:space="preserve">Não há informação sobre as funções estatísticas. </t>
  </si>
  <si>
    <t>Estatísticas Detalhadas do @RISK</t>
  </si>
  <si>
    <r>
      <t>Data:</t>
    </r>
    <r>
      <rPr>
        <sz val="8"/>
        <color theme="1"/>
        <rFont val="Tahoma"/>
        <family val="2"/>
      </rPr>
      <t xml:space="preserve"> quinta-feira, 1 de junho de 2017 16:39:38</t>
    </r>
  </si>
  <si>
    <t/>
  </si>
  <si>
    <t xml:space="preserve">Nome  </t>
  </si>
  <si>
    <t xml:space="preserve">Descrição  </t>
  </si>
  <si>
    <t>output</t>
  </si>
  <si>
    <t>RiskUniform(E8;F8;RiskStatic(10))</t>
  </si>
  <si>
    <t>RiskUniform(E9;F9;RiskStatic(15))</t>
  </si>
  <si>
    <t>RiskUniform(E10;F10;RiskStatic(300))</t>
  </si>
  <si>
    <t xml:space="preserve">Célula  </t>
  </si>
  <si>
    <t>Dados!I50</t>
  </si>
  <si>
    <t>Dados!B8</t>
  </si>
  <si>
    <t>Dados!B9</t>
  </si>
  <si>
    <t>Dados!B10</t>
  </si>
  <si>
    <t>-R$715,41</t>
  </si>
  <si>
    <t>R$3.055,61</t>
  </si>
  <si>
    <t>R$1.200,03</t>
  </si>
  <si>
    <t>Desvio Padrão</t>
  </si>
  <si>
    <t>R$808,32</t>
  </si>
  <si>
    <t>R$960,83</t>
  </si>
  <si>
    <t>5% Perc</t>
  </si>
  <si>
    <t>-R$168,98</t>
  </si>
  <si>
    <t>10% Perc</t>
  </si>
  <si>
    <t>R$149,98</t>
  </si>
  <si>
    <t>15% Perc</t>
  </si>
  <si>
    <t>R$353,82</t>
  </si>
  <si>
    <t>20% Perc</t>
  </si>
  <si>
    <t>R$508,16</t>
  </si>
  <si>
    <t>25% Perc</t>
  </si>
  <si>
    <t>R$634,31</t>
  </si>
  <si>
    <t>30% Perc</t>
  </si>
  <si>
    <t>R$754,87</t>
  </si>
  <si>
    <t>35% Perc</t>
  </si>
  <si>
    <t>R$850,65</t>
  </si>
  <si>
    <t>40% Perc</t>
  </si>
  <si>
    <t>R$956,31</t>
  </si>
  <si>
    <t>45% Perc</t>
  </si>
  <si>
    <t>R$1.046,16</t>
  </si>
  <si>
    <t>50% Perc</t>
  </si>
  <si>
    <t>R$1.141,31</t>
  </si>
  <si>
    <t>55% Perc</t>
  </si>
  <si>
    <t>R$1.275,83</t>
  </si>
  <si>
    <t>60% Perc</t>
  </si>
  <si>
    <t>R$1.395,98</t>
  </si>
  <si>
    <t>65% Perc</t>
  </si>
  <si>
    <t>R$1.503,02</t>
  </si>
  <si>
    <t>70% Perc</t>
  </si>
  <si>
    <t>R$1.624,34</t>
  </si>
  <si>
    <t>75% Perc</t>
  </si>
  <si>
    <t>R$1.766,77</t>
  </si>
  <si>
    <t>80% Perc</t>
  </si>
  <si>
    <t>R$1.937,15</t>
  </si>
  <si>
    <t>85% Perc</t>
  </si>
  <si>
    <t>R$2.172,72</t>
  </si>
  <si>
    <t>90% Perc</t>
  </si>
  <si>
    <t>R$2.333,18</t>
  </si>
  <si>
    <t>95% Perc</t>
  </si>
  <si>
    <t>R$2.556,49</t>
  </si>
  <si>
    <t>Mínimo do Filtro</t>
  </si>
  <si>
    <t>Máximo do Filtro</t>
  </si>
  <si>
    <t>Tipo do Filtro</t>
  </si>
  <si>
    <t># de Valores Filtrados</t>
  </si>
  <si>
    <t>Alvo #1 (Valor)</t>
  </si>
  <si>
    <t>Alvo #1 (Perc%)</t>
  </si>
  <si>
    <t>Alvo #2 (Valor)</t>
  </si>
  <si>
    <t>Alvo #2 (Perc%)</t>
  </si>
  <si>
    <t>Alvo #3 (Valor)</t>
  </si>
  <si>
    <t>Alvo #3 (Perc%)</t>
  </si>
  <si>
    <t>Alvo #4 (Valor)</t>
  </si>
  <si>
    <t>Alvo #4 (Perc%)</t>
  </si>
  <si>
    <t>Alvo #5 (Valor)</t>
  </si>
  <si>
    <t>Alvo #5 (Perc%)</t>
  </si>
  <si>
    <t>Alvo #6 (Valor)</t>
  </si>
  <si>
    <t>Alvo #6 (Perc%)</t>
  </si>
  <si>
    <t>Alvo #7 (Valor)</t>
  </si>
  <si>
    <t>Alvo #7 (Perc%)</t>
  </si>
  <si>
    <t>Alvo #8 (Valor)</t>
  </si>
  <si>
    <t>Alvo #8 (Perc%)</t>
  </si>
  <si>
    <t>Alvo #9 (Valor)</t>
  </si>
  <si>
    <t>Alvo #9 (Perc%)</t>
  </si>
  <si>
    <t>Alvo #10 (Valor)</t>
  </si>
  <si>
    <t>Alvo #10 (Perc%)</t>
  </si>
  <si>
    <t>@RISK Output Dados do @RISK</t>
  </si>
  <si>
    <r>
      <t>Data:</t>
    </r>
    <r>
      <rPr>
        <sz val="8"/>
        <color theme="1"/>
        <rFont val="Tahoma"/>
        <family val="2"/>
      </rPr>
      <t xml:space="preserve"> quinta-feira, 1 de junho de 2017 16:39:39</t>
    </r>
  </si>
  <si>
    <t>Descrição</t>
  </si>
  <si>
    <t>Output</t>
  </si>
  <si>
    <t>Iteração / Célula</t>
  </si>
  <si>
    <t>$I$50</t>
  </si>
  <si>
    <t>@RISK Input Dados do @RISK</t>
  </si>
  <si>
    <r>
      <t>Data:</t>
    </r>
    <r>
      <rPr>
        <sz val="8"/>
        <color theme="1"/>
        <rFont val="Tahoma"/>
        <family val="2"/>
      </rPr>
      <t xml:space="preserve"> quinta-feira, 1 de junho de 2017 16:39:40</t>
    </r>
  </si>
  <si>
    <t xml:space="preserve">RiskUniform(E8,F8,RiskStatic(10)) </t>
  </si>
  <si>
    <t xml:space="preserve">RiskUniform(E9,F9,RiskStatic(15)) </t>
  </si>
  <si>
    <t xml:space="preserve">RiskUniform(E10,F10,RiskStatic(300)) </t>
  </si>
  <si>
    <t>$B$8</t>
  </si>
  <si>
    <t>$B$9</t>
  </si>
  <si>
    <t>$B$10</t>
  </si>
  <si>
    <t>@RISK Dados do @RISK</t>
  </si>
  <si>
    <r>
      <t>Data:</t>
    </r>
    <r>
      <rPr>
        <sz val="8"/>
        <color theme="1"/>
        <rFont val="Tahoma"/>
        <family val="2"/>
      </rPr>
      <t xml:space="preserve"> quinta-feira, 1 de junho de 2017 16:39:41</t>
    </r>
  </si>
  <si>
    <t>Análise de Sensibilidade do @RISK</t>
  </si>
  <si>
    <t>Ordenar Por I50</t>
  </si>
  <si>
    <t>Dados!I50
Lucro
Intervalo de Média</t>
  </si>
  <si>
    <t>#1</t>
  </si>
  <si>
    <t>R$1.849,18</t>
  </si>
  <si>
    <t>#2</t>
  </si>
  <si>
    <t>R$1.793,66</t>
  </si>
  <si>
    <t>#3</t>
  </si>
  <si>
    <t>R$208,75</t>
  </si>
  <si>
    <t>Análise de Cenários do @RISK</t>
  </si>
  <si>
    <r>
      <t>Data:</t>
    </r>
    <r>
      <rPr>
        <sz val="8"/>
        <color theme="1"/>
        <rFont val="Tahoma"/>
        <family val="2"/>
      </rPr>
      <t xml:space="preserve"> quinta-feira, 1 de junho de 2017 16:39:42</t>
    </r>
  </si>
  <si>
    <t>Inputs no Cenário Para  I50 &gt;75%</t>
  </si>
  <si>
    <t>Dados!I50
Lucro
Percentil</t>
  </si>
  <si>
    <t>-</t>
  </si>
  <si>
    <t>b437b1c66550d02ea6006497fbd18d05_x0004__x0005_ÐÏ_x0011_à¡±_x001A_á_x0004__x0004__x0004__x0004__x0004__x0004__x0004__x0004__x0004__x0004__x0004__x0004__x0004__x0004__x0004__x0004_&gt;_x0004__x0003__x0004_þÿ	_x0004__x0006__x0004__x0004__x0004__x0004__x0004__x0004__x0004__x0004__x0004__x0004__x0004__x0001__x0004__x0004__x0004__x0001__x0004__x0004__x0004__x0004__x0004__x0004__x0004__x0004__x0010__x0004__x0004__x0002__x0004__x0004__x0004__x0001__x0004__x0004__x0004_þÿÿÿ_x0004__x0004__x0004__x0004__x0004__x0004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0003__x0004_ÿÿÿÿÿÿÿÿÿÿÿÿÿÿÿÿ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_x000B__x001D_L_x000F_ÛÒ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¿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0003__x0004_ÿÿÿÿÿÿÿÿÿÿÿÿÿÿÿÿÿÿÿÿÿÿÿÿÿÿÿÿÿÿÿÿ1u´JC@Òê;3'C@àb&lt;_x0002_ª&gt;@?ò¼H?@_x0010_Øâ_x001E__x0014__x000E_C@X;_x001A_=¢&gt;@F°ÝUëB@.Ðº#A@,Ùöí1¦B@_x0010_§Wá_x0008_jA@À¨ªGC@_x000E_í_x0011_C@}öûs*C@9_x0001_A_x0007_ê+?@Íky3½@@àä¼ãA@°võ¹ýA@@&amp;1FGA@äWx¨aå&gt;@&lt;þÌoB@íÝñþB@ö´_x0011_~¸ù@@_x0012_×ã_x0005_rùA@gRXcëë?@·_x001E_b_ÓHA@u!â_x0012_ÛA@üuÔç­B@Ô¯ý_x0002__x0006_5"&gt;@#_x000B_Kg@@m0µ_x000B_jÎB@5Q_x0003_°_x000C_6&gt;@H,íòÇñC@ê°0&gt;@ü_x0010_"üÎC@fZ_x0015_ÖLÆB@æ_x001B_¸¡©¶C@.ÂÐk @@?qQ«¹?@Í:_x001B_½@@M_x001E_K_x0005_SÜ@@¤XÉ»ÚA@Ä2Ù¨_x000B_+&gt;@Û!å_õC@±	¼³%X@@nÏJåÜÔC@È_x0005__x0007_ú_x0016_A@Ê_x001A_Óª_x0016__x001A_C@¨ò_x0011_Û¦_x0019_A@£ÃLòÒC@P`_x0005_®(B@_x001C_õ°­,n?@_x0015__x0011__x0011_ùÊB@®_x001C_¯µÃ_x0019_&gt;@ÓæøtC@UW{ÜÉ§C@'áíLýuA@,E¶OjA@_x0004_à{Ì_x0006_@@Ô_x0001_8G?@_x0004__x0005_Cã×Ê^ÍB@_x001B_y5_x0005_±_x001F_@@'_x000F_Ë_x0012_µC@Ö¨ù¢h?@_x0007__x0007_Ê®ªèC@_x0001__x0004__x0004_§l0Yªl0Y_x0001__x0004__x0004__x0004__x0001__x0004__x0004__x0004_è_x0003__x0004__x0004_è_x0003__x0004__x0004_è_x0003__x0004__x0004__x0003__x0004__x0004__x0004__x0002__x0004__x0004__x0004__x0003__x0004__x0004__x0004__x0004__x0004__x0004__x0004__x0003__x0004__x0004__x0004__x0001__x0004__x0004__x0004_Íñxm_x0001__x0004__x0004__x0004__x0004__x0004__x0004__x0004__x0004__x0004__x0004__x0004_»?Ó_x000B_)ë:@ÍPa59@ÿ1å{_ÿ:@¦!f?ã9@_x0007_É¨*ð&lt;@îÏ¶+_x0017_¸&lt;@Ç#³Øg_x001D_=@tÖÔß-a;@Ê|yz5@ñÂ_x0013_ 4@,F_x0002_¹5@iä1)a4@LéGi:@[Y«¦4æ:@`_x0011_h®.î:@æ_Fï=@A,±~û:@E¨Æ_x0002__x0003_ªø:@ßË3::@Ö25Kt7@kfw§=@_x001E_#ø:¿Ê9@ÊH1Ç«Ô;@wiqjê;@I_x000B_ÛÜ:7@bu_x000C_¾5@V¯æ&lt;#8@ÐP·rúY=@Ì*w ¢q5@þ*_Ìµ7@±_x000B_còÃÊ6@^V_x0018_Ê1_x0014_=@Ç¶êÓÂx9@Äýn¢äö5@0ÀXðõ:@5Ò_x0004_FÑÀ9@ZÙ2Ü9:@`¿\¥Ì_x000E_5@b_x0001__x0004_ _x0008_':@Òb^_x000C_/4@+=@ÄAéòOb&lt;@_x0007_Á&lt;È=@j\9ºè;@K_x0010_ý^5@ò¼æåo_x0019_8@ú_x0002_ Ñ»Ú7@_x0018_1²-½¯&lt;@_x0007_èÒÃ_x000C__x0006_4@_x0002__x0003_Dì	ØÀ­=@]ájcnØ7@Ù n÷j½5@¼Ù_x0018_QÈ6@Æ.%X_x0007_18@íæ#y6_x0014_5@`X¹&gt;r;@k­_x001A_M5_x001B_9@-¤m_x0012_q=@ú¿Yö{_x000F_:@°Ô®¿Àk:@è©hï16@Å½´À_x000C__x0001_5@$_x0012__x001D_=;@:þÚJqx7@§9º2ó&lt;@ÉtgmYù5@à8ÖÃUÄ9@­çÂÞ½7@_x0002_&amp;ê¸}6@f_x0010_SQèO&lt;@Â_x0002_´&gt;éÇ=@¤uà=@"ù?²D8@¡S)M:@oà_x0003_ýî_x0018_5@_¡¹ù@8@_x0006_±¹C5@N»üvÂ7@à_x001F_qzÕ9@ÈçI4à7@îx_x001B_½_x0003__x0004_@ù=@_x0003_?ª1Æ6@,§eÒU6@¤§[âÅ2:@&lt;*¤7³_x000E_;@&amp;Ü®}f4@iN_x000C__x0013_ëü5@ä©_x001E_Qª&lt;@ºZ3ß3_x0001_9@_x0010__x001C__x0007_:{´7@Ü6ÌÆ¹6@_x0002_ÙíÐ×5@üdKu7@XWqG@=@Ýxn¹ñ4@&lt;Ð_x001A__x0006__x0012_4@/:³L'8@ñCºTnú6@KàXÆ[=7@íPè)9@¿hpÎ×;@(äC®¤5@QÏÌÿt&lt;@âr_x000B_Jç5@}'§5{_x001F_&lt;@¹)G*5@9B{²Î7@Ê_x0016_nÿa;@äï9a_x0017_:@¶_÷w_x0002_ã&lt;@ÉaÄGæ	7@dÃ-!Ç[8@_x0001__x0002_!#×éK7@Þ_x000E_ºè-ý9@_x000F_IäÒxH;@n_x000B_±U&lt;@9%ÐýÜÊ8@º1¡,ø&lt;@_x0006_Z_x0004__x0012_I¾=@Õ×k7=@ÚÍêW(5@Æº±9@h]ÙÇ¹4@_x001E_ô&gt;Ê/8@I_x0012__x0013_39@_x0016_,YÕ_x0004_7@_x001A_ÿ¡çÛ&lt;@¹¢_x000C_üt":@_x0019_q_x0005_ÌN8@Miw¢9@Àìm_x0011_E7@901Ìh+=@ýöañ6@pÇlÎ.=@²¬?ôzj;@_x0018__x0017_O©6@_x001B_Äñ´5@_x0017_8âúY;@Å¡[¹ù¡6@ðü_x000E_ÖÕ8@Â¢¶_x0001_p:@wò&gt;µð7@öN_x000C_Ç-5@_x0014__x0014__x001A_ö_x0001__x0003_¯_x0002_4@_x001C_êö )¥&lt;@lW µ6@uuÝË4@l_x001B__x0014_Ù~3:@§ù¡jp¾&lt;@ß×FÁ=@!_x0017_¦»¯¾4@â_x0013_Á(¬7@ê3Y_x0004_P|:@g×Pñ?2;@µéÖÓ:@öÄI8@oßOð4@ü: p¹:@´_x000F__x0019_:Å27@Ä$E»_x001A_6@¾Óe-§6@_x001D_./_x0017_#;@ñ²_x001C_¦Ùy4@_x0004_ìà8@h{×sÑø&lt;@ _x000E_Õmø]7@}_x0008_ _x000E_ú9@j·;_x000E_ þ;@Æó_x001F_"Æ4@&lt;_x000F_£n-9@_x0013_v§H_x0013_;@½Þy@ÁA6@_x0018_ÇmÔË_x0004_6@ÈÅð~z_x0011_=@Èá_x000D_¿Á4@_x0003__x000B_Ð²_x0008__x0008__x0005_;@¹ªO¤u9@ê_x0010_t6@ã¸ý¶N=@ê»ù_x000E_»9@_x000D_Uò,4@ø4OÕÉ¸&lt;@_x001C_ü¶ú8@_x0017_C_x0008_\7@_x0004_GÕä©7@g_x001F__x001A_mÄd5@µ[Ç×_x0014_9@8¤°_x0002_%$9@Èä|ËÆ&lt;@¯Fìã_]=@ÏªÏ_x0010_8@LYÑVÂü7@gdò_x000F_o	;@Dm&gt;&lt;6@ÈY°_x0006__x0017_³=@_x0017_¹ÏÃê6@°Z¹_x0007_[9@+£¸µ.Ñ&lt;@,z_x000C_4B_x0015_6@ìç¼â{]:@&gt;_x0005_tC7@8³_x0001_EBã4@Ä_x0007_¡_x001A_Î&lt;@UrâsS;@&amp;_x0003_ÞÃ(\:@7Íæ_x0005__x0003__x0015_8@½ÏS_x0002__x0003_1õ;@â ×_x0005_!å4@_x001E_ÃÝ_x0001_7@_x000C_·´ºÛ76@\+`kú_x0003_8@_x0014_â¨j±a9@È©_x0006__x0008_=@»+Î[ÿá7@_x000E_:)B_Ô6@Û\ì*_x000C_&lt;@°_x001D_*ÉÅ&lt;@Hº½é_x001C_Ð4@,CàéÛn&lt;@g$T55@ì²_x0019_ì_x0017_°6@î,£D_x000B_p=@².ÁêN_x000B_7@ðÝÒØ9@e¡ó*­4@¦oZÂ_x0011_Þ4@4ûIèö9@ü\ù·úK&lt;@ü .½ù_x0004_&lt;@_x000C_(_x0017_nÄ6@_x0003_QGMI5@ZÍV¼±j&lt;@_x0003_ý°qà8@Ä¡-_x001C__x001C_;;@6ÌéD/_x0007_:@øÿ_x001A__x001A_UÙ:@¼Ë_x001A_+;ñ9@_x0015_ÁÔ9ÿ6@_x0005__x000B_Ú¥úÔ5@àßû_x001F__x0005__x0016_=@^KØ=@Ê_³e8@6¸K7@|_x000C_[NX5@÷þ~	6@A_x0008_®_x0001_;@!êky.5@Åîwa9@@G÷@_x0006_6@Ë_x0013_ë_x0005_èÙ9@BJã#Ï_x0019_;@°}|_x000B_­_x0016_;@îº§ÿEð9@.A;@ÜXy4@=è×~¢Å5@L_x0014_Ìþ&lt;â=@*a.ß6@lw_x0013_²_x001E_Ã=@Ò&lt;h_x0007_78@(_x000B_;ó.í:@_x0004_h|\í_x001D_5@ð_x0013_ö ìF8@"IºüU8@7_x0015_	Í:&lt;@åð_x0003__x0011_9@_x001D__x0003__x0017_75@H¾ë'V=@}Î°_x0002_¼%=@+Ü_x0001__x0002_¿Ç&lt;@à_x0011_±_x001D_`5@,A¯t_x000D_T4@L=«bzÜ5@Fö­-ãý&lt;@Çvvë_x0003_9@(t_x0002_xë5@= ©¥:@Á_x0003_a9·´4@|pÿ»6@M?Þ_x001B_Í_x000E_6@°Óx_x0003__x0001_±&lt;@Ê éå_x0004_&gt;=@H_x0017_N»óñ:@Ô¿jso_x0015_:@÷p_x001B_÷dÌ&lt;@é#_x0008__x001D_\¥=@Í«fg55@¦Täb8@íG0V&lt;ï6@ÔwÝ­&lt;@»ÕY9@\_x0015_¨Ü;9@½¬½_x0011__x0003_5@÷lfÅó_x0015_7@?Hùd_x001A_Í6@Lg{=@_x0013_qáÚØ°5@_x0004_þ_x001B_SÒÄ&lt;@JS_x0007_/5º8@XMrí;Ä6@Õ_x001F_,Ö(O;@_x0003__x0004_J)éõ,F7@ÇÓ£"9@º_x0003__x0015_ù°_x000C_9@Î9¹«Ó*5@_x0010__x0014_c`8@©áÊux;@_x0001_XHe`=@|n|ýp&lt;@ÛPÔ_x0002_Þ6@ñûPÚ=@(#_x001C_9À_x0011_5@¿æªþ_x0016_Â&lt;@ÂÃ_x0014_`¯o7@_x000B_ÚWÔ7@^l%_x0010_w9@ÏÆÝËâô7@_x001A_Â6@Å(Å5@`_x0006_Ø]_x001D_;@ÜÝýÑ5@w]±Y´¦5@¥lÏ:@_x0018_?	z±Æ;@;&amp;ôº6@YéKE´_x0014_5@¨_x0006_ÑàäÕ4@WüO_x000E_iÈ5@rÂm&lt;@¥_x001B_F*þ8@äÉ"UB98@°_x000F_ÉEò6@¤Æ_x000B__x0001__x0004_þü=@hµ¡_x001F__x0008_ 8@f_x0002_ÑGÓ;@_x0007_ûÝH_x000E_~;@^¿=á~6@Æ_x0014_Y=@_x001B_fSàý=@_x0014_ðúótÌ=@Þ%ÅLs8@_x001A_×_x0008__x0018_^ö8@Lß¶'øï8@ü_x0012__x0016_t_x0002_s7@ßL'N7@G/Ý¡T7@D ßéK4@ò°³¦Ï7@|ó*_x000C_r:@öÖ¦P&lt;:@év÷ÊâÚ8@*ð_x001F__x000E_Ö_x0012_6@âjòþS9@XçÏE_x0012_9@_x0008_Ôêx:@þu©_x0005_Â8@:®_x0019_ªXL=@Açôß;@"_x0017_&lt;bP4@&lt;òúÙN;@¢ä_x0003_L;@þÞ¨Ë;@Fê_x000F_v^È9@9_x0006_5pjö4@_x0002__x0004_V÷õ s:@	/OÄk}7@_x0012_ÅÞxÖ :@~mµ|(Á:@@¿yk´&lt;@À_x0015_[8C=@«BØè7@y¶\dTÐ5@Î,ozMÜ:@Ô&lt;_x0010_¹_x000E_8@5óÜ±U&lt;@¸pÚ¹]¼4@:÷DÎÒ&lt;@Àp­ì;@æMç¡S9@ZgÌÚ¾Õ:@_x0001_Íå[85@êà3	a=@kK3¦_x0014_;8@qe7	;@|3¯5_x0004_&lt;@ºÄÎ&gt;_x0003_:@³_x001D_â8@à_x0002_©×Pë5@Aj]îk8@_x001A_\p4@É_x0018_Éø7@Ý_x0017_Û©ãs4@¸é\_x001B__x001A_»7@/_x000D_H_x0011_Î$;@´9¹Põ_x000F_&lt;@Ö³ê_x0001__x0002_uÒ4@_x000E_¬Éù_x001C_?7@ìF_x0018_Pm6@6ðYàõ:@Ëé_x0005_á=@ÜHî(O5@ºÑÑÀ;@V_x001A_A¢ð&lt;@íÑ_x001B_ Õ:&lt;@z_x0001__x0013_×_x000F_ø6@CuÓMÀ&lt;5@|`T;_x001C_6@Î?¹_x000D_ü_x001E_=@8©_x0006_Kÿ/6@+h&lt;n9a9@B9_x0008_±w8@ÆýÎ|_x001C_°7@0µhËFB5@1Q|ü{_x0007_=@,E¼"ñË:@Ö}_x0018__x001D_ô8@°¶,_x000F_³L6@&lt;¦NçûÆ:@¦jdSÐ=@_x0006__x0004_imó_x000F_7@V_x0013_e¿|5@5ø;ÊÆÖ&lt;@º Å_x001B_&lt;@_x0001_öÇû·8@ý¼)N3L8@6õ_x001E_Ùi=@È _x0004_#89@_x0003__x0005_J:ü)_x000E_í9@þT©ËL"6@p{¸L4@Õ5õðóË7@\AòÂ&lt;I4@ÑhÿYo4@ÜÁ4¶LÃ;@pCRz_x0013_ô6@¡~_x0002__x0008_È6@RÓoùU &lt;@'«_x001F__x001D_ 5@ÆT_x000D__x0004_¡:@B	¸þh9@_x0014__x0007_nl;@_x0018_ÈÊeif7@ãÀ_x0001_vKæ6@7§Ä¨òØ6@" _x000F_e&lt;ç9@0î$6ëæ6@_x0003__x001E__x000F_g·6@0&lt;"ÿ[]6@ªÝ^)lÂ6@ ë9_x0004__x001C_	9@iñ_x0004_Üi7@25h¯k¯5@¸bÔãP9@±½8_x000D_:@Å@v[k_x0017_7@cØ_x0015_=_x000C_:@_x001F_®ä¡Ø8@_x000C_á^_x0018_Æ8@pF2)_x0002__x0004_å=@_x000C_*Ièï79@ÎM`è&lt;@ß4Q¤åý5@±+ø8b[;@î'_x0001_üË&lt;4@æ_x0003_^=@tt_x0003_kû½8@±µ¦Òu&lt;@_x001A_ëÁ¨´_x0012_&lt;@vgw¡_x0014_)6@Nj«ßÔÌ8@i|N_x001E_B4@¼^_x000B_pb_x001A_5@x*Óîî¼;@ô,_x0015_¯ün5@öä¶{ó9@5cãõà)4@_x0014_¯¬È:@&lt;ä¦._x0007_w5@ù&gt;ì,·5@.ë_x000D_Gø_x001C_:@µò"_x0006_Hà4@_x0016_hØÆ«&lt;@®)¯ÖÈ_x0007_5@_x0004_IPP;@_x000E_ôÓo8@õÝaB6@e´_x001A__x001C_,=@Ü)]#à3=@Üqq1_x0012__x0015_4@_x0012_	µ^óT:@_x0001__x0002_&amp;]0½R7@pêr°$&lt;@Ù/VÛtà&lt;@ýo_x001E_i~ê8@_x0018_rB2;&lt;@^À_x000D_hÀ|&lt;@_x001A__x000F_óC5@´ç¢¬ÿ4@2C¿³¹;@½S ÎÐà5@L_x0016_ç68@çªi'ý4@_x0003_jÕ_x0019_×5@_x0005_ãHK_x001A_8@"Ô÷w_x0018_Í=@øx_x0019_,_:@ 8¿êÜ9@$ßà=@_x001A_·µ_x000F_Ú_x0017_9@"è®É_x000C_4@bã÷rì7@ÐIh_x0003_É£=@_x0016_P©²g8@ÃÒE_x000C_+;@2»ù^5@ö¦Ë	D6@Ø©pþª¦;@_x000C_ð»gÜ=@W®0F'd=@Y&amp;´Z46@I_x0013_òzi¦4@âÈ¬µ_x0003__x0004_L4@$Y}Û_x0016_5@_x001E_Å,¤Ç=@Ó(a­E):@ SF{4@44n F¿;@æ_x0019_/­6&lt;@*_x0002_ôc:@pHö_x0004_9@_x000D__x001E_P9v-&lt;@Xc&amp;Z6©;@±txC_x0018_=@_x0008_l"V:4@ðBõ?4@8¾óºx6@Ü®û_x0003_+;@éÎGqö_x0003_:@Q?0_x000E_|9@l_x0001__x0012_Ú^9@Èy§wÌü8@|jk{9@_x001E_1íDñ-7@¹_x0011_BØ[5@Â_x001A_ó¯¦K:@Þ_x0012__x0003_Æ_x0002_7@@X_x000F_:@°_x0016_ý6;@·[rp_x0018_&lt;@ÉD_x0004_F@¸9@½C6Ò«h9@E	êZ3;@Æ.S¾b14@_x0001__x0005__x0010__x001F_ÎL9@Õ)l_x0014_~e&lt;@&lt;þáéæ8@Î_x000B_ÔÕÑ =@"Û_x0012_hý_x001B_7@1Üu_x001B_79@N_x0019_øÎVö:@kt_x001D_í¦8@Á­O:@ááøj¬5@¯zÿý\·;@µ­_x0002_ô4@%$}_x0007_É5@_x000E_/Ò F6@_x001E_Ö_x001E_§_x001B_ä5@ØÄÃ_x0010_Ó7@{¤º_x0003_"Û:@n¼Yh«F5@-'~|{h8@'_x0004_ÎF§O7@â8[ýøq4@ýøO6@$"ÕÊ@:@;mäéSn;@+EôS÷4&lt;@hÔ5VÉ_x000E_4@l_x0015_ÓX_x001C_"=@_Wy_x0010_g=@hõð9Q5@Sjº¬Ñ6@y×_x000C_j_x0014_9@_x001F_vR_x0002__x0003_O_x001F_;@7Â_x001B_Mi&gt;&lt;@¾Wlßé9@}RQR8@|ïdB&lt;@Sò/ì6@D_x0002_Ú*%:@qIÔ9@îâ^,)_x0005_&lt;@_x0008_yÒ_x0019_=@ñëb_x0004_V;@+â¶_x0010_~5@îc?ì=Ô8@_x0011__x001F_ðÅý9@_x000E__x0001__x0003_¥=@_x0002__x0014_ðü(6@ëc30__x001E_7@Ñ_x0002_ùÖ#@7@nvu¸Z6@_x000B_Õ¢_x001F_7@ô6=ú½9@Üî]6O&lt;@:_¨bh5@ZÑåÀbb:@ÿ¨ =@VÁðß0;@ÒÌ£Ä v=@¬-&lt;,4@QM½Vf4@¼+_x0014_ï_x0011_&lt;@l×G	Ï6@{IÜ}ó9@_x0002__x0003_&amp;È¤_x0016_Eç4@ÌÝâ_x000F_¥Ã8@1Ø.j÷°4@ðÇ£å²6@_x0016_ã/4Xø4@BØÈì{_x000E_9@ôPÿTfC&lt;@öÑI_x0003_zÀ5@Aý±Á¥4@Eól=T]4@ã-ÞaU|;@ô¦k_x0002_~8@{LCüx57@èÎ_x0008_®9@}usQ^&lt;@e*WZÈ(&lt;@Dº8 Ñ :@Ó&amp;Ù£_x0004_æ7@ÄÖ_x0007_\25@çfûÛ4@·}F_x001F_%_x0001_6@S°®&lt;C;@gÖ$d_x0008_æ9@r±o_x0017__x0019_~=@T_x0013_£´8@| IvÁÂ:@ê_x001B_¿5@FÆÐ_x0007__x0015_K9@Ð$ÝæAÕ7@²Ï"èF0:@'	Ö=l°;@#¬ûo_x0001__x0002_¸_x0012_7@ ÃùKS38@_x000F_¿¡dCq8@4£O(Z&lt;@îê¥÷fÃ7@FÎl_x0008_U8@_x001B_Ù44_x0017_6@IIù_x0008_Í.&lt;@³á_x0010_G:@¶¼#_x0001_á8@Z_x0013_eÍ&amp;=@ü½ÇJ_x000F_&lt;@Lù_x0014_F0;@?uz+t5@¢×X¨Ê_x000B_5@Õ|Då)_x001D_9@WAíñ=@ê3®18â:@[Ä(ôÚ5@wl_x0004_ó_x0015_«=@ÈRÃæ¢9@Ç+EÈ;@Æÿx6¢;@º@_x000D_æú_x0015_&lt;@_x0002_$_x0001_°mÑ;@¨Cræ=@¤­_x0011_E#ø=@8B_x000F_¾6@´Ñm`~7@½_x001D__x0010_÷TÄ5@_x0016_Ð_x000F_&amp;¢É7@_x000B_Ó	Cë&lt;@_x0001__x0002_å_x0019_¡¬;@üÓ²_x001C_v;@f/K_x000E__x000B_6@®%Í_x0014_§Y4@ÓtZZ96@JåVÆ»:@?Ó%ìä0&lt;@ÖÍv'É4@^aqQì5@|¯UÂ_x0003_54@_x0013_?çÔ³#&lt;@=w`5;@¼÷_x001F_8_x0017_&gt;9@&gt;.+67:@¥_x001A_§KÛ6@BÚPg¤6@{_x0001_0(Ù7@®éõ_x0014_æ_&lt;@úS_x0005__x0014_T_x0012_8@Zb-,­8@ò÷/yz©8@Ëâ_x000E__x0005_ ó=@bî8û;@æ_x0002__x001A_c¨9@Î¢¯ð0l4@Ò_x0005_ Ùµ:@uúhRa67@_x0016_Û&amp;¹,8@Û'´ËR&lt;@_x0005_éh_x0012_¿¯8@¹t_x0006__x001E_ð5@(¨7ã_x0001__x0002_Ï7@î5[Öz:@­É°CH¶4@R"±ÙÍ9@~_x0003__x001C_&amp;_x0008_T5@¬õ9_x0008_W5@|ÎyÅØR6@¼½!_x000E_Ê8@ðä8Dæd7@Ä_x001D__x0001_K*7@¢ÈN¹ù)8@$244×,:@10EÖ_x001D_¨:@È³_x0010_ò_x0007_»&lt;@;{VÅ_x0012_j5@_x0006_zÅI_x000C_Q=@ú`P"+à;@è¨¢û&lt;@ãh@I9@-_x001D_z£_x0013_:@_x000F_jlFÃ×&lt;@ÛÖÌ_x001F_v7@ôK2fýê=@N(fu|8@ï	A¾_x0007_ë4@ËÈ¼_x000D__x0007_;@Ö_x000B__x0002_Ø_x001C_&lt;@Á°nò2"4@&amp;Óe¹=@u_x001F_&lt;Qå%8@ëþ_x0011__x0019__x0012_ñ;@÷øíB'7@_x0001__x0004_ÕÂÌe;@öq/µ_x0015_X=@\Æ®ë!´9@=ûÉ°°7@|JæYº³;@Ðí_x0014_ç_x0003_=@³FÝÑ_x001E_9@¥Ì:_x0017_sé7@¨Yp¤9@ÍÖ$ÇËÎ4@_x0002_	¢Ù6@_x0001_°)_x000B_&lt;@ì¦_x0001__x001E_Ò_x0017_;@ëîãå;@f`v»=@Øøà*e&lt;@O¿xá_x000E_=@à¸ªËÄ9@ÝÐT+&gt;:@6´4_x0015_"Þ;@¸qp7Þ8@Ì»?_x001D_H=@ÖÃ__x001C_8@ÓCa&amp;ãi4@Al&lt;òg_x001A_:@IûÐ_x000E_«9@°þG_x000C_§7@¿MúXfu=@¨ä2ùî;@µp&lt;Ù}8@ôÌqÖÜ¡&lt;@áÅ°¸_x0001__x0005_&amp;G&lt;@_x001A_GÙxO:@HÊXÏm9@ZºúTõø7@_x001E_ËìÒx8@ým_¼}6@ôßÎ&gt;;@_x0002_rìëñ&lt;@]&amp;y%¡5@^³}9@õ³5ºW7@qci@:@He_s°S:@_x0003_M_x0017_að09@»TQ_x0005_E9@_x0004_L©¡Úó5@`ØÇÿèÅ9@Úó_x001E_ÄGð7@Î_x0003_dß­:@û&gt;B&amp;	?4@=Nù8@dÚ_x001E_; 8@0_x0016__x001F_Ö5ø7@_x0018_sòÐáª5@Ï_x001F_Aº=X8@_x0002_rSÂ&lt;9@ÀDkj¦Ú;@§¦_x0017_;@[É_x0006_9@)[U_x0001_õ&lt;@QµèÂ_x0001_8@°[+8F¬6@_x0003__x0004_Ð@qÂ§Ó=@U_x0013_6¢Íf6@ãKlPù^6@u1À´­¤7@²_x0019_±´:@29´óáÔ6@ì&amp;¢"5@,bÇaìw6@_x0012__x001E_ª´=@èYì5_x0001_À7@7«î)_x000F_7@ÎvS³ì&lt;@ÀÎ®Jb1=@P*b½Ì5@_x0002_+_x0013_¨9_x001A_4@ÔJn¾_x0004_¾:@_x001C_¨_x0008_w´®=@ºb_x0017_m5@®©ÇÇM4@	¦9w5@¨åg&lt;@ÝUôA_x001D_4@º_x000C_­òi6@zWîx_x0012_ò8@8)*Â=@¡WÀb`];@Ú¦_x0003_eÎ}7@Rb|Ó»¸7@DéDW;Ý7@vD¤_x0005_0A9@¾Õ¤·=6@Å±úÇ_x0002__x0004_N²:@_x0001__x0010_P¥:@Ê_x0013_È HO6@þ7±ÙÞV9@®&gt;_x000E_K@|4@ëíR*M=@@_x001C_aå;@H:g¨&lt;@Äã÷´	&gt;8@2ê"_x0006_X:@alDÆ7@3vd¥7@_x001E_ÈIZ	8@ôßÍ6'_x0003_8@6ö_x0003_ï¾u;@ÔÚ.p9@Ü£ÑÇý_x0008_4@|Xd½ðã8@øä_x0007_Ò8@ÎVí_x0005_7@Zú_x0013_òI%5@|_x0013_d$9ª4@yîÍ#®9@µ_x0001_³Ø_x001C_~4@\Æ÷H(º9@®ðXò&lt;Ü&lt;@_x0006_äÎ÷ê_x0005_8@âl%6:9@D-Åôû6@Zòi|_x000E__x000D_&lt;@´_x000F_J±g;@îoÐ_x001D_â:@_x0006__x0007__x0006_-©ëLz=@Âièn';@E_x000F_+IGI7@JÃÊÞê£;@á=ì¹ß9@î¨¬ '9=@QóÚ¢4@*ñ,I_x0015_7@wvV[_x000F_4@Ð_x0015_Mª³_x0017_4@¶4_x0004_Oì&lt;@9N¥´7@ÑÎ_x0001__x0007_ÚS=@ªà~øì=@;ÔZg_x0017_.9@k_x0002__x001E_ãv6@E_x0016_á¹_x0012_:@_x0007_?%fY4@@Ç|6@tuçô_x0015_$4@ñµÍ©£Â4@!¤$P;@®ED_x0005_Ý,;@®_x0003_¡EÄD:@_x0007__x000E_Dê´]8@_x0014_ÐLZN5@Ôwn_x0012_a7@_x001C_Û6Se9@|1öbú%6@þÿF]/¤8@å_x0019_'Þ¢8@¾è2_x001D__x0005__x0006_Op6@Auc_x0018_Ef8@t_x0001_Éçæb4@mdrÖW4@Ø¿·Üf:@¤ *aâ5@e­¶?U6@_x0010_IúÍÎ:@ Wn¤á54@´|M_x0006_L_x0005_&lt;@0_x001C_Bs4@_x000E_³EU[a6@gf9è×F4@àJåÏ&lt;Ö=@÷²5_x0013_ÀB4@×_x0005_ÑÑ±;@_x0019__x0019_$Ùß:@áÇµC07@ÿÜdHâ6@ÅJØ^8;@q'l_x0004_ò5@hÆLÜ_x0003_v:@Ãúma©â;@¨aI&lt;@ AG¢T:@$·oý_x001A_Í;@_x0012_2d35@}9=ÑJ4@N_x0008_h:_x0001_=@È_x0016_9Ô_x000F_6@_x0002_*ÔÊ:@ØªòCj²8@_x0001__x0003__æp¨l=@­°r´Ñ_x0008_:@áï¨N14@£_x000C_J5@_x001C_ÆJÁ§Ø4@,_x0012_ÀÄW6@®²Ca§_x000B_;@_x0014_]Jþ7@41ApO%7@(hW\°l7@_x001E_ulIÉÎ5@_x0014_?ò-N 4@ê_x0001_pfgª:@m­°¡{:@§¤²;_x0003_,6@÷mSMí4@À;Iñr9@&lt;M?±Üy&lt;@×ç²o[i8@o#Q_x0018__x0002_4@læéhH:@_x0001_2Mãç(4@ÿCgH6@¦tôlæ&lt;@þñXå&lt;@3_x0016_éóR°4@û_x0005_ÑÔÒW&lt;@AÝ_x0002_*¹í8@`Â#=§&lt;@Nî²ÊÊû;@_x0014__x0019_0»6@ô_x000E_ºË_x0001__x0002_CÐ8@Êù~·ÃV4@cvkpv;@ï5×bie6@qCÉ_x0013_&lt;Ê;@Æ3_x001A_!n_x0007_5@À_x0013_·)x4@¯D5Ð 8@¸æo¼8@ºgÈÆw_7@ÛÌ¯O5:@ÊÈÎ mm8@ê&gt;][_x0007_Ñ9@EÊ_x0002_[x'9@KT_x0014_-Ôø;@_x0010_ÙÉ#&gt;5@x|$*à_x001E_6@î´Ý_x0005_ö;@|[4{Ö#7@\Ì~¤'G9@ú2_x001F_H×ç:@_x001A_ëpF=@ÑìGÏq6@r_x0014_@_x0014_G;@ð°QS_x0007_¸=@g_ý_x0002_{=@E-LN;=@ûBvØ*&lt;@b¨c~ÃP8@½}»Ú¡a5@À2_x001B_W_x000B_=@·4Ó¯:@_x0001__x0002_ÚoúºB"9@ 6w_x0014_Ú_x000F_;@i¡7@×o}._x000C_4@¾V¡h7M=@_x001F_+°æP8@_x0014_(í_x0012_AÌB@:ZQ¦°B@N=_x0016_p1&gt;@D½ ©y^B@_x001D_åx=°B@_x0006__x000D__x0002_ýÄ_x0017_?@_x0004_V³ðA@$aá´DC@ü-\5_x0012__x0005_&gt;@ØTw¢A@_x0015_òñ¾·_x000B_B@\(_x0012_nQB@ä}{f¨B@þ³s:+A@ãä¶7B@*¿Ü¨:@@t°Ý_x001B_¥_x001B_B@Å*¤_x0001_@@_x001B_|«ZvÇB@é_x0014_a(/ÔC@AËY_x000F_2B@=9èGÊÊA@Fõ9#_x0002__x000E_A@²ðÊ&lt;C@ÛEáÂûÔ@@¾KÂ`	_x000B_¹¿&gt;@}ê:°A@ü1ú¤³ÿC@wsA 2@@_x0004_62(5&gt;@âûbÝC@æ­Ð_x0005__x0012_ÑB@vâ$½J_x001F_B@¦£Û\0B@Ô_x0007_Y¦&gt;@èÑÚ®Ó(?@¸·\j¥«C@¢êq+Ñ¢C@ýú,ùòB@Lü¢í ?@NA_x001E_f)ËC@¥_x0015_Í7$§&gt;@=p_x0004__x0003_ö£&gt;@¦¥_x000D__x0002_YU@@_x0016_Ê0q«÷C@b½´ßhüA@¤_x0016_gb/A@úÄÈ ð@@þéÄ&lt;º_x0008_C@³KÙa^;A@\_x0001_©B+fC@_x0002_Ì_x0011_?@Ï_x0006_¡)+±@@DìiÖ¨?@lâ\Ï`C@Ilé_x001F_þ"A@½®J´ÜÐA@_x0003__x0005_JmP äª@@j@¸÷ö`B@ú®'Ê=C@¶ÝµV¼!C@ÌMÞ/°&gt;@Xb_|ñ@@¢£_x0001_0Ú÷B@ÁëñÄd¹&gt;@EgÀn8?@·*ÖBA@)Ìi,C@Fö_x000B_ä_x0013_?&gt;@_x0004_E_x0002_¿/@@1:[:eA@î_x0014__x0003_·_x0013_)?@yÄG)äbB@ç&gt;,å_x0010__x0012_B@ÑæÖÊÖC@0§T½?@_x0014_Î{³JÅ@@d/&gt;bPÀC@_x0010_Z¢·@@&lt;aGÑ¶&gt;@pªnÞn½B@¼¥ñ_x0019_	ãB@L	=lÜ&gt;@ü87àJC@áwÒC@Lt_x000B_^_x0001_d@@.ö,P]æA@_x0015_z¯à±A@ûÎó_x0002__x0004_OD@@%_x001A_µr:ò?@B÷_x0002_½^ÅC@ËýLæ`³&gt;@§_x0005__x001E_ð_x0008_A@_x0001_8[Ül{A@_x000E_ütÂ_x0003_A@ë_x0018__x0014__x0014_oC@3ï·ÑåîC@F39¡@T@@ðhÌFB@°?èî${&gt;@_x0006_.ðÀ_x0001_@@©åó_x0002__x0003_@@_x0015_#Tí_~A@ AÄÿz_x001E_C@òås_x0013_ªA@Ø"_x0004_R_x001F_C@è¼ ?³ÑC@è®27íB@¸ÉÕK`¤C@h_x0008__x0001_&lt;èMC@O_x000F_$_x0013_?@ÕV,±T?@È_x0008_"ôC@_x000F_VwG_x0001_ÔB@Þ1_x0014_Ü¤B@b_x0001_^ÁPuA@¢v·W_x0013_B@MÉ_x0019_^ïÍC@Ú_x0019_&amp;Ñá?@È´]}'@@_x0002__x0003_^vç_x0016_|Ï?@ËÅC&amp;A@_x0016_¡Oî"K&gt;@ÌäHÃÆ@@@u%â`@@Kýq_x0005__x0013__x0008_B@¾Ý¡ùs&gt;@ê_x0012_¹ts´C@eRïÑí_x0018_A@ âNúVC@¥S%d9XC@dc{P^A@ýM¬®·C@!_x000D_Ä½d_A@j$ZC@ QäC@_x0018__x0001_W&amp;öâC@!üÞå¬&gt;@¹_x0004_pÿÜ?@¶_x000E_Ãç@C@ GIKBoA@)èEHÇA@x£I_x0007_z_x0011_C@NY0_x000D_ÌàC@ü7¶@@Ð5Bÿ´@@_x0002_ãè.©?@Æøáraä@@_x001B_._x0017_@@åÄÇÃy_x000F_B@Õ´eÿ_x000F_p@@ö½ÊA_x0003__x0006__x0018_r@@Ð_x000B_'ñ Z@@/Í_x0011_ó©ÇC@kE¯`ÄB@_x0018_-½f9½C@O_x0018_¡KC@E²N._x0001_B@üwéGC@;­Ìv@4C@{·_x001B__x000C_n C@ò¨Ý_x0002_âÚB@ÕcÚA^ô@@ÉiÞP&lt;EC@Ì²ä_x0010_NÐ@@q_x0011_ÿiïºA@ÑÏx_x0004_C@áñÖÙ[B@í.QéÔ@@:éfýlA@IjÓ_x0012_ê&gt;@f°Î£9A@r&lt;Wëm&gt;@ðÈ_x0018_°&gt;@_x000C_V_x0014_Õ¥C@:áädjC@äá§|õ&gt;@_x000C_èx¶óÝA@_ ×W¡B@_x0012_Þ¼_x0001_$Ç@@_x0004_¹ô_x001D__x0015_A@æúb©d&gt;@½_x0008__x0005_ïøÙB@_x0001__x0003_ÈZ®Îÿ@@5.1da_x001C_?@_x000C_jL%S_x0019_@@|æ8a­wC@_x000B__x0005_k_x0004__x0017_C@rÆÀ_x000E_slC@1öóR&gt;@_x0002_$Ìí»C@6«ü_x001A_M@@ª!_x0016__x0013_~C@êû/jK?@«uÁ_x000B_ÞGC@B{_x000D__x001D_ä3&gt;@n4&amp;{_x0006__x0019_&gt;@¿Û[ÔÖ&amp;B@&amp;_x0010_,¯ß4?@ù°¼c$&gt;@_x001E__x0010_? ?@HÈÞÖ²@@_x000B_?nt±_C@w v!$@@SíÖÔB@ôR¨l/C@ºø_x001D_±_x0006_óC@_x0013_"ÿ´Ïs@@éQ þ$C@wÒ%»_x0012_Ù?@z±ÏÇJ_x0012_A@zãÑÿîhA@º"Ôù7A@thOÂÛB@$/_x0006__x0011__x0001__x0003_6.A@3_x000E__x0006__x0019_Ý_x000B_C@ªÛ=zïB@H(&gt;Â=B@ö_x0006_8c_x000D_àA@0?_x0019_¯@@B_x0010_ÓúìzB@_x0015_ñ_x0008_WóB@\Ö¬_x0001__x0005_|@@_x001F_w¾[_x0012_²A@ qC@_x0008_ÉXÚØ¶A@8að_x0017_C@_x0015_Ö3°_x0007_A@a3_x001B__x0004_	C@8Øôo¿B@Ï_x0006_Ï¯âíA@.&amp;_x0019_ñÌ.C@&lt;q£o8&gt;@É¿_x000E_&lt;?@ØB#¶½¯@@_x001A_¦kgþuC@¬_x0007_¦_x0010_ãªC@åø76_x0015_½&gt;@£ðÜI$_x0002_C@/¥_x0012_¨_x001A__x000B_A@MÐ{ýS&gt;@§È«µÌ=A@ ú0ºì&gt;@6ËÖ]ÁB@IyDdN?@B)fEÅMB@_x0001__x0002_Gl$~A@vF_x0015_o_x0003_B@¢BÍx©oC@ØA;½z_x001C_@@S25».~?@CÂ_x0014_Ë&gt;@M_x001F_Ë_x0011_®@@b.ï)_x0010_ÂC@8_x0006_l5fíC@_x0004_=_x000F_4¹òA@×YU¼ò¯?@Ç=á}_x0017_C@á1ZÇÌÏA@ÿ|á«_x0012_@@g(y=+_x0019_C@_x001B_cKtB@È6Ð_x0018_?@A,_x000C_,KsC@¾_x0010_²¯B@M_x0013_|¢G@@_x0001_»¬è}}B@_x001F_¤z_x001D__x000B_C@5£é_x0017_tB@÷f}èm§B@ì×æx2?@áÏpÓåB@ue+L&amp;B@ãªd_x000B__x0008_C@Ø_x0005__x0006__x001B_&gt;@ê«ã¨ÏC@Å_x0014_®_x0018__x001F__x0005_A@cò°_x0001__x0002_Ó?@pÐò\@@RitªA@"º²obA@%_x0013__x0019_áIA@Ëi(q%½A@ø¦wÜB@ÛBÚé@@SÞ¹ÊÖ&gt;@"g8PÌ¢A@ãeº8_A@_x0014_G/_x0016_§@@%9§#C@i2¼_x0006_lá&gt;@6_x0014_µ@@Ö­ª¸7úC@5ÊzÞFH?@'_x0017_jåéé?@yÓ!^û?@ÅigØV&gt;@_x000F_ºúéî_x001E_A@^®N»)#@@&lt;_x000E_Ò|êmB@¯æ0Q´H@@îÓD_x0014_&gt;@è.2÷nB@¢ôU_x0008_SA@¹!,»©?@ë_x001E_½ÒÉSC@H ³\¯ØA@ä¨§Ý_x001D_ÈB@w_x0014_öMÖB@_x0002__x0003_|ó_x0003_ÂIB@_x0019_BáJö@@h_x0008_.ÀÀh@@y-_x0007_ãøgB@^¸³A@­DlKE¡&gt;@£]1_x0019_#_x0007_C@ :_x000E_yç_x0008_@@k¥ì_x001D_ïB@áî+0_x000C_B@»÷÷rC@jóÁRu¾C@nDc$:bC@¬DHQB@pÿhß&gt;@í{ºÔÒZB@"°]mT_x0016_@@f D²êxB@m¡$ÓAüB@Ê7hÞÇèA@_x0003_ì÷dB@üàíÒq&gt;@þj-êB@¼K}ì_x0005__x0001_B@ü#,èÞ@@$Ö_x0018_O,@@îø¯çë2A@U_x0006_B@)ÝV0çA@`P©;ã£?@|~æ&lt;Ë_x000F_&gt;@²_x000C__x0003__x0007_ÎSB@èñ2´_x0006_@@¥Â­#Ë&gt;@k¹;K)B@PSÒ©dq@@¨ô3ê(C@K$bvný@@rÎ_x001F_9@@~VCÏ_x0001_AB@Ì$$VA@D_x0008_r)_x001A_B@_x001B_f_x0013_Ô_x0015_?@_x0005_¦_x001C_®$A@T_x000F_,_x001D_½ÀA@÷Ö¿Hð?@*2r·a@@Dë»&amp;ùB@0Óêß_x0011_B@à.÷sA@ôèøHúY&gt;@_x0012_&lt;Æõu@@ø_x0004_n-ÏC@«äØ,t_x0002_A@ÚSU_x000B_?@§3øiÓ&gt;@tðýkfA@¼äð¦C@_x0017_h_x0004_ÄêC@pÖúsSµA@_x000E_+¹a)C@_x000F_Ç¸·u(&gt;@fIYPA @@_x0001__x0004__x000B__x0002_¬ùPC@_x0005_Æ&amp;-&gt;@Áó_x0006_õj&gt;@xö·FB@ -IÕ¬C@{ÖðÂ\ºA@ñz#a³´?@ÞÄ_x0001_d.î&gt;@nöâIþC@a^*ÃOA@2ØìArB@H&lt;uZ:A@ÉYµjLA@wÝ0ÐB7?@_x0018_	°n_x0003_iC@±_x000E__x0010_5Ô³A@òe_x0013__x0014_kB@#_x001A_°E@@ÇÕ¤ëÉ&gt;@_x0001_J¡bºB@XçÝ_x0003_B@§§\ÛC@È]ÍrÇ&gt;@Ößz³?@@âp¿±þB@­ì¥\YÊ?@_x001A_UÓ_x0001_$ÌA@]~UµRC@NÂ38ËÎ&gt;@21"ØzC@Å¯SzpB@§,&lt;é_x0001__x0003_¿gC@zðjÝ$w&gt;@FN¸B@:°ßf9C@_x000C_Tµ_x0019_R@@}ü_x001A_òey?@q°ß`PB@®_x0012_ýfÝB@¥J _x0007_tÚ?@Òæ³41A@0^ãg¥:B@6ü_x0001_]5A@_x0006_¤¥áÜQ@@ºnR_x0015_oõB@òDáñ_x001D_@@Z¯#Éè@@@o¬B@Sï_x0012_àx?@Ì_x0002_§\êñ&gt;@û­q!µB@R7¥d³@@Õ½ì_x0002_ö½A@R£g_x0008_âA@»_x0008_]ÊWDB@_x0003_ÏIè?@_x000D_VÎm6C@äJ¯!ý_x0001_?@/ä_x000E_Õ_x000D_qC@+õ_x001E_ñöB@%«_x001B_vëC@o_x001A_ÉÔë@@8sê_x000E_w_x000B_&gt;@_x0002__x0003_ØÑV=LìC@Y_x0018_K¨,ó@@Èõw¸¾ïA@V;ÚÝ_x0001_&amp;@@ç"r³Lo&gt;@¶_x0002_ó_x0007_ûA@äºÆY0C&gt;@.tuZC@Èít_x0012_t&gt;@Õ/×Þ5@@Fá÷K²B@@+.Ât'âB@`½RbRB@údó¬ú­?@óV&lt;OjG&gt;@Ü¦0m_x001C_ë@@Ý4Z*ÁB@*ðÌÀ²©B@ÊÉ®|@@Õ?²N_x0015_B@%_x0013_cx0?@$õ_aN@@l:TÄ}OC@_x001F_µ¢_x0008_#B@hæN_x0018_¿@@ÐXU³Æ@@ Ábr¨C@Â_x000D_¶£5@@_x000B__x0008_Ï¥9wA@ùIgA1l?@H¼½u_x001B_@@8ß_x000E_°_x0001__x0002_KBA@£á_x001E_@¼­&gt;@\3_x0005_ï6q?@Uæïè_x0014_+B@ÀZ'Ð(_x000F_&gt;@n"okRB@pl×=_x0019_ºC@À´er_x0005_zA@h¶Í@@ùËÙ{_x000E_f@@_x0011_y_x0001_4g&gt;@äà¶_x0004_û@@_x000C_&amp;ÞÔ1B@¢_x0013_ñ{Ö@@$!_x0013_gõpB@_x000D_¦J!bB@ì2û%C@ádl_x001C_;@@_x001E_BÁÐÐ@@Î!¼_x0011_)_x0017_B@þå_x001B_-NÄA@;{2¦7_x0004_A@'M£zªB@îàÅµHýC@da®÷ÊöC@qÖÄ_x0001_dC@Ël¿$_x0006_ÖA@¸F­Vô»@@ÆL+E%ø?@ï	Ê_x0019_6úB@I_x0013_Â¯éC@{æ.¯u@@_x0003__x0004_ VZ·£ëA@j_x0018__x001E_h_x0007_&amp;?@_x000E__x0018_¾.B@eæ¶{C@h½´YyA@_x0013__x0015_¹_x000F_ÜoA@¼Æ_x0011_ A@Xü­Ú_x000F_C@f~?ÓP?@ùñÌÝ¸@@E-_x001A_/?@@PG/»¸¶B@ÏW_x0004_JB@hñÛëû?@Ç³7Zm|C@3·å?_x0012_¹C@'\âjB@	¿³xËB@§cUo!BB@2_x0016_S±&gt;@[Ò^l_x0002__x000C_A@S"Å_x0014__x0001__x001D_A@w_x0003_	³è&gt;@:ÌÁ¡C@_x001B_Lm&lt;_x0008_u?@¨Ø¤_x0015__x000F_@@Rh#î¤®C@bN_x000E__x001E_\C@ÕºÎ_x0010_í_x001B_@@W&gt;,ÖA@ÈB&lt;÷¡áC@&amp;;_x0018__x0001__x0002_ãB@_x000B_e_x0015_ùyB@w§ï_x0017_\A@rÖ_x0012__x0006_^C@cýIu_x001D_;&gt;@Ä?uÊ_x0008_&gt;@K¤l_x001F_ÜsB@5#3_x001E_UB@¾_x001E_'^ÓA@DðQÛöBA@Î¦,^ðC@s_x0017_;_x001A_Â@@ØÓõØ&gt;@[IØpA@C³Ô_x0017_ÆëB@Áýç|dA@Ä_x0011_X ÌØC@ÿ÷# B@&lt;Üqx_x0011_A@_x0015_:Sn_x0017_áB@r J_x0012__x0016_&gt;@Ì'`[VA@l]n;Gw?@_x001F_Í?âMA@°ù$}DõA@âîO£ÂTA@dëúo»_x0010_@@G_x001D_}hYB@¾^ÔâþA@yk_x0014_Ì·B@^:N´å@@_x0015_lï_x000D_@@_x0001__x0002_~5(÷¸×B@qV_x0012_Ó_x001A_@@#Ny¢Ä_x000B_?@U®Õ{ÆÃC@J¸òå±@@Þ,HG2Î@@/&amp;"-î^@@_x0015__x0002_Å`u_x0019_B@_x0016_7_x001C_Ì_x000F_É@@ùD¨¸_x0010_à@@¹FAÄC@¯_x0010_è&lt;úA&gt;@½Õ_x0018_8óA@)­ÛH`_x0015_@@°2_x0007_8XA@üÞ-ËÛÎA@¥MÁA_x0001_A@nC¦ý®_x0019_@@Çº3±&gt;@_x0014_ïD¶3NA@ 0_x000E_\÷@@xC_x0015_ÛîA@~_x0008_s_x0001_8C@¨èôïî@@3_x000C_³v3@@¶	éç_&gt;@´^R¹¬Á?@¾?d_x0013_fæC@±¯ô.v­A@úôýÖ¹ÈC@i _x0015_wÃ0C@í=g}_x0001__x0003_	¸?@{£0Å@@ê'Æk\@@YÆ:@@_x0007_òNü&lt;@@¢ìÈi]Â&gt;@_x001A_wÉ5ÉeB@(_x000B_ÿÖ	C@cyïËCC@/Èé_x0013__x0006_C@O_x001C_«yei@@ÀëIº¦Â&gt;@¾_x001F__x0012_í!3C@Ó~VVÂA@_x0012_½]-eB@oFP	J@@ýùls;B@|Ê,_x0002__x001F__x0015_C@ì_x001A_=lµB?@pÀ_x000D__x000F_@@_x000F_F60?@*pe«ºÞ?@Ü,/_x001D_?@_x000C_íºÏ?B@`"wõ@@ù¤¼ÔvB@£å£B@I5áÐ_x0019_H&gt;@[_x001F_¸Gé_x000E_B@,erB@pÍë¤%_x0012_C@_x0004_"	_x0016_o@@_x0002__x0003_q¼5¥@@Ìÿ¾_x0016_y@@sR¸23B@ÃZ_Äý@@Ì_x000E_ÝOs¡C@aOáË_x0003_QA@¯øJù|&lt;C@Û_x0010__x0001_¦F±C@e`¬¦A@Æ8ýøÞC@UèXy4øA@tz8¨×çB@OýÛ_x0002_C@G"¬pß_x000E_?@«][Þ{¨@@Ø_x000B_1)°ÙC@à¥ÞH)~@@èJV0TÆ?@HPª­_x0011_b?@ÉÿAÏàãC@Üù,2×A@_x0008__x0002_	Ð³@@ì_x0017_§_x0010_ÉA@rBÿ_x0013_A@ÁìäJ¿B@ï_x001C_Àéy@@ê3ðjÝ_x001C_&gt;@·Û÷¹É0@@àº¦3_x0013_AA@·£ÏGA@_x0008_^ÒVUC@dd*Û_x0005__x000B_uB@xz_x0017_©ô-@@_x0006_¨²âõA@ÍéyC0_x0006_?@Ì¾`½z_x0013_C@bv{è?@_x0003_ø­}C@_x0005_äY}XA@Zj_x0013_¡þÅA@¼þ:?&amp;A@_x0002_6_x0007__x000C__x0001_`A@hé/+_x0006_B@lZdßÈÔA@²Rª©=_x001C_C@_x000B_·2&gt;FA@_x0010_	ã_x0012__x000E_äA@_x0004_C4}9@@_x0012_Ü_x0002_ª¿C@¡_x000F_á_x0004_;(@@²¿á_x0007_ûºB@v_@C@_x0014_XáH|@@â_x000D_Àô_x0013_?@¨V_x0010_Ö|S?@5_x001E_¾o_x001A_\A@¹À_x0013_\ûC@°É0úÜA@_x0008_À"UA@×Dö&gt;]@@_x0002_Vs¦_x0015_©C@fX¼vá@@»òDO{&gt;@_x0001__x0002_¸ÉýçaA@_x0005_ú_x0018_#C@Æ\ÞS_x0008_+C@$ÄÆÔO3A@¦ÂÒ¯M_x0018_A@ºnÜ¨\5C@ÊPo¬²C@1^Äiº@@Yv)¥v(A@aA_x0003_Á@@ý|õ&gt;=A@öa_x0010_EA@_x0015_iàNùA@6®B¹êB@ë:eYÈA@Qß_x0005_ Û@@"ÇáEÎ?@¶o[¼¾?@ÁÐ_x0001_÷n¢A@_x0003_KÆ±m¶@@Yþ?ôJA@¨%-û_x000C_A@_x0015_È_x0006_"B@e¦i_x0012_Ð&gt;@¥_x0019_xnB?@¯°Ýõ¼ñB@þÅûÍxB@@_x0015__x001B_@C@Ìvý¾±A@%LU_x001D_°øC@^:¿_x000F_Ð!A@'(]ç_x0002__x0003_¦ú&gt;@]AôúæB@·¡_x0003_	õ_x001A_?@w_x001A_ð(´ÒB@ºå É*ä?@ï}ác&amp;!A@ý®_x001C__x000C_Mf?@u	5o¸B@»IÕ_Ïó?@¡EH)A@^);¶¥âA@EÂýEB@É4þ*U_x0005_@@ç2ÇA?ã@@J0 _x0012_·6B@u²_x0001_þþ@@c²m:W&gt;@_x0001__x001D_Ö5A@L²Éu	@@KcZyÀB@¢¶º£¿z&gt;@®ìéN&gt;@ä_x001A_Ìü2mC@ù×ÆH"_x000E_C@lUð¦ÖnB@	öì|@@Psjéñ_x001D_A@ÉlM@@ð_x0008_SÓàC@^9_x000B_ôçäB@=ÍÓ%k@@_x000D_[ØÞC@_x0001__x0002_&gt;T;L:VB@KáïÊ{#B@_x0018_¤ýµ¢B@¶Òòî_x0006_?@ãWÅÌàB@[Ià[ÙB@£_x0012_à_x001B_!	A@d%X_x0014_a_x000E_@@?ÒI_x0012__x0014_@@¯wWÃ@@0å§2[@@ø_x0004_FÊ@=B@9~%%'A@ÇlÆ@@Ñ_x0008_wl@@«àíÜ_x0011_HB@ lÁbC@¶E&amp;X@@©ýFAC@_x001F_|];FA@_x0004_#éÁÃB@hZ_x0015_¸æ@@_x0002_	}_x001E_a?@lÅÚk_x0005_¬@@_x0003_Õ«_x0011_¨ C@F¤N¯_x0008_B@­9ºz@@Ö[@&gt;;_x0003_?@ûCÃWB@MI,#_x000F_¢?@µ7CC@ôÝ×	_x0001__x0002_!Ë@@_x001E_á¹&gt;_x0014_}B@.bò*A@ñ·cnLV@@t_x0014_Ú)@@¸ág}Cj?@U*®á B@EfLÀµ@@ÍÁ ¥O&gt;@_x0005_"³Ã_x001E_?@"×^A@_x0014_X´lü_x0002_B@ºHÒ²MÒ@@ïL»G_x0006_ÞB@I_x001B_x¹·A@I@w_x0014_RçC@â&lt;TB@xA_x000E__x0012_c&gt;@"ihfC@J×_x0008_¢INC@øõÛ®B@¤ÏÊÏ}¥A@_x001B__x001A_©Î_x000C_9B@Õ·çº_x0010_?C@O ws¦ø@@ÿÈÉ²ïÉ?@°Ã_x0015__x0017_ß&gt;@_x0011_Õ	lñBB@yÀphÕB@ÕÒs _x0004__x000D_B@P8§ÙÓ.@@_x0007_\g«Ì@@_x0001__x0002_Ü!·Ö¶=@@_x0005_bæ²?A@bØ}ÌC@ÈË_x001A__x0006_5B@½4!r_x0019_C@6yÈðÑA@¸¨'ÉY@@_x001A_çf_x000C_gB@»^¹ÿ&gt;¤A@µ¥SD"w@@ö¹Z¹²¾B@àb y`C@3¼cÛÿRA@oH£tù@@FO1Ò_x0001_ý&gt;@i"Ëà;xB@¸å×ð­A@T_x0015_vzo£@@_x001F_QÿÕ?@¤ðwA@{(¦ò{éA@IÞ@@$¾_x0001_®@@î_x0019_Ú;-A@ûçÚ¸A@þüåR?]C@¾_x0003_yöS°C@ZK²_x000F_A@K"«_x001D_§YA@ÕÓY®A@è}½³_x0014__x001E_B@`OÖE_x0004__x0005_]_x001B_A@ô_x0002_ÑÙýÓ@@t2½¶$²?@ÑCÇ+A@1_x0015_­×@@x_x001D_¼êÉ¬A@à{_x001D__x0015_	B@s_x001E__x0016__x000B_ª^&gt;@¦ÿ_x0003_bÉB@1QØ_x001A_b$B@;ð#ë_B@_x001C_åkþü~A@?Y_x0015_l³B@_x001F_ãÑæ/_x0005_?@sø9_x001F_-C@r`ûØ·ý?@ÖÒ¢)_x001B_C@ØÙ`Èó±B@Ås_x000D__x000F_NB@_x0016_³?£:!&gt;@s8-ÒÄ@@MºÄ?@Æ#M|Îb@@5_x0013_2_x0013_¸Ø@@"4Bp_x0006_A@ý_x001D_¤Ä_x0016_A@|y?3ñ£@@¼TõÖX?@½_x0001_²N_x001C_B@%_x0013_¡lJ@@@ö÷p~È@@#_x0002_eÂ:ßB@_x0001__x0002_¡_x0019_9A@sFð_x0001__x0005_C@_x0012_qÿÝ:C@ðº.íñÉC@ÁL_x0004_RëA@_x000C__x0019_Lþ&gt;@ÖA@ÜT²_x0007_VA@_x0006_.gælA@à;ïýr+@@E_x001B_je$ù?@ô,®_x001F_¸|A@1l¾×Q]B@LV"_x001A_ÖZ?@1_x0007_Y*glA@^»¼{´XC@l&amp;zf-B@rY/C@_x000C_QË&amp;ç+B@ôwk3 &gt;@Èõ_x001E_/xxC@Zÿ÷%ê:C@Lç_x0012_.}?@_x0006_?S_x000C_@@Æ³Øä_x0005_&gt;@4Á&amp;ÐB@XçJ_x0007_À§A@û_x001F_â.B@¦wHúÍA@_x0011_6'k!?@¡cÐü¨@@$_x0005__x0018__x0002__x0006_DiB@_x001F__x001B__x0014_ÿÃí@@¨ã7jï&gt;?@_x000F_Â@!IC@%_x001B_þ÷&gt;@_x0012_XVÌ_x0003_C@d6_x0014_q_x0008_¿A@WíÅ®KB@_x001D_Gï0­ßA@_x000B_òòYÇÙ@@:ÍÌá_x0016_rA@°Kyám@@_x0007__x0010_äBôÂA@As"~þK@@LÉ_x0002_&gt;@ÎÃu_x0003_Ë!@@&amp;_x001B_c_x000C_OÛ&gt;@¢2ÏU3¢@@çÞÕ ûB@vãÓhù}&gt;@_x0005_i=ý_x001C__x0004_@@&gt;_x000C_£ú°_x0016_B@¦Q98½7@@Ó_x0003_à_x000E_A@¸ q4¾@@;2ûÃ_x0003_ê@@M,_x0012_u\?@t¬ØS#×C@[C¡/P@@°6o¢¦n@«KÂ_x0001_6¥m@ÞâÂ1i@_x0005__x0007__x0018_ôÚP·p@ ÈìÆ_x0012_:u@ò^ùkN_x0002_v@n:£½ju@_x0004_¾}¦p@P_x001A_ó¹9[u@¶ÆÚIþx@ì¢Ô t@4W_x0006_æ`ôv@di¹°¯Èx@Ò%*i±w@AUÖØ¦x@_x0001_©_x0005__x000E_Hx@¢åm=O;r@ùñâhRx@x_x0019_Æçüs@Iè}#_x0003_ãs@ÒbÎ×_x0017_x@ÜøÏ_R8t@Õó0'ït@Bå£ðît@Þ[è_x0012_2l@PÌìg_Úv@Étzu@ÑÎSÂílp@_x001F_­Ë_x0001_ÊËu@.ä¡ñ§m@ &lt;±d_x0015_Àu@ÞÿÒßv@ö¥£Åu@_x001B_£^ _x001E_r@î©4_x0002__x0003_0Cn@bÄÑ¸jïm@¢A&gt;ÖWýv@øú0nn@_x000B_ç+ôt@CzºÐ`þj@|æ&lt;.l@¾­&amp;Ïÿt@_x001D_ÃOUs@Û_x000C__x0019_àüo@ã=½&gt;õ=p@Q1|_x000E_ij@ýï_x0011_nÝs@QÇ_x0019_7n@lÁÔ¡s@P_x0001_f_x001B_?r@_x001A_¿ÁXêx@ivü õs@6évê`p@¦@%¸l_x0012_x@8b8_x0016_u1v@,é]²s@^_x0013_¢Ïx@&lt;ÍÇpùÕs@køT+r@\_x0007_Ï«h@t@&lt;ãb,+r@_x000E_aì¬àRo@¸8èÀ?¨w@ã_x000C_Ù!?x@¤¼Í0C1s@i-tHûs@_x0001__x0002__x001A__x0010_Düz»u@íÖóÇÅi@'í_x001F_¹ñs@²¿0N"s@ýv±­Dp@ä`ê_x0001__x0014_s@(ß6ÍÏw@Äj:+u@¬¯9_x0015_k@çcØò_x0005_)x@* ìãs@_x000D_ôò_x001F_x@g_x0007_ÐarSr@ª!_x0019_éìxp@T9_x0016_'s@_x0013_óHs_x0011_p@ýÿúO­v@¥¼a_x0006_:%q@Ä}ý­mpk@c"_x0003__x0008_Mr@×(FÀ_x001A_x@Ý÷Aà7yr@¢sVé×_x0001_l@©óÃïj^q@Ö4k|_x0004_7s@ß£}Zs@ ÍÎq@º¬&amp;,£x@Ã¦¥ r@(/öedq@WxÝ#Jüt@ÝýC_x0001__x0002_!br@¡zl8?u@3±0¸õk@_x0008__x0001_ô¼±u@_x000B_­Óàúv@åcÃ¹Ìn@îBX_x0019_ik@~&lt;ó¬Ír@ Wr._x001F_k@`¥ZQav@qµ§ø_x001E_u@¿_x000D_#è_x001D_s@_x0008_êz¢_x0012_Qi@W«±w_x0017_Sl@ðQ;7Fp@¬v;;Ão@ÛX_x000B_qI o@ý½_x001D_¦@l@^Õ_x000B_Ìu@ç_x001C_9µ=ük@2i#èñi@ZêD¼w@_x0011__x000C_ª=m@4r'éÁÆp@&amp;Ø=,ûw@É5¶;2òj@_x000C__x001A_Ôx|p@ÚU;Y_x001A_Nw@Ømäy_x0014_/p@Q¯^ùdt@¸¦©_x0002_&lt;t@ß9&lt;êîw@_x0005__x0008_ôþÙ82½v@ü#¹_x001D_úx@ä|4Ð_x0001_q@"Ó~(} n@eP£êq@_x0002__x0006_-®7x@UÜÜ_x0003__x0002_\q@_x000E_Ü_x0014__x0015_Tp@òÆsnÏ\t@_x0016_}Lñüm@ÙÿªØTl@üÃ`ç4_x0018_n@o~¦"&gt;om@_x001B_ÆÇ_x0003_x@7/Ês@ò"acëét@_x001C_ ¸öuÝt@1°3Øv3k@T[f8ót@Ø¥Ï}v@R`Õßm@´ð4t@£__x000E_ß­_x0007_i@£º_x0015_Â_x000D_r@6î¤½kv@º_x000E_Ïrøèp@X_x0006_-OVx@töJ_x001E_É_x000E_x@=#¢_x0004_3k@ÇòaGi@Æõv_x0019_´j@£Í®_x0001__x000C_Wàn@N_x0004__x0015_0_x000B_w@J|Ú_x0003_v@_x000C_E_x000B_þñn@"__x0016_­áw@ "äøTn@&lt;wåê_x001D_^j@4ùÉöv@_x001B_ÍÚí¼Àq@ìÚ_x0001__x0016_àIu@^Zã+áOt@#lµâªp@ª_x0007_¸á×vm@_Yxzzn@Nÿò_x000B__x0017_p@ë¤³ü³l@|OÁ_x0015_J_x0014_m@öÊ©p_x0018_0m@ÙRµÎ_x0011_ìv@_x0008_YÚe_x0018_öw@Ä­=qr@Ðï\Räj@þ_x001B_¢òJx@ÚK¶@á_x0017_t@_x0005_3_x001F_µ½Ùq@zH_x001E_°Lt@æÆL÷m@_x0002_î¥¸nÉr@)_x0008_~y'p@øû¿æ$s@­GL8Ê	o@_@_x0006_lp@_x0001__x0002_»1ùÿ_x0012_t@êóF³µgp@E²_x001A_!]k@_x000C__x001B_ÍXGño@E:ÒRp@ó(_x0011_	$x@Yº_x000C_Ëv@fv¼·ñYp@É¢TDÊk@åæ|cÜx@aíýu@ò_x0014_]»Pp@,MH_x0003_äsr@¸n&lt;_x0019__x000D_s@5&amp;rjÆ{r@(_x000C_J ºo@Lóñõêp@D_x0008_G¯0w@_x0006_,_x0004_»r@ÿí_x0011_âRu@Âù9åu@N¸_x0007_ÿ&amp;wo@&gt;[OpªÑr@éWôço@L´_x0016_EyÝw@Î}Ñ¾Õ&gt;t@ÆÚÜÄÐÃx@@¥_x0017_YOv@þYkBñ_x0018_l@_x0004_i·ïlq@È¤"b©Àt@ç¤_x0019_×_x0002__x0004_µÜt@{'_x0002_â_x0004_çw@_x0003_M_x0011_éÎxs@]ê_x000E__x0006_&lt;j@`û+©áÀw@_x001B_Ã/HÒv@U­6Riq@¬ã_x0013_.æGs@8¤Ï_x0005_éVr@FÇ»0_x0015__x0003_t@6kx_x0016__x0003_`q@_x000E__x0001_7`Å"p@;&lt;@çÑ5s@$~&lt;(l_x0005_t@`u_x000F_&amp;NLm@ic=_x0004_¤Ãr@¤9¸ês@ÑúW_x0011_)q@ä:JdC¡v@Þ%({w@	_x000E_ôåo@+6prýÒu@=×ýGçq@_x0001__x000F_j±µr@bÅ_x001A_V«6m@æß_x0007__x0019_D¬r@¿ã!(v¢l@7ì¨ßr@F@ÛP,øu@\¿°Mð¾u@~_x0015_©ûÕw@ U6ó"òx@_x0001__x0002__x0010__x000E_+:®u@ÖÐ£g;v@d!4?-Co@üQL_x0018_?n@/ãXô_x0010_w@ I_x000C_±f_x001C_o@æWÄ-ÃTq@Fd_x0005_nm@_·âwx@®_x001C_ed$Ln@öE^%Í w@pðÐ»i@4zio|v@gÆ"#u@_x0002_Dw÷Ds@À_x001D_4ýÿ.s@&lt;ßO¿x@RÝ¡éj]u@§0íÊ¤t@­Ë¼CCj@Üj_x000D_ÁÃãt@íÿÝrÊj@Ý_x001E_kú(Gr@_x001B_¹Úê¯s@çàÌXâsq@vqjÍqRq@æJÌ&amp;Âs@ÙóÆ³Ís@äaT]_x0007_s@6E3 o%o@_x0016_Æ³¬[o@µÍ_x0001__x0004_Kðr@D¹À'â¾q@fö_x0016_©1_x0001_r@Á­g_x0003_âq@~N0\îx@,ÓÊÛ_x0015_¡u@í²üür@Æ¨+UV_x001D_p@Z%R_x000E_Àm@_x0004_°:*®_x0010_u@iõÖj%p@_x0011__x0019_|PÓv@ãåj°¹x@üM{(7o@j÷«·£v@rVÝÅr@_x0012__x0015__x0017_Ê_x0006_p@Ú¾ÿ=s@SÎ×æ_x0014_x@Mri!Kp@b_x0011_¹_x0014_6.t@Í"o±K_x001C_w@Î_x0005_%kj¨q@ÑÆ_x0002_3_x0004__x000C_t@ª3Ð&lt;X³x@ø»1¨Ru@ê_x000C_Tcír@ç²Dx@_x0016_õ &lt;§ñl@M,Jr@ñc_x000C_ Xk@$eµ÷þo@_x0001__x0002_N_£=/°n@SG$)+ãx@_x000E_}b+_x0013_t@ûX"å_x001D_w@Þä°ÿäl@¼­ÚÖEJj@¯4!3_x001C_«u@_x001C_oè{A²x@^_x0010_!È®w@nÀ¤ºEt@¬Â¥UÆw@_x001D_t`ÉUx@uàÇÊìj@Û@ÆÌ1n@9¦¤V¡'i@åÞ_x001A_ôòp@&lt;ñâ Ër@Ï	0Ùp@Êâ®.0Uw@¸]ZÊ÷Hu@Þâ0w@_x0012__x001D_ù}©½p@¹cÖ_x0005_5x@Ã **:õr@_x0010_þûÕ»r@e&lt;	q½j@cî _x0019_¹s@!(Á|&lt;l@_x0008_óÉ·Içn@H_x001D_M_x000F_p@_x000B_º±x@Íg_x0002_½_x0003__x0006_©¶w@ÝÝuCu@}RçÇsn@xøA¡Ý_x0017_o@-£ëKám@a__x0019_YÛp@_x0001_÷_x0015_±Ø³i@¡²GvÙq@6øÔ$dkr@ü_x0014_+/umq@_äÆäs%j@_x0012_Ý¥»_x0017_u@_x001A_-_x0003_ÊNs@s_x001B_Ê^×l@v³jýnx@@_x0005_Ð¥_x001A_fk@:_x0008_Öãw@"¬v,Eyw@1£õí4¯p@çJ_x0013_Ës@ô%2Eÿ²o@-Ê´ÿ'Îm@!_x000C_MPÍ_x0012_i@:ML±&lt;w@ï&amp;¹ªk@¬ç&amp;r_x0004_q@²³_x0007_Rw@tÈ\_x0013__x0002_p@ò½r'"r@jô'_x000F_v@öüY_x0011_µËk@Á¢Chj@_x0001__x0007_;[Á9_x0011_@q@¨}¦Ð?w@66i®1?w@g¯áu­k@|_x0002__x0004_)_x001C_]p@hÔ_x000E_Lìu@_x001C_Ð_x000B_{Ht@_x0014__x001D_ Ü¦]m@_x0007__x0003_Ñ_x0012_Sr@¤sd®4q@ØåëBPÈm@ØÜý3Îi@·ø·íõçi@_x0002_}/µÜr@_x0005__x0013_â­ur@|&gt;:"Açt@È\_x001A_Lÿ_x000D_p@UoJ;ËÛs@ú_x0008_\_x0005_ÌÁr@¬e_at@_x0006_ç¤ÿÿw@B_x0014_£þ(n@Ô_x001A__x0008_PXs@g_x001D_ô7?Ôo@$NÃc2r@É¢UÊéHq@5÷´_x0011_w@ÀãfÃËx@eäÆM³t@ÖãMO¶q@6ÕWv!w@c'Ôø_x0002__x0004_y'r@®%Ù¿_x0010_r@é^#õt@Ä_x001B_©n@Ë?*_x0005_¿§j@þ½BaÖt@ÎÝúg_x0001_Ôp@_x0011_÷_x0011_úí)s@Òø¿xÄo@àóÀK_x0010_fx@ÓEæ¦_x001E_«w@Yh-H¬_x0004_x@_x000E_	(Vë_x0001_j@Ë_x0004_ÖFvl@}_x001F_#	w@8_x0011_~ìV´p@ÅÞ ÓÈu@F}Cy.Cs@«_x000C_ÁM_x000B_p@¨_x0010_É]Øt@*ÆRW_x0016_j@È	"_x0008_zx@ª+"_x0005__x000E_u@ÂÌ__x000C_õp@A9ä¹èv@&amp;_x0011_7e¡_x000D_n@%â}_x0003_åk@¤_x0004_¿µJs@ð_x0010_c_x0001_=(w@¾øæ÷Ìèk@ÐÂ5áNðq@W_x0008_µÅÅ¯j@_x0001__x0003_Ç'ì_x000B_Qbp@_x0002_þ6Ì_x001E_x@\þrÒû¶n@_x0003_9Dñu@B7²¹6q@QÜ;öt@Íõ_x0017_Yu@_x001A_°K^s@ò¨.åÊn@2_x0019_T_¤w@ÎYö´r@½Ïs_x0005_6ºl@:ºã_x0006_x@¹ðMÒJ*l@_x0005_dúêTÝp@×Ï1)_x0010_s@lÃ_x000F_(p@å_x000E_ÏÆJl@ûY_x000E_wj@í¡_x0007_é)u@_x001E_´;ãU_x001C_r@tË×¯[°t@¢æ°(_x0019__x0005_i@£YQîK@r@_x000C_­ºÄ_x0019_Òp@f¡Øm@q_x000E_ò 8v@[/[Æ&amp;j@®%"VÃp@_x0001_ÇÆÁ/_x0017_i@F×7=w@ê_x0011_ï_x0001__x0003_°Ðl@,_x001B_á{Éu@_x001C_øïÜ´v@¸å_x0012__x0002_%u@Æ$É&gt;px@_x0018__x001A_¡(i@ÄµN_x001D_ÿq@¡&gt;ç:µl@òØæ;pv@O\!T÷j@&amp;îc¤n@Ýid_x0003_5ýp@²Q_x0019_¦Xq@íÁë»|ir@Ï¼·_x0013_¨dw@º_x0011__x0006_røp@F¬òUAw@_x0004_Ï$´A_x0008_r@ÜqXPn@B_x000D_í»ª/x@:_x0008_)Äl@^(´Õ{:p@£u5!ªs@Z¾E|³¸x@í_x001E_ ÊÍp@ì-©Ä&gt;x@_x0002_FÎãÃåi@_x000F_òR=hi@:'á¯7­k@0«jVºv@_x000D__x0019_4_x000C_Ok@7ÅÒ?{t@_x0002__x0005_¸)GhEm@C:eñu@_x0010_Þ}_x001B_±?v@ªÜv¥Dnw@Öí_x0019_ÎÞôx@v_x0019_|Íq@´¿KNu@&gt;70_x0012_dn@ë¼Ð_x0001_*t@_x001E_köøTv@~e§ph_x0006_v@~uÆ&gt;·t@AÒj@¥Y¶Ó_x0004_Öq@4®_x000D__x0013_$kl@öåÃP_x0006_p@0_x0004_8ùq@vÌ_x000C_=_x001D_Uu@ñ¼2"_x000E_t@ï£¬óy¨v@e_x0007__x0006_¾6r@b×¼·ñu@¹Zy¡_x000D_%k@ËÏ_x0003_z=_x0003_r@2_x001F_é=Òûp@,·ð:¢k@Â!÷Ô|s@láGi¥x@_x0006_§_x0001_í¢/r@ÈeÖµw@Z¡ZþE+x@_x0011_è]j_x0003__x0007_Jl@_x001D__x0005_é_x001E_Ù¯x@ú3V_x0019_óYx@WÓ=-À}q@¡_x0017_'|§u@Ê_x000E_y_x0007_pw@Õ=z¿¾_x001F_m@ÿ÷ú´dp@,îé9äs@¿_x001B_§ËLCi@y_x0016_ý¨Ý_x000B_v@"S¨ár@¨Æj=Sit@~+LJo@ÜQz_x0006_	Ìw@K(ì_x001E_;9j@Ün_x0008_´_x001A_u@ô?dá_x0002_u@ú_x0019_ÛBp@@üÖÌßgu@_x0004_gå_x0012__x001C_s@°(Ý_x000E_zs@_x0018_Öä ¤p@¬ï_x0001_¡Ö_x001A_i@#_x001D__x0001_ú-u@´N_x001E__x000D_yu@ê¹d]Õm@_x0014_Ë8é0p@_x0014_².Þu@FåQm@ØQj¨q@õêÙ_x001A_x@_x0001__x0004_­èà-ót@eÔ,ß¸_x0017_q@pÚ¶.Tx@_x001C_4ù©³Ãs@z_x0014_ÕÎ@|q@¿1_x0013__x0015_{Mx@áÛO9úr@«e·ào_x000E_k@Z_x001D_µÿo_x001A_n@Î÷ð_x000E_mv@2_x0002_n¢&lt;¯i@ÔêÎ_x000B_zk@Åh_x001F_üÆo@UU6Ó`_x000B_j@LgX~©Vu@­`_x0018_¿eñw@¼öËôÎ¤t@o³kfÒw@Úû_x000D_|Vp@éá_x001A_8¥r@%¶ö´_x000E__x0013_j@PÒ_x001A_XÒt@Iné¨r@$úÊÇü_x001C_t@='·_x001E_ëMp@¸â_x0003__x000F_u@_x0017_d)6²vi@]$QêÞàu@_x0008__x001E_ûÎuv@_x0018_=?1_x0007_x@d_x000C_¾gm@þ½)²_x0003__x0006_Î7w@jü_x0003_±\àt@&gt;Ýµò.õn@¼_x0015__x0003_ _x000B_r@£·òç©õi@Â_x001B_éçRq@¬Kzí_x0001_o@2$|_x0016_Uqp@øÍëLDk@_x0005_X&gt;g_x0018_"t@ºò»f5Fr@¤gá#sp@·_z7gi@ü&gt;wv|xt@ °`õæ¦i@_x001C_¡_x0016_çx@ã_x0019_¼_x0002_0_x000C_q@|È=_x0008_1n@#:¥%Í¿m@oG.l@ðª5_x0010_aNj@Ó,Õg%Öu@_x001A_K¼C~u@±Kuw_x0013_q@Ê­îfv@_x001B_ò!·Ð_x0001_w@_x0004_!_x0011_ò_x0010_{o@³_x0013_UøÀ*k@+'9J©&lt;s@òÊÙzÁx@´oØÌ2o@È­6{qo@_x0003__x0004_6ï7ks@²H£/_x001A_v@R@òðóq@Jú\­ãx@øÉ¬Wû,w@´ç÷ÀÅq@Ïmÿ	*q@|ÍêB&lt;_x0002_m@Y_x001C_&lt;¶B^r@xpÐ~_x0002_pt@_x0008_C|Wùr@_x0008_â$°Üm@³y fæãp@c_x0007_;ér@~è3»cìw@A1'ÃÉßq@_x001C_½Ù_x0005_s@¤î[ìtx@_x001E_òyÈv@ÃjæÃt@*¦0óÅ_x0013_r@¼&gt;~»J_x0012_p@òº,Ì9 l@ô¬åáL®r@¦ædOY²p@×Ì&lt;Þw@_x0001_Þr_x0019_ËFw@TYä·.v@¶9H~Z_x001F_v@_x0001_äâ8Lt@¤Ýo^¯ûu@ñ_x000F_{__x0001__x0003_$w@ÝIælår@½ÂBú3_x0005_u@s&amp;J¨?Ôn@;__x0017_çkw@äB_x0005_æÜ&gt;o@&lt;Í[ÑUer@$__x0018_X«Wt@bIBès@^ñóûÎÐn@÷ù´yi@¦Ç_x001C_+vs@îZeç_x0015_u@¦+L®4íq@_x0008_Þi¿:cv@Ë[DRs@æ3ÿ_x0003_k@0Òsç6l@vm¸íËq@_x0019_ÔRA\l@Z_x0014_5þ\Io@³IÍN_x000B_s@V_x000E__x0015_ühx@WiZá´v@¬÷ùäx@_x001E__x0001_Eºs@_x0002__x0005_Æ®vÜo@ßöÍ_x0008_Dw@UW­ï %v@#Ú_x000D__x0003_É_x0017_s@/øÀdêl@_x0008_ñùHIØx@_x0004__x0006_~_x0003_Ét@\=Óa·¢p@èeçZ!_x0001_s@4_x001E_5yyÝx@z_x0013_ú_x0018_Çw@7yjäujn@Þ;¯,¿_x0019_j@x¦É0ý+w@_x0003_½ $÷q@Ü(O¤9Ww@,[Íci@§gQa#æj@r_x0004_«_x0010_®t@Âánxq@_x0018_Ltàos@Eâ°"C=i@"Ù_x0013__x0001_/ùo@§SEu±fw@®_x0002_q@vÚ_x0011_ÎÞi@ A_x0017_i]_x001B_q@_x0002_¸øÓ¥v@_x001A_fGx_x001B_Øk@_x001A__x001C__x0003_â3_x0005_w@ G q^_x001B_p@¦&amp;áMâPt@i-úe_x0004_/j@lCÖ&lt;q@Éjc_x0005_ð9x@é¥&amp;mKhs@öë_x0011_øx@|Ojû_x0001__x0002_:_x0019_w@vul½!ri@Æ	#íï"v@J_x000B_A0¤ªo@Ò`/2[r@àÎt5Ül@Þ4EÌÓSm@r4 Äw@3]	¦Qs@¤P«¦ut@|èÉ`¬ök@öÝÝ×r@úÓ¡áp@¦ä_x001E_'t@_x0006_¤_x0015_ÿLÏt@ÑQ¦I(¿w@âtQryÁv@_x000B_ã&amp;V9p@_x0012_2es_x0015_·p@_x0013_1¤Òj@¼~Ï8v@¸[uhiãv@Õîg2q@õ×¾g_x0001_÷l@ tè_x0001_5ªl@&amp;[KdZv@_x0004_3æ¨nl@)¶f&gt;±Sj@ä_x0007_n_x0012_^	q@3ÿÊäq@PM ¶^bs@_x0003_Æª¹i_x0011_v@_x0005__x0007_Ü3_x0003_P¼Lw@H/bÒ³îu@æ¦W5Úw@_x0006_Q_x0014_Ø¡£s@XaÄô³u@YhÚºñv@!{ä_x0010_°_x000D_q@*¶@Õ_v@@_x0001_	XÞn@_x0008_7êà°m@,é.ÚAv@âlzp¨t@á®²³_x000F_!i@ÚH _x001B_+v@vâªñëöt@P¦YDJs@JÒ_x0001_	%Dv@õíè_x001F__x0007_u@_x0014___x001B_aQ¾k@_x0003_	Ã_x0004_Ò£p@J¾0´±q@Ü¤_x0004_Jïs@Û7òGún@´ï÷_x0002__x0015_v@µ_x001D_½Ì&amp;Or@|¦}|Zn@ß_x001A_Ù[²xv@GYÏÖ,Üx@LH{Õ1r@À.Ø|&amp;t@rÏÍSvw@q"_x0001__x0002__x000D_l@fzVFÒx@µ§\²;Wv@Æ-v¯H¹r@îÝÍGi@ª¿_x0013_ùÃj@Lße__x0008_t@ÆêÍôÇq@..]_x001B_0x@AcVè_x0007_Tt@´áùäQx@øp_Q*·q@TZ_x001E_lÃk@h&lt;ûÏ»t@ÑL^þyco@­ãø_x001D_Yx@_x0004_ z-êàp@ä²ö9øw@6Â¦j_x0013_³l@~ðÌfgw@ëWEZu@ Lÿ$bm@÷ulxYJq@Ò¿¨¸3v@[eúq@D f4o@_x0016_$0Õt@»¿_x0016_N[3u@ÈÏßmu4r@G4µèÖu@p4ABãk@_x000E_é¿_x0015_]Xo@_x0001__x0002_ææ(´v@]DñlAKk@ÊIÊ_x001C_Ô m@°f_x0002_º¬x@_x001D_)t¥u@ïÇû´_x0008_v@Qàvo[_x000C_n@DêWÉej@_x0010_iùÔès@J®öÓr@.÷`¡¤.q@PÖ#æbv@_x0012_¿»­¹n@¾[dYBòs@ôq­J0,m@ÒèþÒ|m@ZôáGp@V¶²~¶j@ìg}Øpj@_x0006_Fé®%÷s@&lt;²_x0019_üèu@@Ì±±|½r@_x0010_úBUCBx@Ú_x0007_y^0i@_x0001_hÉ8´o@~_x0012_A_x0016_×{u@y³³&amp;)Þk@6îi³Iíp@ò	´1ìr@_x001C__x000F_tWæKv@2Hæk2_x0011_q@&lt;h_x0019__x0001__x0003_¯Öv@Låßaq@,êè¡~nr@à¼T°_x0002_x@w3K©?Ìq@ñ}lw@rÚ-5p@akO7©s@Ît_x000D_»"£r@óòlc1u@³/,_x0017_v@ö|=Îîv@xº_x0013_6¸u@,v"æJÔx@_x0004_ý?R;(o@_x000C__x0015_äÑ&gt;Xi@o±p*_x0003_v@xÃ¯*_x0014_p@Æ9bU8u@Ø6Ur@ªÇ´¬¼¬v@D§#¨Ìl@Ã	_x000B_'"x@j_x000B_Ón@aÀQN¯q@àÎØÊv@kä\«Z_x001C_v@¥ðG9ïÆs@R_x001A_oÜk@µ£Qªot@óû_x0004_,-´s@\Ä?JB[w@_x0001__x0003_ôJ\Gv@ÊHgt.Zt@*Å²õµ¶k@:©e_x0003_bRv@ÙÄ4t@àê6_x000E_z_x000F_o@s7PÉ i@¸_x000E__x0014_ÙÁ¤q@U¸ÃUºq@®ð_x0002_b¸Ån@¤B_G÷¿t@ié7è_x001B_Êt@À`_x0019_¾ ]w@Ü9Qº]i@ü¾U_x0012_*_x0002_k@^¹úuÑ_x0008_u@{Ø}zÌ]x@³?2#×s@_x001B_Q&lt;ïnÊp@Ó_x000F_÷_x000F_ïk@Øµl¹Òêm@_x001A_êÏv·v@\;_x001A__x0006_é=q@ôúBou@_^_x0006_V}=k@ð¥èº:q@KÖMð7i@ì&amp;P_x0006_m@å®L©B%r@4tru@´¯	_x0014__x0005__x001E_q@ú_x001B__x0001__x0004_8r@TÌ&lt;Ço@[ÁObu@	_x0004_G&lt;]Ðs@l;úÆ³t@_x0016_Í¾û_x001E_u@¸)£FÊw@î$±ä_x0013_q@ò$_x0018_  v@zÉuQ_x0005__x0016_w@û$X'kt@ÇT©%¼el@¸&lt;_x000E_4_x000D_0t@¦ö¯Äv@ÁM]`Îts@N*	!q@þg_x001A__x0008__x0003__x000E_m@}_x001A_F½s@¨:_x000D_/`l@_x001E_YZqq@_x001C_;?õCq@_x0006_Å_x0010_ö%t@¢{¯¾q@:L×_x0012_Ú÷w@û"¬_x0002_`{j@_x001D_ø!C#Ík@{Að@uu@únÑ Üi@@_x0008_¢_cp@Hþô¨,ho@@_x0004_éUC@p@PØR_x0005_±aw@_x0001__x0003_2®gDyÕj@£ÈúÎÙu@Øñ9ý~¤j@ú_x0016_­ös@_x0010__x001D_¬_x001A_ªÎo@+ð"¹àùi@_x0014_ç£váv@Ä_x001F_½0kx@½òÖÚ+p@»ºÀOn@e_x001D_±ãÂp@q½ék­Ðq@ïN¬q@_x0012__x001E__x0014_áËbx@_x0014_¤_x0019_¼Øw@ó&gt;¤_x000D_Ñqs@_x0001_"þt@°-åÏqds@Õ^_x000B_LÅÇi@½?*ò±ÿl@^_x0006_¬_x000E_w@|Õ_x0004_-³°v@$8z(b_x000C_l@ÌÌÖ¾K_x0018_r@ûEÂ;ó»p@2Ïé4w@þ~¤×i@§W^Èv_x001F_l@^¼lQ_x0010_)v@Ý_x0013__x0002_ÓIßj@©_x0008_à~l@*7lZ_x0002__x0006_(¢q@8NXgjàm@_x0008_ _x000D_¨×Lq@_x0005_ëC_x0006_Û_x0014_x@ÏÏ&amp;6]_x0006_m@)H²÷du@_x0007_kxOuÞr@tp|?/õu@¸_x0008_¨XAu@1ÏLP&amp;_x0004_n@`_x0014_&amp;|vk@ÄÂ,sX¡s@J|;Ïu@Lò~{±r@\å×¡_x001C_t@¤¼iAàâw@ ³kªt@ßÇaÌÕªs@á%Ëïj@4_x000C_Æ³7¸m@®ÞÂ_x0004_Ív@T_x0013_Vq¶Ý@`ñ	A@@^í`_x001C_dÀããARh@GÈu2@@PoG_x0003_TtÀ³_x0013_°øH@ôH(%»]@X-tí9b@2_x0008__x0001_ @Þp¶§2 @_x0002__x0003_2,_x0003_§&amp;£@¸_x001B_Ò@p[÷ÈÚ@@à±­ª2@Ä0_x0016_!@ qÏL_x0014_ã@_x0002_ÿÁöÕ¹NÀðc2sÕp@ÄÃ_x0001_Ç¥ @ñMF6áÀøa_x0010_C%@P#«¡_x0013__x0015_@ä7Ýl+Ò@àP×%Æ¾@î¥­2;_x0006_¤@ZKdgJ¡@_x0004_èi®_x001A_D@_x0018_¾6!_x001F_æ@h{máb_x0006_@ð9_x0005_+a@Ð/dX%@ä³u N@HsºeÒ@Ø¡_x001F_RbG@$ÚF×¾@_x0018_,@_x0012__x0015__x0007_d_x0004_¡@°ô_x0012__x001D_v@%¿V@9 @Ð\_x001B_uÝE{@ÈçÂ2^_x0017_@x+_x0002__x0003_©Àóýrf@4Á,ùVÐ¢@@=eÞ§ez@Ú(c`ËÍ¢@@Â¥ÚP6Àêðáò§@PåÌ-Ë0@_x000C_W_x0008_¥_x0018_¢@ø_x0006__x001C_.{@ðµásä@¨úëÔ_x0016__x001B_@¼K¦Ü_x0001_@¨ë·_x0006_¢@ _x0005_õîj@2)­;&lt;@Pý_x0010_m@È7_x0011_Bªá@ísÃ9@4K¹èâ¤@Ð'W¹_x000C_@¼1í*_x0004__x0007_£@K·_x0015_±@_x0004_±å(_x0014__x000D_@_x0008_9­hÑ@_x0010_ò½Ú­|}@4©âØM£@Nß£÷Þ@ æáæ±l@Ð/2Mqp@J_ÿ¡Ù@`&gt;Ahkh@_x0001__x0003_§ÎÒ£@@9_x0014_7_x000D_ö@Àáµ8X_x001C_¦@Ìì®øþ@P(Í¥é2@xª9Ëh@°ÓÎ|v_x0007_|@_x0018__x0006_L×¦X@ _x000E_	Õ8¡@ÐV_x0001_Y|@\2_x0010_RF®@ãzT|`y¡@ìÇ£À`a@_x000C_Ðt¾@(òþÐÆ_x001E_@_x0001_ê_x0011_rD_x0006_@0%	@ 9_x001A_-ð¦@(tð_x001A_ö_x0018_@_x0010_6)IòtÀ_x0006_§[_x0001_R_x001A_§@_x0010_:¢èf0¥@À²_x0010_nÃH@|*¡«_@_x0018_÷#_x0013_@Ð¦Í_x001A_~òx@ì4¤sön@Ìã®]}K¥@Dë_x0017_ùõ_x0001_@¨uñÕ_ã@À¼¶aS@_x0002__x0005_p_x0004__x0005_Ø@_YwØµ@P_x0010_õ¶_x000C_p@`áÓqÂ@_x0018_)~OH@ðÒ_x0007_d7é@Ì7Å@@V4 _x001C_Õ @XUØ¼÷@0äÍ_x0014_|@	&lt;6òqÀpì_x0007_V¶²@@ä2¥³_pÀ _x0012_tX×T@@K'._x001A_lj@j°èT¨] @è&lt;ÐÝUÁ@Z'_x0006_¼Ì¢@`%y_Û_x0016_ @°WY_x0001_@àØÙ½_x0017_ß@ÀKm³i@0Âb_x0018_fa@ÀBÊYu4~@ ÀÀØöÖt@lw_x0013_äé¥@LEúÕñ.@À_x0012__x0003_­_x0006_@@_x0010__x0005_Q;JdÀ_x0010_`_x0002_Ù_x0017_@©\ä_x001E_@ÔÚ=·÷J¡@_x0002__x0004_¸3£Gò@d@(a¤@Â¿ÅÖ&amp;@¸_x0016_wN!f@&gt;ù¯ß_x0010_¢@T?°_x0001_Ì@_x001E_m*éò@H_x001B_`®¥7@L6ÝI¡@@0¨&lt;¿ó@8cÂò_x000C_3@LÕÐ_x001D_@àÑ­WhÀ,ýX_x0005_ñE¡@ìê`_x0018_@-_x0014_æy@ Ê¢v¿b@ô±_x000B_v;@p´³%R*~@xó E@(_x001F__x0006_ÙÐ@DÖÌiëW@lDÖ®Yñ£@¨°_x000F__x0012_W¥¤@`CÐð­_x0003_s@UðQaXÚ£@ÐÚcÀ_x0007_t@_x0002__x0010_"¡ê_x0002_hÀxW5;_x001A_@¸5f®ÓP@Üù_x000F_\@nhÛ_x0014__x0002__x0003_/} @ÔúÈ_x0001_ÇU@¬K¡p]Â@ö_x001E_¢@J_x0010_q.º¤@x_x0003_VªLP@0w¤_x001B_/@_x0002_î_x0003_ì_x0011__x001E_O@_x0003_8ø_x0019_S @zÞ«.*¡@È½_x0004_S:@K ì©4@ç¡­¢Ï¶¢@¤Q¡@à_x0018_uv_x001A_%@ppGFqï@ðç`Xñê@à¢RÈÕ@ÆåÇVMn@)?8Í_x0007_@_x0002_æ_x0003__x000B_v&gt;@`$sVÝ@ |Cq@?_x001B_%ùØ¡@p¦¼@ÐúJ«¬q£@pd_x0004_z}/@¨]_ªÓo@_x0004_öù/@ P¡¨_x000E__x001A_x@èÒ_x001D_q¤@héoP1-@_x0001__x0003_&lt;ké_x0012_Û£@Ø³6-Ý@_x0001_»»§gÀÐÝiÝp@ xèä½.@´i&amp; ã[@_x0001_£_x0001_O@²+_x0016__x0010_z8§@,\}¥V¸@P_x0014_é_x001C_n@À{_x0016_F_x0004_Å@¨ iA-@@Ò%t?eÀðE¼_x0008_{¾@ÈÔzMºä@@_x0011__x0008_Q_x0019_iQ@_x0001_z©Ú`Ó)À"._êÅ_x0003_§@è¿g_x001D_Úá@_x000C_´»M¨µ¥@fDý·è¢@ÛÛU_x0016_@þ½ëq_x0002_å¢@Ôj_x0004_òÿÀ@2ñ¹B6Æ¦@aG_x0006__x0011_¤@ Åhn§@ÒzI@ ém_x0019_t@àÏq~Òá@Üè¼÷oë£@_x0001_±%_x0002__x0003_Lá@_x0010_äª_x001E_@P0i·ñ @àoí8(f@(Ý8²+@_x0002_hZX@èÜðr_x0011_@x!Ìs	¥@Õ26ô@øgÅ2I_x000B_À_x0014__x000C_éc@¨ê_x0019_8_x001E_@ìä?­«¨@TúëÀOf@ âGèª^À*HQ2£@_x0010__x001C_ïiÄ@xã©ÐLÊ@ÀãûJU}@xX}OT{@Ì_x001A_Üþ(@ °H]ôÖ@Àyç_x0001_\«bÀþeðÃI§@_x0010_ÎÍÞLX@x{'\ñá@0Iõ¡@xø¹×þ@sqt@ ß_x0008_ºó·dÀ.¬_x001C_wz¡@PhÑ_x0018_/O@_x0001__x0002__x0001_Ã__x0005_v@ÑfiÀÈÛ§w'_x0011_@Ð¦ãW+$¥@À9®âS[jÀPÅmJ@ìÈÕ°2@XýÈF±¦@Né_x001E_(Í@2p!Ìi£@@K/[lÀ_x0010_"t_x0013__x0006_@À"¿çµý@h_x0002_3ó°@uð`£@_x001C_gháG=@x©§ròÍ¢@`_x0007_é/@Ê_x0014_ß$&gt;@E_x0005_t_x0008_@èý¿Ç@0Éâ6_x001B__x0003_@_x0018_e­5@@Y_#&lt;@@xVÞóÔä@Òy·õ7ß¢@ð£­_x000B_Z@Øîv_x0004__x0014_@D·¶ûTE@R_x0018_wt0#¦@Ü2Ú²_x000C_@ÈèBO_x0001__x0006_ÖM@èØò_x001C_@Ð·enO@à÷¿´-sÀ_x0001_ûÊþö_x0008_@8Î-`_x001D_þ¢@|ÌÃ«_x0014_@ì+§@0êda@y@@Ì% {{@L_x0016_ ñ¢ @_x0004_Ç\Ï	_x0015_@À¸¬p¹L[À b§öÖ@ ÿôvö`lÀ0_x0005_çÿHp@`_x001F_¸º*m@BÅ&lt;Êþ_x001E_¡@`Ï,W[_x001B_@ïâ$öé@ÀöìtÖ@`c_x0003_MQk@X6{ªâ@x'Ì.¤@¼]ä_x0008_I¦@_x0018_Uâ@ F97U@_x0004_¿:î¤@°´_x001C_ï_x0018__x0015_@ÀVBz|R@$á_x0002_c)¢@¢_x0019_O¿_x0011_¡¢@_x0003__x0005_dÖ&gt;MÂ_x0002_@_x0004__x0010_IÃ&amp;¤@àQ:_x000B__x0014_¡@ðCÇØæJ@ØÙ*¤c]@î¼ö6/h¡@Þ_x001E_3tÒ@¤l6U²@_x0003_À|Õih_ÀÌâÆÛ|²@_x0018_ÄkO_@`3_x0001_ç[_x001C_@ Y[!À8_x0004_¦_x0013_ò2@|ëWê¹v@Èt´»=æ@à9¤_x0011_Çk@ìÐ¼ð¡@_x001C_;»ÊR@ìéßH¥@0à0¤÷x¡@«ðHÓ@èQ_x001E_aüz@À,p·×+^@ü0_x001B_;x_x000D_@H.i6vK@p\: Û@4r+_x0002_è_x001F_@_x0003_¥@ûJiT@Hb!@_x0004_~.GÍ@_x0003_¢^Â_x0001__x0003_ÌËJÀ_x000E_`ïÇ¿@_x0001_ð¿|_x000D_*@ ë_x0010_¬_ÿgÀ_x0010_­mû~@À_x0016_èv&amp;@Â½vv¢@`óÃÙDtz@(íAÌ.@P}AOW1@Ä\ç\@N7_x000B_jÀD]aÙ@hÙ_x001E_6 S@ª_x0012_ÛwÙ[¢@ä¦_x0008_OL@ð¡_x001F_b\@`L[$Þs@H_x0014_UÌ_x000F_B@@¯é_x001D_î@PMÞv½@`_x0019_üìk@DÆµñ¦@ÄÍj_x0015_¾f@_x0008_]_x000B_@PI²¥+¦@T	_¾®_x0002_@ô)»uF@ìDÆôÇ[@@|ÆÛM@Èøõ@|©h_x0014_@_x0003__x0004_ü¹©¼O@_x0008_]µP°~@+#lú9_x001F_¥@P_x0002_/F@Ì¸_x0005_ö_x0006_¤@_x0003_ÕLØ­8tÀ\µþÃöR¤@¬ßxy*a@Ì_x000C_QÛ@à®_x0008_E8jv@ÀûÖþðY@²9»^4M @¸íH§ïX@\éÆW?pÀ_x0003__x001A_Ø_x0001__x001A_{ÀÈú³D@x_x0019_ I_x000D_L@`5¥.,E@ñÇ_x0014__x0002_@ä·íZ·î@óÇZæï@äo5)é9@xâÿíMÃ@.ÓÞ	¡@_x0010_¡9½Û±{@_x0003_!)|1æ@`_x0016__x0010_?o¥z@¸RÇ0þô@ 0û@_x0010_¶j\wmwÀô¡âÐ@þPm^_x0001__x0006_­w£@_x0012_^_x0014_¡@ðþm_x0003_|@ðÜã ðht@_x0006_j?æ@È _x001B__x0017__x0014_d@x]½U_x000D__x0005_@_x0001_PÄ\òt@ ïl]ùS@_x0004__x001F__x0016_0³×@°úJ_x0002_û¡@(?ó³î%§@WÊÐ]V(¡@È&lt;è_x000B_S@ ¶Àÿe_x0007_@_x0004_?&amp;_x001D_g@dµê_x0006_Å@ð"è_x001B_{@_x0001_~_x000B_ÞFWEÀ|§fßQ@_x0001_)ã^Å@4Gdº,@ØÊ}	_x0006_@P¹7Rµ@`^³_x000E_±@eUäæ @¼üÌ\W @¨¼_x0011_8íN@ì¶(ì_x0008_~@@Õõä@{@H,òÂÒ¡@µ~Ç½_@_x0001__x0005_¨h?|@Ðò_x0008_ø(@_x0008_ÍÊ¡_x001B_@tøÍ©&amp;@Ð_x000C_û0s@HÌÍ_x0018_¡@ nò¼$|À(§¶¨~@`nfußï@d¾_x0008_ é_x001E_@¸B&amp;|@~\I©x¦@_x0010_]_x001D_yUâÀX°H'_x0015_î@à%@d_x0018_Zâú_x000D_@X_x0018_²våç@_x0004_M_x0014_°&amp;@2$e _x0012_,¦@@EÎ_x0010_­@_x0001_öñ·aJÀ_x0004_véÃ}¡@ã(_x0012_áN@&gt;SÞË_x0007_@à_x0002_3ã@¸ÁÁ«I-¡@Ä_x0002_c2@Ð_x0008_ÿr@Ìþ_x0005_`¤@À/nÈÓÿUÀ4_x0003_&amp;v@ïV}_x0004__x000B_0ë@ð_x0011_ï¿_x0006_¾@_x0018_hß@àícr@_x0004_(ÔB_x0013_ãC@Râ[´Ð¡@h_x0004_&lt;û@xÓ_x000E_yÈ@_x0004_$g_x0013__x0019_^À|,_x001C_ÁV@@°_x0012__x0003_0_x0019_z@x_x0006_÷cÉ@(Ãñ¹_x0001_@&lt;O±u÷O¦@@GÕÙô¢@°'äô_x0001_uÀìÌÔü'Ó¥@ ÷®	~Å@_x0008_ÅA-¦_x0001_¡@_x0007_ÙÂ[-@_x0003__x0016_è"}@_x0010_6»î_x0014__x0004_{@_x0004_¤x_x0011_Ý5À|:3_x0004_£@@VÜI_x0008_BÀÀ4¦NÌ@ªdô@X}_x0016_SÂ@àq¾w]{@_x0002_OV:@à°_x0014_Ñ:fÀD×_x0005_&gt;_x0015_v@_x0002__x0004_R_x0010_@VL_x0019_¡@DÊàÙÆ»@`ßð³Â	eÀHÜ_x0003_`X@_x0015_=_x0005__x001C_Â@Ü?c_x0002_Nã@°&lt;©)Qç¥@¸_x0008_Ä)'¢@V§ô°LÀ_x0002__x000B_F@2@:_x000E_Ç_x000D_£¦@Àpàc Ì`@è_x0001_&lt;2ü@@Ú_x0004_$ûÍi@Àlüº_x0012_Û@àT_x0004_e_x001E_A}@Àª»ìhÀ ïµ_x001C_¨tÀþööÁzë¢@%_x000B_¬×_x0019_@PàY=×É@Lão_w@0öÑ?ï@Ø$f&lt;_x0011_Ä@Èì19êl@Ðé;._x000E_²q@¡PyT@Ðü_x000B_uàÇ@T@Öý@Û_Þ@\Ðg@|`s_x0001__x0003__x0017_@À|áiDo@_x0010_ÿ´Qå2s@T¼÷Ó÷0@ÄÉ_x0004_©Ï#@0}»f¿³@­"ïô¤@`(Ù¯ @øÝ/J@ÈA_x0006_ëjß@@_x000C_×¥Zy@4_x000D_8?ß@Pÿ[	¡~@_x0001_ogÚ_x0002_Ú@¼Hÿ_x000B_ðu¡@2_x0005_æM@¤¼2ððÅ@1_x0005_F·b\ÀrÉÂIþ¢@çùþæ_x0008_¥@ú_x000E__x0013_Ý_x0019_@f_x0004_øH_x0012_@_x0004_S¬Ù4@('_x0018_K¶@HúR¼ß@Ð[íÍy@øÍ_x001F_) 9@ù5_x0015_=ìH¤@|l_x0011_.0_x000C_ @PpáUV¦u@DNò8å@Ø`_x0001_)-@_x0005__x0007__x0018_DÏ9ÿõ£@_x0010__x000E__x0006_3Ú@û´]s@_x0010_¦èOÌ@À]Ä^Ó»@Ðº®Y{_x0015_@_x0005_%_x0010_{_x000C_UEÀ=_x001D_ééÏ@î.Os@ Pa{¾@|ðÔ3@ÀDÊ9n¢@;_x000C_Eäy@dâÜTÐ@8_x001C__x0013_2@ mzV8v@´Çå_x0002_@àS^êwØ@_x0005_¤¯#_x0001_ø@_x0005_Ø_x001A_'WöG@_x0010_¸Ë(?[À*bü¦ÁÊ @Ì_x0003_ß{_x0015_Õ@Ý²w@@(_x0004_®k_x0006_@!8/î£@(ÿ_x001F_éë@°ì¯»)FrÀ_x0007_a_x0015_@,2#z!N@_x0005_ÎD_x0006_þn@Ü_x0012_V_x000E__x0001__x0003_Ce@Ð+ÎÉto@ P_x0006__x000D_@³°ß¤@ äû&amp;Àw _x001E_4@@ù¡Á_x0016_¿w@«&amp;_x000E_T@p#&lt;Y@l1áP»(@@o_x000F_Üù@¬(ü_x0003_]S¢@T¬lÆ«@¸Â¡i_x001E_*@¬&lt;_x0002_,+"@Ïý_x001B_Q@_x000E_kcdNÐ¤@3qUsms@ÀØI­_x0014_ì@JÒ8?@£@¸Siz_x0007_@ JÅ£Ý_x000F_o@¢Püç_x001D_]@ð8_x001E__x0018_h@ô¾©;Ô¹@ð/C-_x0007_»@_x000E_3¤[Dî¦@Ö1ù3@0fý_x0006_ü@_x0001_q§9þZ|@@êm@ AØ@_x0004__x0005__x001F_¤[F@4î9SÕ@@ðTEÈ/p@4Ã»AU.@xÇ×Ó(i@0ÈR_x0007__x000E__x001B_@N8ÁÁ¡@àAm÷´@`.Ë_x0016_À@°þi'¸xÀÓuú3õ@äDo_x001F_¡@$ÔRó@_x0018_6¨ÃH_x0014_@à+ç°R@çå_x000E_¼@_x0004_¤°åö*@_x0004_"R2sô;@ kãïÃo@Hº¼Ò"ò@ A~Ú@L"µ£_x0006__x0001_@ð§t^Ñ@ð_x0012_wýÊä@ÄÞ:ãTÅ¤@@_x0010__x0003_øR_x001F_eÀ@ðd_x0019_¿_x0019_l@_x001D_Ù×C9@¸2þeG@Øæ@8@ ÂÁ}_x001B__x0002_c@_x0004__x000E__x000B__x0017__x0002__x0003_&lt;_x0008_@Ðe+'9@ _x001B_Þ·_x000C_=@8(ó@_x0002_8_x0018_ ñ@(WAÙ@_x0002_K_x001D_-YqÀ¸7¿¾µ&amp;@a£Nç_x0002_~@z	x_x0001_D_x0001_¡@Þ_x0004_m0ÊÛ£@èb%¤,\@pWª1fÒ@@[À,Df@`@WÖgÞ¤@T\úó²@4_x0001_çd@_x0002_Ílá)d@`_x001D_Ý^ø&amp;@0"à÷×@ü«~_D@\2_x000D__x0010_7M@_x001A_ô¹Ó{¢@ìSøw)k¢@p1¶g/K@4þÎJ_x0003_;¢@¼òç_x001D_²@_x0016_« e@àÔ_x001F__x0005__x0011_X@Ý¯_x0003_mcZÀ¸N_x0013__x0004_Ý@¢Ö¦_x0008_:ß§@_x0001__x0002_ j?_x0007_îp|@Ð6_x000B_ë­@x58_x000E_@Üï`|M@pA_x0011_à×Ý@l_x0013_ä}_x0004_z@_x0008_(uq&gt; @PÐ_x0004_·Ð@¾ ùø£@(SN_x001B_d_x0012_@¨..î4ç@àË-_x0015_ó_x0001_@´jµÒ@¬§Ô@ ÀD_x0007_¡@ìrlù:z@è_x0014_y{_x0019_8@týËX¨ô@@LT_R@¬v(KFñ@_x001C_	Ì)_x0007_K@À0öj¯¿@èC[I_x0011_@ïT 7_x0006_@_x0001_QöÌCT@ÀìÕN5@°ÎmZ_x0008_@(Ç_x0013__x0014_Ä @ø®_x0016__x0002_Sä@_x0015_Ý_x0015_ò@ÌÜ¿áoù @p½b_x000E__x0001__x0002__x0008_òx@tºcÚÁ_x0013_@T¹ä¨@´Ê3Z@*_x0019__x0004_» 	¡@àDw»i@ÀÂÊ_x0010_t@_x0001_D6 á,À°â¿1q@â-y½_x0002__x0008_ @0Ì¿ëõ_x001C_@Øv}Û6@_x0001_±ü_x0012_zLÀ¼^Ô|wà@øh½2H@àÞüÄÐ#g@ ¢Ù#­_x001D_@¼aÞ É¤£@p_x0006_,Æ_x0011_ª@0¨¬@°_x0007_¸_x0005_õ¥|@M_x0019_ëF@L¯¸1_@Àé~_x001F_GéS@àC_x0017_=@¸ecà_x0019_h@_x0008_4óS8Q@xK":¹@ÐËænu­@0ÂÂ=@"&amp;`p¤l¡@àÂ"F@</t>
  </si>
  <si>
    <t>f81862f831b2722ba36dbf41d39ff6de0|1|35519|fc1cc5f08f6a18cb9de1364323f3a8c1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</si>
</sst>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Segoe UI"/>
      <family val="2"/>
    </font>
    <font>
      <sz val="8.25"/>
      <name val="Segoe U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64" fontId="0" fillId="0" borderId="0" xfId="2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/>
    <xf numFmtId="44" fontId="0" fillId="0" borderId="0" xfId="0" applyNumberFormat="1"/>
    <xf numFmtId="0" fontId="3" fillId="2" borderId="0" xfId="0" quotePrefix="1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3" borderId="1" xfId="0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7" fillId="0" borderId="2" xfId="0" applyNumberFormat="1" applyFont="1" applyBorder="1" applyAlignment="1">
      <alignment horizontal="left" vertical="top"/>
    </xf>
    <xf numFmtId="0" fontId="8" fillId="0" borderId="3" xfId="0" applyNumberFormat="1" applyFont="1" applyBorder="1" applyAlignment="1">
      <alignment horizontal="left" vertical="top"/>
    </xf>
    <xf numFmtId="0" fontId="8" fillId="0" borderId="2" xfId="0" applyNumberFormat="1" applyFont="1" applyBorder="1" applyAlignment="1">
      <alignment horizontal="left" vertical="top"/>
    </xf>
    <xf numFmtId="0" fontId="7" fillId="0" borderId="4" xfId="0" applyNumberFormat="1" applyFont="1" applyBorder="1" applyAlignment="1">
      <alignment horizontal="left" vertical="top"/>
    </xf>
    <xf numFmtId="0" fontId="8" fillId="0" borderId="5" xfId="0" applyNumberFormat="1" applyFont="1" applyBorder="1" applyAlignment="1">
      <alignment horizontal="left" vertical="top"/>
    </xf>
    <xf numFmtId="0" fontId="8" fillId="0" borderId="4" xfId="0" applyNumberFormat="1" applyFont="1" applyBorder="1" applyAlignment="1">
      <alignment horizontal="left" vertical="top"/>
    </xf>
    <xf numFmtId="0" fontId="8" fillId="0" borderId="6" xfId="0" applyNumberFormat="1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22" fontId="8" fillId="0" borderId="6" xfId="0" applyNumberFormat="1" applyFont="1" applyBorder="1" applyAlignment="1">
      <alignment horizontal="left" vertical="top"/>
    </xf>
    <xf numFmtId="21" fontId="8" fillId="0" borderId="6" xfId="0" applyNumberFormat="1" applyFont="1" applyBorder="1" applyAlignment="1">
      <alignment horizontal="left" vertical="top"/>
    </xf>
    <xf numFmtId="0" fontId="6" fillId="3" borderId="0" xfId="0" quotePrefix="1" applyNumberFormat="1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7" fillId="4" borderId="7" xfId="0" applyNumberFormat="1" applyFont="1" applyFill="1" applyBorder="1" applyAlignment="1">
      <alignment horizontal="left"/>
    </xf>
    <xf numFmtId="0" fontId="7" fillId="4" borderId="5" xfId="0" applyNumberFormat="1" applyFont="1" applyFill="1" applyBorder="1" applyAlignment="1">
      <alignment horizontal="left"/>
    </xf>
    <xf numFmtId="0" fontId="7" fillId="4" borderId="4" xfId="0" applyNumberFormat="1" applyFont="1" applyFill="1" applyBorder="1" applyAlignment="1">
      <alignment horizontal="left"/>
    </xf>
    <xf numFmtId="0" fontId="7" fillId="0" borderId="5" xfId="0" applyNumberFormat="1" applyFont="1" applyBorder="1" applyAlignment="1">
      <alignment vertical="top"/>
    </xf>
    <xf numFmtId="44" fontId="8" fillId="0" borderId="2" xfId="0" applyNumberFormat="1" applyFont="1" applyBorder="1" applyAlignment="1">
      <alignment horizontal="left" vertical="top"/>
    </xf>
    <xf numFmtId="9" fontId="7" fillId="0" borderId="8" xfId="0" applyNumberFormat="1" applyFont="1" applyBorder="1" applyAlignment="1">
      <alignment vertical="top"/>
    </xf>
    <xf numFmtId="44" fontId="8" fillId="0" borderId="4" xfId="0" applyNumberFormat="1" applyFont="1" applyBorder="1" applyAlignment="1">
      <alignment horizontal="left" vertical="top"/>
    </xf>
    <xf numFmtId="9" fontId="8" fillId="0" borderId="4" xfId="0" applyNumberFormat="1" applyFont="1" applyBorder="1" applyAlignment="1">
      <alignment horizontal="left" vertical="top"/>
    </xf>
    <xf numFmtId="0" fontId="7" fillId="4" borderId="4" xfId="0" applyNumberFormat="1" applyFont="1" applyFill="1" applyBorder="1" applyAlignment="1"/>
    <xf numFmtId="0" fontId="7" fillId="4" borderId="6" xfId="0" applyNumberFormat="1" applyFont="1" applyFill="1" applyBorder="1" applyAlignment="1"/>
    <xf numFmtId="0" fontId="7" fillId="4" borderId="8" xfId="0" applyNumberFormat="1" applyFont="1" applyFill="1" applyBorder="1" applyAlignment="1"/>
    <xf numFmtId="0" fontId="8" fillId="0" borderId="9" xfId="0" applyNumberFormat="1" applyFont="1" applyBorder="1" applyAlignment="1">
      <alignment vertical="top"/>
    </xf>
    <xf numFmtId="44" fontId="8" fillId="0" borderId="10" xfId="0" applyNumberFormat="1" applyFont="1" applyBorder="1" applyAlignment="1">
      <alignment horizontal="left" vertical="top"/>
    </xf>
    <xf numFmtId="0" fontId="8" fillId="0" borderId="6" xfId="0" applyNumberFormat="1" applyFont="1" applyBorder="1" applyAlignment="1">
      <alignment vertical="top"/>
    </xf>
    <xf numFmtId="44" fontId="8" fillId="0" borderId="8" xfId="0" applyNumberFormat="1" applyFont="1" applyBorder="1" applyAlignment="1">
      <alignment horizontal="left" vertical="top"/>
    </xf>
    <xf numFmtId="0" fontId="8" fillId="0" borderId="8" xfId="0" applyNumberFormat="1" applyFont="1" applyBorder="1" applyAlignment="1">
      <alignment horizontal="left" vertical="top"/>
    </xf>
    <xf numFmtId="43" fontId="9" fillId="4" borderId="11" xfId="3" applyFont="1" applyFill="1" applyBorder="1"/>
    <xf numFmtId="49" fontId="10" fillId="4" borderId="12" xfId="3" applyNumberFormat="1" applyFont="1" applyFill="1" applyBorder="1" applyAlignment="1">
      <alignment vertical="top"/>
    </xf>
    <xf numFmtId="49" fontId="10" fillId="4" borderId="12" xfId="3" applyNumberFormat="1" applyFont="1" applyFill="1" applyBorder="1" applyAlignment="1">
      <alignment horizontal="left" vertical="center"/>
    </xf>
    <xf numFmtId="43" fontId="10" fillId="4" borderId="12" xfId="3" applyFont="1" applyFill="1" applyBorder="1" applyAlignment="1">
      <alignment vertical="top"/>
    </xf>
    <xf numFmtId="9" fontId="10" fillId="4" borderId="12" xfId="3" applyNumberFormat="1" applyFont="1" applyFill="1" applyBorder="1" applyAlignment="1">
      <alignment vertical="top"/>
    </xf>
    <xf numFmtId="49" fontId="10" fillId="4" borderId="13" xfId="3" applyNumberFormat="1" applyFont="1" applyFill="1" applyBorder="1" applyAlignment="1">
      <alignment vertical="top"/>
    </xf>
    <xf numFmtId="49" fontId="10" fillId="4" borderId="4" xfId="3" applyNumberFormat="1" applyFont="1" applyFill="1" applyBorder="1" applyAlignment="1">
      <alignment horizontal="left" vertical="center"/>
    </xf>
    <xf numFmtId="43" fontId="9" fillId="4" borderId="4" xfId="3" applyFont="1" applyFill="1" applyBorder="1"/>
    <xf numFmtId="0" fontId="9" fillId="0" borderId="11" xfId="3" applyNumberFormat="1" applyFont="1" applyFill="1" applyBorder="1"/>
    <xf numFmtId="0" fontId="11" fillId="0" borderId="12" xfId="3" applyNumberFormat="1" applyFont="1" applyFill="1" applyBorder="1" applyAlignment="1">
      <alignment horizontal="left" vertical="center" wrapText="1"/>
    </xf>
    <xf numFmtId="0" fontId="12" fillId="0" borderId="12" xfId="3" applyNumberFormat="1" applyFont="1" applyFill="1" applyBorder="1" applyAlignment="1">
      <alignment horizontal="left" vertical="center"/>
    </xf>
    <xf numFmtId="0" fontId="11" fillId="0" borderId="13" xfId="3" applyNumberFormat="1" applyFont="1" applyFill="1" applyBorder="1" applyAlignment="1">
      <alignment horizontal="left" vertical="center" wrapText="1"/>
    </xf>
    <xf numFmtId="0" fontId="9" fillId="0" borderId="3" xfId="3" applyNumberFormat="1" applyFont="1" applyFill="1" applyBorder="1"/>
    <xf numFmtId="0" fontId="11" fillId="0" borderId="10" xfId="3" applyNumberFormat="1" applyFont="1" applyFill="1" applyBorder="1" applyAlignment="1">
      <alignment horizontal="left" vertical="center" wrapText="1"/>
    </xf>
    <xf numFmtId="0" fontId="12" fillId="0" borderId="10" xfId="3" applyNumberFormat="1" applyFont="1" applyFill="1" applyBorder="1" applyAlignment="1">
      <alignment horizontal="left" vertical="center"/>
    </xf>
    <xf numFmtId="0" fontId="11" fillId="0" borderId="9" xfId="3" applyNumberFormat="1" applyFont="1" applyFill="1" applyBorder="1" applyAlignment="1">
      <alignment horizontal="left" vertical="center" wrapText="1"/>
    </xf>
    <xf numFmtId="43" fontId="10" fillId="4" borderId="3" xfId="3" applyFont="1" applyFill="1" applyBorder="1" applyAlignment="1">
      <alignment vertical="top"/>
    </xf>
    <xf numFmtId="43" fontId="10" fillId="4" borderId="10" xfId="3" applyFont="1" applyFill="1" applyBorder="1" applyAlignment="1">
      <alignment vertical="top"/>
    </xf>
    <xf numFmtId="43" fontId="10" fillId="4" borderId="10" xfId="3" applyFont="1" applyFill="1" applyBorder="1" applyAlignment="1">
      <alignment horizontal="left" vertical="center"/>
    </xf>
    <xf numFmtId="9" fontId="10" fillId="4" borderId="10" xfId="3" applyNumberFormat="1" applyFont="1" applyFill="1" applyBorder="1" applyAlignment="1">
      <alignment vertical="top"/>
    </xf>
    <xf numFmtId="43" fontId="10" fillId="4" borderId="9" xfId="3" applyFont="1" applyFill="1" applyBorder="1" applyAlignment="1">
      <alignment vertical="top"/>
    </xf>
    <xf numFmtId="0" fontId="11" fillId="0" borderId="3" xfId="3" applyNumberFormat="1" applyFont="1" applyFill="1" applyBorder="1" applyAlignment="1">
      <alignment horizontal="left" vertical="center" wrapText="1"/>
    </xf>
    <xf numFmtId="44" fontId="11" fillId="0" borderId="10" xfId="3" applyNumberFormat="1" applyFont="1" applyFill="1" applyBorder="1" applyAlignment="1">
      <alignment horizontal="left" vertical="center" wrapText="1"/>
    </xf>
    <xf numFmtId="43" fontId="11" fillId="4" borderId="0" xfId="3" applyFont="1" applyFill="1" applyBorder="1" applyAlignment="1">
      <alignment vertical="top"/>
    </xf>
    <xf numFmtId="0" fontId="11" fillId="4" borderId="12" xfId="3" applyNumberFormat="1" applyFont="1" applyFill="1" applyBorder="1" applyAlignment="1">
      <alignment vertical="top"/>
    </xf>
    <xf numFmtId="0" fontId="11" fillId="4" borderId="13" xfId="3" applyNumberFormat="1" applyFont="1" applyFill="1" applyBorder="1" applyAlignment="1">
      <alignment vertical="top"/>
    </xf>
    <xf numFmtId="43" fontId="11" fillId="4" borderId="0" xfId="3" applyFont="1" applyFill="1" applyBorder="1" applyAlignment="1">
      <alignment horizontal="left" vertical="center"/>
    </xf>
    <xf numFmtId="0" fontId="11" fillId="4" borderId="12" xfId="3" applyNumberFormat="1" applyFont="1" applyFill="1" applyBorder="1" applyAlignment="1">
      <alignment horizontal="left" vertical="center"/>
    </xf>
    <xf numFmtId="0" fontId="11" fillId="4" borderId="13" xfId="3" applyNumberFormat="1" applyFont="1" applyFill="1" applyBorder="1" applyAlignment="1">
      <alignment horizontal="left" vertical="center"/>
    </xf>
    <xf numFmtId="43" fontId="11" fillId="4" borderId="2" xfId="3" applyFont="1" applyFill="1" applyBorder="1" applyAlignment="1">
      <alignment horizontal="left" vertical="center"/>
    </xf>
    <xf numFmtId="0" fontId="11" fillId="4" borderId="10" xfId="3" applyNumberFormat="1" applyFont="1" applyFill="1" applyBorder="1" applyAlignment="1">
      <alignment horizontal="left" vertical="center"/>
    </xf>
    <xf numFmtId="0" fontId="11" fillId="4" borderId="9" xfId="3" applyNumberFormat="1" applyFont="1" applyFill="1" applyBorder="1" applyAlignment="1">
      <alignment horizontal="left" vertical="center"/>
    </xf>
    <xf numFmtId="43" fontId="11" fillId="4" borderId="3" xfId="3" applyFont="1" applyFill="1" applyBorder="1" applyAlignment="1">
      <alignment horizontal="left" vertical="center"/>
    </xf>
    <xf numFmtId="44" fontId="11" fillId="0" borderId="3" xfId="3" applyNumberFormat="1" applyFont="1" applyFill="1" applyBorder="1" applyAlignment="1">
      <alignment horizontal="left" vertical="center"/>
    </xf>
    <xf numFmtId="0" fontId="11" fillId="0" borderId="10" xfId="3" applyNumberFormat="1" applyFont="1" applyFill="1" applyBorder="1" applyAlignment="1">
      <alignment horizontal="left" vertical="center"/>
    </xf>
    <xf numFmtId="0" fontId="11" fillId="0" borderId="9" xfId="3" applyNumberFormat="1" applyFont="1" applyFill="1" applyBorder="1" applyAlignment="1">
      <alignment horizontal="left" vertical="center"/>
    </xf>
    <xf numFmtId="43" fontId="11" fillId="4" borderId="5" xfId="3" applyFont="1" applyFill="1" applyBorder="1" applyAlignment="1">
      <alignment horizontal="left" vertical="center"/>
    </xf>
    <xf numFmtId="44" fontId="11" fillId="0" borderId="5" xfId="3" applyNumberFormat="1" applyFont="1" applyFill="1" applyBorder="1" applyAlignment="1">
      <alignment horizontal="left" vertical="center"/>
    </xf>
    <xf numFmtId="0" fontId="11" fillId="0" borderId="8" xfId="3" applyNumberFormat="1" applyFont="1" applyFill="1" applyBorder="1" applyAlignment="1">
      <alignment horizontal="left" vertical="center"/>
    </xf>
    <xf numFmtId="0" fontId="11" fillId="0" borderId="6" xfId="3" applyNumberFormat="1" applyFont="1" applyFill="1" applyBorder="1" applyAlignment="1">
      <alignment horizontal="left" vertical="center"/>
    </xf>
    <xf numFmtId="0" fontId="11" fillId="0" borderId="5" xfId="3" applyNumberFormat="1" applyFont="1" applyFill="1" applyBorder="1" applyAlignment="1">
      <alignment horizontal="left" vertical="center"/>
    </xf>
    <xf numFmtId="0" fontId="8" fillId="4" borderId="0" xfId="0" applyNumberFormat="1" applyFont="1" applyFill="1" applyAlignment="1">
      <alignment horizontal="left"/>
    </xf>
    <xf numFmtId="0" fontId="8" fillId="4" borderId="0" xfId="0" quotePrefix="1" applyNumberFormat="1" applyFont="1" applyFill="1" applyBorder="1" applyAlignment="1">
      <alignment horizontal="left"/>
    </xf>
    <xf numFmtId="0" fontId="8" fillId="4" borderId="0" xfId="0" applyNumberFormat="1" applyFont="1" applyFill="1" applyBorder="1" applyAlignment="1">
      <alignment horizontal="left"/>
    </xf>
    <xf numFmtId="0" fontId="7" fillId="4" borderId="0" xfId="0" applyNumberFormat="1" applyFont="1" applyFill="1" applyBorder="1" applyAlignment="1">
      <alignment horizontal="left" vertical="top"/>
    </xf>
    <xf numFmtId="44" fontId="8" fillId="0" borderId="6" xfId="0" applyNumberFormat="1" applyFont="1" applyBorder="1" applyAlignment="1">
      <alignment horizontal="center" vertical="top"/>
    </xf>
    <xf numFmtId="0" fontId="8" fillId="0" borderId="8" xfId="0" applyNumberFormat="1" applyFont="1" applyBorder="1" applyAlignment="1">
      <alignment horizontal="center" vertical="top"/>
    </xf>
    <xf numFmtId="0" fontId="8" fillId="0" borderId="6" xfId="0" applyNumberFormat="1" applyFont="1" applyBorder="1" applyAlignment="1">
      <alignment horizontal="center" vertical="top"/>
    </xf>
    <xf numFmtId="44" fontId="8" fillId="0" borderId="8" xfId="0" applyNumberFormat="1" applyFont="1" applyBorder="1" applyAlignment="1">
      <alignment horizontal="center" vertical="top"/>
    </xf>
    <xf numFmtId="43" fontId="11" fillId="4" borderId="3" xfId="3" applyFont="1" applyFill="1" applyBorder="1" applyAlignment="1">
      <alignment vertical="top" wrapText="1"/>
    </xf>
    <xf numFmtId="43" fontId="11" fillId="4" borderId="10" xfId="3" applyFont="1" applyFill="1" applyBorder="1" applyAlignment="1">
      <alignment vertical="top" wrapText="1"/>
    </xf>
    <xf numFmtId="43" fontId="11" fillId="4" borderId="2" xfId="3" applyFont="1" applyFill="1" applyBorder="1" applyAlignment="1">
      <alignment vertical="top" wrapText="1"/>
    </xf>
    <xf numFmtId="43" fontId="11" fillId="4" borderId="10" xfId="3" applyFont="1" applyFill="1" applyBorder="1" applyAlignment="1">
      <alignment horizontal="left" vertical="center"/>
    </xf>
    <xf numFmtId="43" fontId="11" fillId="0" borderId="2" xfId="3" applyFont="1" applyFill="1" applyBorder="1" applyAlignment="1">
      <alignment horizontal="left" vertical="center"/>
    </xf>
    <xf numFmtId="43" fontId="11" fillId="4" borderId="8" xfId="3" applyFont="1" applyFill="1" applyBorder="1" applyAlignment="1">
      <alignment horizontal="left" vertical="center"/>
    </xf>
    <xf numFmtId="43" fontId="11" fillId="0" borderId="4" xfId="3" applyFont="1" applyFill="1" applyBorder="1" applyAlignment="1">
      <alignment horizontal="left" vertical="center"/>
    </xf>
    <xf numFmtId="0" fontId="11" fillId="4" borderId="3" xfId="3" applyNumberFormat="1" applyFont="1" applyFill="1" applyBorder="1" applyAlignment="1">
      <alignment vertical="top" wrapText="1"/>
    </xf>
    <xf numFmtId="0" fontId="11" fillId="4" borderId="10" xfId="3" applyNumberFormat="1" applyFont="1" applyFill="1" applyBorder="1" applyAlignment="1">
      <alignment vertical="top" wrapText="1"/>
    </xf>
    <xf numFmtId="0" fontId="11" fillId="4" borderId="9" xfId="3" applyNumberFormat="1" applyFont="1" applyFill="1" applyBorder="1" applyAlignment="1">
      <alignment vertical="top" wrapText="1"/>
    </xf>
    <xf numFmtId="0" fontId="11" fillId="4" borderId="3" xfId="3" applyNumberFormat="1" applyFont="1" applyFill="1" applyBorder="1" applyAlignment="1">
      <alignment horizontal="left" vertical="center"/>
    </xf>
    <xf numFmtId="0" fontId="11" fillId="0" borderId="3" xfId="3" applyNumberFormat="1" applyFont="1" applyFill="1" applyBorder="1" applyAlignment="1">
      <alignment horizontal="left" vertical="center"/>
    </xf>
    <xf numFmtId="0" fontId="11" fillId="4" borderId="5" xfId="3" applyNumberFormat="1" applyFont="1" applyFill="1" applyBorder="1" applyAlignment="1">
      <alignment horizontal="left" vertical="center"/>
    </xf>
    <xf numFmtId="0" fontId="11" fillId="4" borderId="8" xfId="3" applyNumberFormat="1" applyFont="1" applyFill="1" applyBorder="1" applyAlignment="1">
      <alignment horizontal="left" vertic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49">
    <dxf>
      <font>
        <color rgb="FFFFFFFF"/>
      </font>
      <fill>
        <patternFill>
          <bgColor rgb="FFDC143C"/>
        </patternFill>
      </fill>
    </dxf>
    <dxf>
      <font>
        <color rgb="FFFFFFFF"/>
      </font>
      <fill>
        <patternFill>
          <bgColor rgb="FFDC143C"/>
        </patternFill>
      </fill>
    </dxf>
    <dxf>
      <font>
        <color rgb="FFFFFFFF"/>
      </font>
      <fill>
        <patternFill>
          <bgColor rgb="FFDC143C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ont>
        <color rgb="FFFFFFFF"/>
      </font>
      <fill>
        <patternFill>
          <bgColor rgb="FF0000FF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ont>
        <color rgb="FFFFFFFF"/>
      </font>
      <fill>
        <patternFill>
          <bgColor rgb="FF0000FF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ont>
        <color rgb="FFFFFFFF"/>
      </font>
      <fill>
        <patternFill>
          <bgColor rgb="FF0000FF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ont>
        <color rgb="FFFFFFFF"/>
      </font>
      <fill>
        <patternFill>
          <bgColor rgb="FF0000FF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ont>
        <color rgb="FFFFFFFF"/>
      </font>
      <fill>
        <patternFill>
          <bgColor rgb="FF0000FF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FFFFF"/>
      </font>
      <fill>
        <patternFill>
          <bgColor rgb="FF0000FF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ont>
        <color rgb="FFFFFFFF"/>
      </font>
      <fill>
        <patternFill>
          <bgColor rgb="FF0000FF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ont>
        <color rgb="FFFFFFFF"/>
      </font>
      <fill>
        <patternFill>
          <bgColor rgb="FF0000FF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FFFFFF"/>
      </font>
      <fill>
        <patternFill>
          <bgColor rgb="FF0000FF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FFFFF"/>
      </font>
      <fill>
        <patternFill>
          <bgColor rgb="FF0000FF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bmp"/><Relationship Id="rId2" Type="http://schemas.openxmlformats.org/officeDocument/2006/relationships/image" Target="../media/image2.bmp"/><Relationship Id="rId1" Type="http://schemas.openxmlformats.org/officeDocument/2006/relationships/image" Target="../media/image1.b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4</xdr:row>
      <xdr:rowOff>0</xdr:rowOff>
    </xdr:from>
    <xdr:to>
      <xdr:col>5</xdr:col>
      <xdr:colOff>518319</xdr:colOff>
      <xdr:row>19</xdr:row>
      <xdr:rowOff>148971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5388196-E163-4F80-A04E-412E00181F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" y="685800"/>
          <a:ext cx="3378994" cy="2577846"/>
        </a:xfrm>
        <a:prstGeom prst="rect">
          <a:avLst/>
        </a:prstGeom>
        <a:ln w="12700">
          <a:solidFill>
            <a:schemeClr val="lt1">
              <a:shade val="75000"/>
            </a:schemeClr>
          </a:solidFill>
        </a:ln>
      </xdr:spPr>
    </xdr:pic>
    <xdr:clientData/>
  </xdr:twoCellAnchor>
  <xdr:twoCellAnchor editAs="oneCell">
    <xdr:from>
      <xdr:col>0</xdr:col>
      <xdr:colOff>25400</xdr:colOff>
      <xdr:row>21</xdr:row>
      <xdr:rowOff>0</xdr:rowOff>
    </xdr:from>
    <xdr:to>
      <xdr:col>5</xdr:col>
      <xdr:colOff>518319</xdr:colOff>
      <xdr:row>36</xdr:row>
      <xdr:rowOff>148971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52F5B43-9AD2-44EF-BF4D-8B2E8D718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" y="3438525"/>
          <a:ext cx="3378994" cy="2577846"/>
        </a:xfrm>
        <a:prstGeom prst="rect">
          <a:avLst/>
        </a:prstGeom>
        <a:ln w="12700">
          <a:solidFill>
            <a:schemeClr val="lt1">
              <a:shade val="75000"/>
            </a:schemeClr>
          </a:solidFill>
        </a:ln>
      </xdr:spPr>
    </xdr:pic>
    <xdr:clientData/>
  </xdr:twoCellAnchor>
  <xdr:twoCellAnchor editAs="oneCell">
    <xdr:from>
      <xdr:col>0</xdr:col>
      <xdr:colOff>25400</xdr:colOff>
      <xdr:row>38</xdr:row>
      <xdr:rowOff>0</xdr:rowOff>
    </xdr:from>
    <xdr:to>
      <xdr:col>5</xdr:col>
      <xdr:colOff>518319</xdr:colOff>
      <xdr:row>53</xdr:row>
      <xdr:rowOff>148971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88F4774-7E5F-43B0-9FDA-A83AA23CB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" y="6191250"/>
          <a:ext cx="3378994" cy="2577846"/>
        </a:xfrm>
        <a:prstGeom prst="rect">
          <a:avLst/>
        </a:prstGeom>
        <a:ln w="12700">
          <a:solidFill>
            <a:schemeClr val="lt1">
              <a:shade val="75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9525</xdr:rowOff>
    </xdr:from>
    <xdr:to>
      <xdr:col>4</xdr:col>
      <xdr:colOff>990600</xdr:colOff>
      <xdr:row>6</xdr:row>
      <xdr:rowOff>495300</xdr:rowOff>
    </xdr:to>
    <xdr:pic>
      <xdr:nvPicPr>
        <xdr:cNvPr id="2" name="Imagem 1" descr="D:\ActiveReports.emf">
          <a:extLst>
            <a:ext uri="{FF2B5EF4-FFF2-40B4-BE49-F238E27FC236}">
              <a16:creationId xmlns:a16="http://schemas.microsoft.com/office/drawing/2014/main" id="{B31B4343-1894-42BE-B281-9F779CAD4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03822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8</xdr:row>
      <xdr:rowOff>9525</xdr:rowOff>
    </xdr:from>
    <xdr:to>
      <xdr:col>4</xdr:col>
      <xdr:colOff>990600</xdr:colOff>
      <xdr:row>8</xdr:row>
      <xdr:rowOff>495300</xdr:rowOff>
    </xdr:to>
    <xdr:pic>
      <xdr:nvPicPr>
        <xdr:cNvPr id="3" name="Imagem 2" descr="D:\ActiveReports.emf">
          <a:extLst>
            <a:ext uri="{FF2B5EF4-FFF2-40B4-BE49-F238E27FC236}">
              <a16:creationId xmlns:a16="http://schemas.microsoft.com/office/drawing/2014/main" id="{3263C178-6CE5-44BF-AAC7-1F4C19F53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1714500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19050</xdr:colOff>
      <xdr:row>10</xdr:row>
      <xdr:rowOff>9525</xdr:rowOff>
    </xdr:from>
    <xdr:to>
      <xdr:col>4</xdr:col>
      <xdr:colOff>990600</xdr:colOff>
      <xdr:row>10</xdr:row>
      <xdr:rowOff>495300</xdr:rowOff>
    </xdr:to>
    <xdr:pic>
      <xdr:nvPicPr>
        <xdr:cNvPr id="4" name="Imagem 3" descr="D:\ActiveReports.emf">
          <a:extLst>
            <a:ext uri="{FF2B5EF4-FFF2-40B4-BE49-F238E27FC236}">
              <a16:creationId xmlns:a16="http://schemas.microsoft.com/office/drawing/2014/main" id="{E631157C-894A-4435-9734-E347C9CA5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39077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5</xdr:row>
      <xdr:rowOff>9525</xdr:rowOff>
    </xdr:from>
    <xdr:to>
      <xdr:col>3</xdr:col>
      <xdr:colOff>990600</xdr:colOff>
      <xdr:row>5</xdr:row>
      <xdr:rowOff>495300</xdr:rowOff>
    </xdr:to>
    <xdr:pic>
      <xdr:nvPicPr>
        <xdr:cNvPr id="2" name="Imagem 1" descr="D:\ActiveReports.emf">
          <a:extLst>
            <a:ext uri="{FF2B5EF4-FFF2-40B4-BE49-F238E27FC236}">
              <a16:creationId xmlns:a16="http://schemas.microsoft.com/office/drawing/2014/main" id="{D006DB6B-614E-4C0B-94F4-4798A3AB6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885825"/>
          <a:ext cx="9715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workbookViewId="0"/>
  </sheetViews>
  <sheetFormatPr defaultRowHeight="15" x14ac:dyDescent="0.25"/>
  <sheetData>
    <row r="1" spans="1:40" x14ac:dyDescent="0.25">
      <c r="A1">
        <v>1</v>
      </c>
      <c r="B1">
        <v>3</v>
      </c>
    </row>
    <row r="2" spans="1:40" x14ac:dyDescent="0.25">
      <c r="A2">
        <f ca="1">Dados!$B$8</f>
        <v>10</v>
      </c>
      <c r="B2" t="b">
        <v>0</v>
      </c>
      <c r="C2">
        <v>1</v>
      </c>
      <c r="D2">
        <v>1</v>
      </c>
      <c r="E2" t="s">
        <v>42</v>
      </c>
      <c r="F2">
        <v>1</v>
      </c>
      <c r="G2">
        <f ca="1">Dados!$B$8</f>
        <v>10</v>
      </c>
      <c r="H2">
        <v>1</v>
      </c>
      <c r="I2">
        <v>1</v>
      </c>
      <c r="J2" t="b">
        <v>1</v>
      </c>
      <c r="K2" t="b">
        <v>0</v>
      </c>
      <c r="L2">
        <v>1</v>
      </c>
      <c r="M2" t="b">
        <v>0</v>
      </c>
      <c r="N2" t="e">
        <f>_</f>
        <v>#NAME?</v>
      </c>
    </row>
    <row r="3" spans="1:40" x14ac:dyDescent="0.25">
      <c r="A3">
        <f ca="1">Dados!$B$9</f>
        <v>15</v>
      </c>
      <c r="B3" t="b">
        <v>0</v>
      </c>
      <c r="C3">
        <v>1</v>
      </c>
      <c r="D3">
        <v>1</v>
      </c>
      <c r="E3" t="s">
        <v>43</v>
      </c>
      <c r="F3">
        <v>1</v>
      </c>
      <c r="G3">
        <f ca="1">Dados!$B$9</f>
        <v>15</v>
      </c>
      <c r="H3">
        <v>2</v>
      </c>
      <c r="I3">
        <v>1</v>
      </c>
      <c r="J3" t="b">
        <v>1</v>
      </c>
      <c r="K3" t="b">
        <v>0</v>
      </c>
      <c r="L3">
        <v>1</v>
      </c>
      <c r="M3" t="b">
        <v>0</v>
      </c>
      <c r="N3" t="e">
        <f>_</f>
        <v>#NAME?</v>
      </c>
    </row>
    <row r="4" spans="1:40" x14ac:dyDescent="0.25">
      <c r="A4">
        <f ca="1">Dados!$B$10</f>
        <v>300</v>
      </c>
      <c r="B4" t="b">
        <v>0</v>
      </c>
      <c r="C4">
        <v>1</v>
      </c>
      <c r="D4">
        <v>1</v>
      </c>
      <c r="E4" t="s">
        <v>44</v>
      </c>
      <c r="F4">
        <v>1</v>
      </c>
      <c r="G4">
        <f ca="1">Dados!$B$10</f>
        <v>300</v>
      </c>
      <c r="H4">
        <v>0</v>
      </c>
      <c r="I4">
        <v>1</v>
      </c>
      <c r="J4" t="b">
        <v>1</v>
      </c>
      <c r="K4" t="b">
        <v>0</v>
      </c>
      <c r="L4">
        <v>1</v>
      </c>
      <c r="M4" t="b">
        <v>0</v>
      </c>
      <c r="N4" t="e">
        <f>_</f>
        <v>#NAME?</v>
      </c>
    </row>
    <row r="5" spans="1:40" x14ac:dyDescent="0.25">
      <c r="A5">
        <v>0</v>
      </c>
    </row>
    <row r="6" spans="1:40" x14ac:dyDescent="0.25">
      <c r="A6" s="12">
        <f ca="1">Dados!$I$50</f>
        <v>200</v>
      </c>
      <c r="B6" t="b">
        <v>1</v>
      </c>
      <c r="C6">
        <v>0</v>
      </c>
      <c r="D6">
        <v>1</v>
      </c>
      <c r="E6" t="s">
        <v>45</v>
      </c>
      <c r="F6">
        <v>1</v>
      </c>
      <c r="G6">
        <v>0</v>
      </c>
      <c r="H6">
        <v>0</v>
      </c>
      <c r="J6" t="s">
        <v>46</v>
      </c>
      <c r="K6" t="s">
        <v>47</v>
      </c>
      <c r="L6" t="s">
        <v>48</v>
      </c>
      <c r="AG6" s="12">
        <f ca="1">Dados!$I$50</f>
        <v>200</v>
      </c>
      <c r="AH6">
        <v>1</v>
      </c>
      <c r="AI6">
        <v>1</v>
      </c>
      <c r="AJ6" t="b">
        <v>0</v>
      </c>
      <c r="AK6" t="b">
        <v>1</v>
      </c>
      <c r="AL6">
        <v>0</v>
      </c>
      <c r="AM6" t="b">
        <v>0</v>
      </c>
      <c r="AN6" t="e">
        <f>_</f>
        <v>#NAME?</v>
      </c>
    </row>
    <row r="7" spans="1:40" x14ac:dyDescent="0.25">
      <c r="A7">
        <v>0</v>
      </c>
    </row>
    <row r="8" spans="1:40" x14ac:dyDescent="0.25">
      <c r="A8" t="b">
        <v>0</v>
      </c>
      <c r="B8">
        <v>14560</v>
      </c>
      <c r="C8">
        <v>6215</v>
      </c>
      <c r="D8">
        <v>5930</v>
      </c>
      <c r="E8">
        <v>0</v>
      </c>
    </row>
    <row r="9" spans="1:40" x14ac:dyDescent="0.25">
      <c r="A9" t="b">
        <v>0</v>
      </c>
      <c r="B9">
        <v>14560</v>
      </c>
      <c r="C9">
        <v>6215</v>
      </c>
      <c r="D9">
        <v>5930</v>
      </c>
      <c r="E9">
        <v>0</v>
      </c>
    </row>
    <row r="10" spans="1:40" x14ac:dyDescent="0.25">
      <c r="A10" t="b">
        <v>0</v>
      </c>
      <c r="B10">
        <v>14560</v>
      </c>
      <c r="C10">
        <v>6215</v>
      </c>
      <c r="D10">
        <v>5930</v>
      </c>
      <c r="E10">
        <v>0</v>
      </c>
    </row>
    <row r="11" spans="1:40" x14ac:dyDescent="0.25">
      <c r="A11" t="b">
        <v>0</v>
      </c>
      <c r="B11">
        <v>14560</v>
      </c>
      <c r="C11">
        <v>6215</v>
      </c>
      <c r="D11">
        <v>5930</v>
      </c>
      <c r="E11">
        <v>0</v>
      </c>
    </row>
    <row r="12" spans="1:40" x14ac:dyDescent="0.25">
      <c r="A12" t="b">
        <v>0</v>
      </c>
      <c r="B12">
        <v>14560</v>
      </c>
      <c r="C12">
        <v>6215</v>
      </c>
      <c r="D12">
        <v>5930</v>
      </c>
      <c r="E12">
        <v>0</v>
      </c>
    </row>
    <row r="13" spans="1:40" x14ac:dyDescent="0.25">
      <c r="A13">
        <v>0</v>
      </c>
    </row>
    <row r="14" spans="1:40" x14ac:dyDescent="0.25">
      <c r="A14">
        <v>0</v>
      </c>
      <c r="B14" t="b">
        <v>0</v>
      </c>
      <c r="C14" t="b">
        <v>0</v>
      </c>
      <c r="D14">
        <v>10</v>
      </c>
      <c r="E14" t="s">
        <v>49</v>
      </c>
      <c r="F14">
        <v>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07"/>
  <sheetViews>
    <sheetView showGridLines="0"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0.28515625" customWidth="1"/>
    <col min="2" max="5" width="15" customWidth="1"/>
    <col min="6" max="16384" width="9.140625" customWidth="1"/>
  </cols>
  <sheetData>
    <row r="1" spans="2:5" s="14" customFormat="1" ht="18" x14ac:dyDescent="0.25">
      <c r="B1" s="13" t="s">
        <v>204</v>
      </c>
    </row>
    <row r="2" spans="2:5" s="16" customFormat="1" ht="10.5" x14ac:dyDescent="0.15">
      <c r="B2" s="15" t="s">
        <v>51</v>
      </c>
    </row>
    <row r="3" spans="2:5" s="16" customFormat="1" ht="10.5" x14ac:dyDescent="0.15">
      <c r="B3" s="15" t="s">
        <v>205</v>
      </c>
    </row>
    <row r="5" spans="2:5" x14ac:dyDescent="0.25">
      <c r="B5" s="88" t="s">
        <v>91</v>
      </c>
      <c r="C5" s="89" t="s">
        <v>95</v>
      </c>
      <c r="D5" s="89" t="s">
        <v>94</v>
      </c>
      <c r="E5" s="89" t="s">
        <v>96</v>
      </c>
    </row>
    <row r="6" spans="2:5" x14ac:dyDescent="0.25">
      <c r="B6" s="88" t="s">
        <v>200</v>
      </c>
      <c r="C6" s="90" t="s">
        <v>206</v>
      </c>
      <c r="D6" s="90" t="s">
        <v>207</v>
      </c>
      <c r="E6" s="90" t="s">
        <v>208</v>
      </c>
    </row>
    <row r="7" spans="2:5" x14ac:dyDescent="0.25">
      <c r="B7" s="88" t="s">
        <v>202</v>
      </c>
      <c r="C7" s="90" t="s">
        <v>209</v>
      </c>
      <c r="D7" s="90" t="s">
        <v>210</v>
      </c>
      <c r="E7" s="90" t="s">
        <v>211</v>
      </c>
    </row>
    <row r="8" spans="2:5" x14ac:dyDescent="0.25">
      <c r="B8" s="91">
        <v>1</v>
      </c>
      <c r="C8" s="93">
        <v>26.918595065187883</v>
      </c>
      <c r="D8" s="93">
        <v>37.595735898779964</v>
      </c>
      <c r="E8" s="94">
        <v>245.20732858071779</v>
      </c>
    </row>
    <row r="9" spans="2:5" x14ac:dyDescent="0.25">
      <c r="B9" s="91">
        <v>2</v>
      </c>
      <c r="C9" s="93">
        <v>25.20851615276262</v>
      </c>
      <c r="D9" s="93">
        <v>37.380083718035578</v>
      </c>
      <c r="E9" s="94">
        <v>237.16284263561587</v>
      </c>
    </row>
    <row r="10" spans="2:5" x14ac:dyDescent="0.25">
      <c r="B10" s="91">
        <v>3</v>
      </c>
      <c r="C10" s="93">
        <v>26.997550719695933</v>
      </c>
      <c r="D10" s="93">
        <v>30.193116560012918</v>
      </c>
      <c r="E10" s="94">
        <v>204.56857437369666</v>
      </c>
    </row>
    <row r="11" spans="2:5" x14ac:dyDescent="0.25">
      <c r="B11" s="91">
        <v>4</v>
      </c>
      <c r="C11" s="93">
        <v>25.887686141187849</v>
      </c>
      <c r="D11" s="93">
        <v>36.738087788568492</v>
      </c>
      <c r="E11" s="94">
        <v>264.29475484398563</v>
      </c>
    </row>
    <row r="12" spans="2:5" x14ac:dyDescent="0.25">
      <c r="B12" s="91">
        <v>5</v>
      </c>
      <c r="C12" s="93">
        <v>28.538820902068462</v>
      </c>
      <c r="D12" s="93">
        <v>37.378944095640897</v>
      </c>
      <c r="E12" s="94">
        <v>339.62958424084536</v>
      </c>
    </row>
    <row r="13" spans="2:5" x14ac:dyDescent="0.25">
      <c r="B13" s="91">
        <v>6</v>
      </c>
      <c r="C13" s="93">
        <v>28.719103557712451</v>
      </c>
      <c r="D13" s="93">
        <v>31.092849554971529</v>
      </c>
      <c r="E13" s="94">
        <v>352.14414594088078</v>
      </c>
    </row>
    <row r="14" spans="2:5" x14ac:dyDescent="0.25">
      <c r="B14" s="91">
        <v>7</v>
      </c>
      <c r="C14" s="93">
        <v>29.114865821585934</v>
      </c>
      <c r="D14" s="93">
        <v>35.880472969536669</v>
      </c>
      <c r="E14" s="94">
        <v>342.66204608689338</v>
      </c>
    </row>
    <row r="15" spans="2:5" x14ac:dyDescent="0.25">
      <c r="B15" s="91">
        <v>8</v>
      </c>
      <c r="C15" s="93">
        <v>27.379606236898738</v>
      </c>
      <c r="D15" s="93">
        <v>38.536770031556699</v>
      </c>
      <c r="E15" s="94">
        <v>266.40569879345395</v>
      </c>
    </row>
    <row r="16" spans="2:5" x14ac:dyDescent="0.25">
      <c r="B16" s="91">
        <v>9</v>
      </c>
      <c r="C16" s="93">
        <v>21.478417664019226</v>
      </c>
      <c r="D16" s="93">
        <v>30.01980908871154</v>
      </c>
      <c r="E16" s="94">
        <v>341.70159335100197</v>
      </c>
    </row>
    <row r="17" spans="2:5" x14ac:dyDescent="0.25">
      <c r="B17" s="91">
        <v>10</v>
      </c>
      <c r="C17" s="93">
        <v>20.518067584127081</v>
      </c>
      <c r="D17" s="93">
        <v>35.145583073071094</v>
      </c>
      <c r="E17" s="94">
        <v>399.89303090649935</v>
      </c>
    </row>
    <row r="18" spans="2:5" x14ac:dyDescent="0.25">
      <c r="B18" s="91">
        <v>11</v>
      </c>
      <c r="C18" s="93">
        <v>21.72490716033478</v>
      </c>
      <c r="D18" s="93">
        <v>36.091544979226605</v>
      </c>
      <c r="E18" s="94">
        <v>330.05191318902507</v>
      </c>
    </row>
    <row r="19" spans="2:5" x14ac:dyDescent="0.25">
      <c r="B19" s="91">
        <v>12</v>
      </c>
      <c r="C19" s="93">
        <v>20.37954033582756</v>
      </c>
      <c r="D19" s="93">
        <v>36.636171598155684</v>
      </c>
      <c r="E19" s="94">
        <v>367.27365686871349</v>
      </c>
    </row>
    <row r="20" spans="2:5" x14ac:dyDescent="0.25">
      <c r="B20" s="91">
        <v>13</v>
      </c>
      <c r="C20" s="93">
        <v>26.412392215782617</v>
      </c>
      <c r="D20" s="93">
        <v>37.315627514334849</v>
      </c>
      <c r="E20" s="94">
        <v>396.54289314676703</v>
      </c>
    </row>
    <row r="21" spans="2:5" x14ac:dyDescent="0.25">
      <c r="B21" s="91">
        <v>14</v>
      </c>
      <c r="C21" s="93">
        <v>26.899240891297591</v>
      </c>
      <c r="D21" s="93">
        <v>34.340400034423496</v>
      </c>
      <c r="E21" s="94">
        <v>379.08817495997675</v>
      </c>
    </row>
    <row r="22" spans="2:5" x14ac:dyDescent="0.25">
      <c r="B22" s="91">
        <v>15</v>
      </c>
      <c r="C22" s="93">
        <v>26.930399799735255</v>
      </c>
      <c r="D22" s="93">
        <v>36.433733190826182</v>
      </c>
      <c r="E22" s="94">
        <v>394.42793904368961</v>
      </c>
    </row>
    <row r="23" spans="2:5" x14ac:dyDescent="0.25">
      <c r="B23" s="91">
        <v>16</v>
      </c>
      <c r="C23" s="93">
        <v>29.935902030294436</v>
      </c>
      <c r="D23" s="93">
        <v>39.097909296144628</v>
      </c>
      <c r="E23" s="94">
        <v>388.50355625398521</v>
      </c>
    </row>
    <row r="24" spans="2:5" x14ac:dyDescent="0.25">
      <c r="B24" s="91">
        <v>17</v>
      </c>
      <c r="C24" s="93">
        <v>26.982401917748213</v>
      </c>
      <c r="D24" s="93">
        <v>38.306251039038798</v>
      </c>
      <c r="E24" s="94">
        <v>291.70684569290654</v>
      </c>
    </row>
    <row r="25" spans="2:5" x14ac:dyDescent="0.25">
      <c r="B25" s="91">
        <v>18</v>
      </c>
      <c r="C25" s="93">
        <v>26.971355827678298</v>
      </c>
      <c r="D25" s="93">
        <v>30.664096616878485</v>
      </c>
      <c r="E25" s="94">
        <v>392.08261955881568</v>
      </c>
    </row>
    <row r="26" spans="2:5" x14ac:dyDescent="0.25">
      <c r="B26" s="91">
        <v>19</v>
      </c>
      <c r="C26" s="93">
        <v>26.228625523755792</v>
      </c>
      <c r="D26" s="93">
        <v>31.575328644888529</v>
      </c>
      <c r="E26" s="94">
        <v>319.80654408819782</v>
      </c>
    </row>
    <row r="27" spans="2:5" x14ac:dyDescent="0.25">
      <c r="B27" s="91">
        <v>20</v>
      </c>
      <c r="C27" s="93">
        <v>23.455540371406492</v>
      </c>
      <c r="D27" s="93">
        <v>38.109989033473653</v>
      </c>
      <c r="E27" s="94">
        <v>318.18826626951756</v>
      </c>
    </row>
    <row r="28" spans="2:5" x14ac:dyDescent="0.25">
      <c r="B28" s="91">
        <v>21</v>
      </c>
      <c r="C28" s="93">
        <v>29.654502356084247</v>
      </c>
      <c r="D28" s="93">
        <v>30.63374484967111</v>
      </c>
      <c r="E28" s="94">
        <v>385.47383862132585</v>
      </c>
    </row>
    <row r="29" spans="2:5" x14ac:dyDescent="0.25">
      <c r="B29" s="91">
        <v>22</v>
      </c>
      <c r="C29" s="93">
        <v>25.791980443554273</v>
      </c>
      <c r="D29" s="93">
        <v>37.838557904441174</v>
      </c>
      <c r="E29" s="94">
        <v>323.52011090506653</v>
      </c>
    </row>
    <row r="30" spans="2:5" x14ac:dyDescent="0.25">
      <c r="B30" s="91">
        <v>23</v>
      </c>
      <c r="C30" s="93">
        <v>27.830746125728901</v>
      </c>
      <c r="D30" s="93">
        <v>35.043919054238685</v>
      </c>
      <c r="E30" s="94">
        <v>334.9687873756605</v>
      </c>
    </row>
    <row r="31" spans="2:5" x14ac:dyDescent="0.25">
      <c r="B31" s="91">
        <v>24</v>
      </c>
      <c r="C31" s="93">
        <v>27.915686691521387</v>
      </c>
      <c r="D31" s="93">
        <v>37.298398728877459</v>
      </c>
      <c r="E31" s="94">
        <v>328.8083349611444</v>
      </c>
    </row>
    <row r="32" spans="2:5" x14ac:dyDescent="0.25">
      <c r="B32" s="91">
        <v>25</v>
      </c>
      <c r="C32" s="93">
        <v>23.229928484895286</v>
      </c>
      <c r="D32" s="93">
        <v>34.828396003531566</v>
      </c>
      <c r="E32" s="94">
        <v>225.58191819555844</v>
      </c>
    </row>
    <row r="33" spans="2:5" x14ac:dyDescent="0.25">
      <c r="B33" s="91">
        <v>26</v>
      </c>
      <c r="C33" s="93">
        <v>21.744317474881775</v>
      </c>
      <c r="D33" s="93">
        <v>38.559895579981003</v>
      </c>
      <c r="E33" s="94">
        <v>365.64829246997124</v>
      </c>
    </row>
    <row r="34" spans="2:5" x14ac:dyDescent="0.25">
      <c r="B34" s="91">
        <v>27</v>
      </c>
      <c r="C34" s="93">
        <v>24.137648019866297</v>
      </c>
      <c r="D34" s="93">
        <v>39.203659883261025</v>
      </c>
      <c r="E34" s="94">
        <v>344.6009468614584</v>
      </c>
    </row>
    <row r="35" spans="2:5" x14ac:dyDescent="0.25">
      <c r="B35" s="91">
        <v>28</v>
      </c>
      <c r="C35" s="93">
        <v>29.351477784876636</v>
      </c>
      <c r="D35" s="93">
        <v>39.196608064678891</v>
      </c>
      <c r="E35" s="94">
        <v>262.80804665315105</v>
      </c>
    </row>
    <row r="36" spans="2:5" x14ac:dyDescent="0.25">
      <c r="B36" s="91">
        <v>29</v>
      </c>
      <c r="C36" s="93">
        <v>21.443887738317059</v>
      </c>
      <c r="D36" s="93">
        <v>31.171539739008242</v>
      </c>
      <c r="E36" s="94">
        <v>348.73681811867749</v>
      </c>
    </row>
    <row r="37" spans="2:5" x14ac:dyDescent="0.25">
      <c r="B37" s="91">
        <v>30</v>
      </c>
      <c r="C37" s="93">
        <v>23.710152350172386</v>
      </c>
      <c r="D37" s="93">
        <v>33.478135165488858</v>
      </c>
      <c r="E37" s="94">
        <v>237.24824614111716</v>
      </c>
    </row>
    <row r="38" spans="2:5" x14ac:dyDescent="0.25">
      <c r="B38" s="91">
        <v>31</v>
      </c>
      <c r="C38" s="93">
        <v>22.79205241125209</v>
      </c>
      <c r="D38" s="93">
        <v>35.233512471846325</v>
      </c>
      <c r="E38" s="94">
        <v>348.00522298080796</v>
      </c>
    </row>
    <row r="39" spans="2:5" x14ac:dyDescent="0.25">
      <c r="B39" s="91">
        <v>32</v>
      </c>
      <c r="C39" s="93">
        <v>29.078884726468793</v>
      </c>
      <c r="D39" s="93">
        <v>35.982225890021596</v>
      </c>
      <c r="E39" s="94">
        <v>365.98889118432805</v>
      </c>
    </row>
    <row r="40" spans="2:5" x14ac:dyDescent="0.25">
      <c r="B40" s="91">
        <v>33</v>
      </c>
      <c r="C40" s="93">
        <v>25.471722836306778</v>
      </c>
      <c r="D40" s="93">
        <v>35.009987615584123</v>
      </c>
      <c r="E40" s="94">
        <v>348.34805645779966</v>
      </c>
    </row>
    <row r="41" spans="2:5" x14ac:dyDescent="0.25">
      <c r="B41" s="91">
        <v>34</v>
      </c>
      <c r="C41" s="93">
        <v>21.964426185700873</v>
      </c>
      <c r="D41" s="93">
        <v>30.896021394138998</v>
      </c>
      <c r="E41" s="94">
        <v>289.88290275460321</v>
      </c>
    </row>
    <row r="42" spans="2:5" x14ac:dyDescent="0.25">
      <c r="B42" s="91">
        <v>35</v>
      </c>
      <c r="C42" s="93">
        <v>26.959181806247386</v>
      </c>
      <c r="D42" s="93">
        <v>37.128411888255052</v>
      </c>
      <c r="E42" s="94">
        <v>242.09963448635921</v>
      </c>
    </row>
    <row r="43" spans="2:5" x14ac:dyDescent="0.25">
      <c r="B43" s="91">
        <v>36</v>
      </c>
      <c r="C43" s="93">
        <v>25.753193260361702</v>
      </c>
      <c r="D43" s="93">
        <v>37.991745778763153</v>
      </c>
      <c r="E43" s="94">
        <v>239.48177758188382</v>
      </c>
    </row>
    <row r="44" spans="2:5" x14ac:dyDescent="0.25">
      <c r="B44" s="91">
        <v>37</v>
      </c>
      <c r="C44" s="93">
        <v>26.563382875837625</v>
      </c>
      <c r="D44" s="93">
        <v>33.950942762990891</v>
      </c>
      <c r="E44" s="94">
        <v>367.83394455260179</v>
      </c>
    </row>
    <row r="45" spans="2:5" x14ac:dyDescent="0.25">
      <c r="B45" s="91">
        <v>38</v>
      </c>
      <c r="C45" s="93">
        <v>21.057810149329612</v>
      </c>
      <c r="D45" s="93">
        <v>35.948792206049021</v>
      </c>
      <c r="E45" s="94">
        <v>243.45375847999071</v>
      </c>
    </row>
    <row r="46" spans="2:5" x14ac:dyDescent="0.25">
      <c r="B46" s="91">
        <v>39</v>
      </c>
      <c r="C46" s="93">
        <v>26.152475357988244</v>
      </c>
      <c r="D46" s="93">
        <v>31.921560486853561</v>
      </c>
      <c r="E46" s="94">
        <v>329.5597039904539</v>
      </c>
    </row>
    <row r="47" spans="2:5" x14ac:dyDescent="0.25">
      <c r="B47" s="91">
        <v>40</v>
      </c>
      <c r="C47" s="93">
        <v>20.185822270434819</v>
      </c>
      <c r="D47" s="93">
        <v>34.568950579557558</v>
      </c>
      <c r="E47" s="94">
        <v>215.94931827947048</v>
      </c>
    </row>
    <row r="48" spans="2:5" x14ac:dyDescent="0.25">
      <c r="B48" s="91">
        <v>41</v>
      </c>
      <c r="C48" s="93">
        <v>29.52968093953551</v>
      </c>
      <c r="D48" s="93">
        <v>35.711513773335277</v>
      </c>
      <c r="E48" s="94">
        <v>228.72439412195297</v>
      </c>
    </row>
    <row r="49" spans="2:5" x14ac:dyDescent="0.25">
      <c r="B49" s="91">
        <v>42</v>
      </c>
      <c r="C49" s="93">
        <v>28.384032422969327</v>
      </c>
      <c r="D49" s="93">
        <v>37.358637399254775</v>
      </c>
      <c r="E49" s="94">
        <v>335.98807388051853</v>
      </c>
    </row>
    <row r="50" spans="2:5" x14ac:dyDescent="0.25">
      <c r="B50" s="91">
        <v>43</v>
      </c>
      <c r="C50" s="93">
        <v>29.599621310074351</v>
      </c>
      <c r="D50" s="93">
        <v>30.133628844676267</v>
      </c>
      <c r="E50" s="94">
        <v>309.33197364433892</v>
      </c>
    </row>
    <row r="51" spans="2:5" x14ac:dyDescent="0.25">
      <c r="B51" s="91">
        <v>44</v>
      </c>
      <c r="C51" s="93">
        <v>27.909091553768498</v>
      </c>
      <c r="D51" s="93">
        <v>32.806994380915306</v>
      </c>
      <c r="E51" s="94">
        <v>255.90235569487817</v>
      </c>
    </row>
    <row r="52" spans="2:5" x14ac:dyDescent="0.25">
      <c r="B52" s="91">
        <v>45</v>
      </c>
      <c r="C52" s="93">
        <v>21.571761909941053</v>
      </c>
      <c r="D52" s="93">
        <v>37.612611258956214</v>
      </c>
      <c r="E52" s="94">
        <v>259.87237428591305</v>
      </c>
    </row>
    <row r="53" spans="2:5" x14ac:dyDescent="0.25">
      <c r="B53" s="91">
        <v>46</v>
      </c>
      <c r="C53" s="93">
        <v>24.099363678772484</v>
      </c>
      <c r="D53" s="93">
        <v>30.21113109665858</v>
      </c>
      <c r="E53" s="94">
        <v>211.29871296173454</v>
      </c>
    </row>
    <row r="54" spans="2:5" x14ac:dyDescent="0.25">
      <c r="B54" s="91">
        <v>47</v>
      </c>
      <c r="C54" s="93">
        <v>23.854428358376914</v>
      </c>
      <c r="D54" s="93">
        <v>39.888914457137219</v>
      </c>
      <c r="E54" s="94">
        <v>317.83937257524747</v>
      </c>
    </row>
    <row r="55" spans="2:5" x14ac:dyDescent="0.25">
      <c r="B55" s="91">
        <v>48</v>
      </c>
      <c r="C55" s="93">
        <v>28.686480384830332</v>
      </c>
      <c r="D55" s="93">
        <v>30.18950668598783</v>
      </c>
      <c r="E55" s="94">
        <v>241.73646248803792</v>
      </c>
    </row>
    <row r="56" spans="2:5" x14ac:dyDescent="0.25">
      <c r="B56" s="91">
        <v>49</v>
      </c>
      <c r="C56" s="93">
        <v>20.023632277479944</v>
      </c>
      <c r="D56" s="93">
        <v>39.123504177698095</v>
      </c>
      <c r="E56" s="94">
        <v>312.4144409476055</v>
      </c>
    </row>
    <row r="57" spans="2:5" x14ac:dyDescent="0.25">
      <c r="B57" s="91">
        <v>50</v>
      </c>
      <c r="C57" s="93">
        <v>29.67872381441363</v>
      </c>
      <c r="D57" s="93">
        <v>37.549219856668785</v>
      </c>
      <c r="E57" s="94">
        <v>291.97292651983025</v>
      </c>
    </row>
    <row r="58" spans="2:5" x14ac:dyDescent="0.25">
      <c r="B58" s="91">
        <v>51</v>
      </c>
      <c r="C58" s="93">
        <v>23.845434392541723</v>
      </c>
      <c r="D58" s="93">
        <v>39.427051749131167</v>
      </c>
      <c r="E58" s="94">
        <v>398.66243816072677</v>
      </c>
    </row>
    <row r="59" spans="2:5" x14ac:dyDescent="0.25">
      <c r="B59" s="91">
        <v>52</v>
      </c>
      <c r="C59" s="93">
        <v>21.739913429745545</v>
      </c>
      <c r="D59" s="93">
        <v>33.253888585026615</v>
      </c>
      <c r="E59" s="94">
        <v>319.32044123285465</v>
      </c>
    </row>
    <row r="60" spans="2:5" x14ac:dyDescent="0.25">
      <c r="B60" s="91">
        <v>53</v>
      </c>
      <c r="C60" s="93">
        <v>22.782487443085969</v>
      </c>
      <c r="D60" s="93">
        <v>31.725270357333326</v>
      </c>
      <c r="E60" s="94">
        <v>263.96116110276796</v>
      </c>
    </row>
    <row r="61" spans="2:5" x14ac:dyDescent="0.25">
      <c r="B61" s="91">
        <v>54</v>
      </c>
      <c r="C61" s="93">
        <v>24.191518315389452</v>
      </c>
      <c r="D61" s="93">
        <v>33.168449056907413</v>
      </c>
      <c r="E61" s="94">
        <v>385.15154280235072</v>
      </c>
    </row>
    <row r="62" spans="2:5" x14ac:dyDescent="0.25">
      <c r="B62" s="91">
        <v>55</v>
      </c>
      <c r="C62" s="93">
        <v>21.078956195130491</v>
      </c>
      <c r="D62" s="93">
        <v>33.721283590010536</v>
      </c>
      <c r="E62" s="94">
        <v>355.09108564400549</v>
      </c>
    </row>
    <row r="63" spans="2:5" x14ac:dyDescent="0.25">
      <c r="B63" s="91">
        <v>56</v>
      </c>
      <c r="C63" s="93">
        <v>27.447589798212334</v>
      </c>
      <c r="D63" s="93">
        <v>35.708855817255682</v>
      </c>
      <c r="E63" s="94">
        <v>315.15829268535327</v>
      </c>
    </row>
    <row r="64" spans="2:5" x14ac:dyDescent="0.25">
      <c r="B64" s="91">
        <v>57</v>
      </c>
      <c r="C64" s="93">
        <v>25.10628206158928</v>
      </c>
      <c r="D64" s="93">
        <v>30.168146660830431</v>
      </c>
      <c r="E64" s="94">
        <v>396.97718532148457</v>
      </c>
    </row>
    <row r="65" spans="2:5" x14ac:dyDescent="0.25">
      <c r="B65" s="91">
        <v>58</v>
      </c>
      <c r="C65" s="93">
        <v>29.441687434828214</v>
      </c>
      <c r="D65" s="93">
        <v>39.916978823548298</v>
      </c>
      <c r="E65" s="94">
        <v>317.37339857146776</v>
      </c>
    </row>
    <row r="66" spans="2:5" x14ac:dyDescent="0.25">
      <c r="B66" s="91">
        <v>59</v>
      </c>
      <c r="C66" s="93">
        <v>26.060485264693831</v>
      </c>
      <c r="D66" s="93">
        <v>32.688650576415405</v>
      </c>
      <c r="E66" s="94">
        <v>290.72298142470419</v>
      </c>
    </row>
    <row r="67" spans="2:5" x14ac:dyDescent="0.25">
      <c r="B67" s="91">
        <v>60</v>
      </c>
      <c r="C67" s="93">
        <v>26.420909862693122</v>
      </c>
      <c r="D67" s="93">
        <v>39.662991200951055</v>
      </c>
      <c r="E67" s="94">
        <v>324.02555447455029</v>
      </c>
    </row>
    <row r="68" spans="2:5" x14ac:dyDescent="0.25">
      <c r="B68" s="91">
        <v>61</v>
      </c>
      <c r="C68" s="93">
        <v>22.195059339028838</v>
      </c>
      <c r="D68" s="93">
        <v>35.227263692311283</v>
      </c>
      <c r="E68" s="94">
        <v>296.38554037693007</v>
      </c>
    </row>
    <row r="69" spans="2:5" x14ac:dyDescent="0.25">
      <c r="B69" s="91">
        <v>62</v>
      </c>
      <c r="C69" s="93">
        <v>21.004100841642657</v>
      </c>
      <c r="D69" s="93">
        <v>38.203816750601234</v>
      </c>
      <c r="E69" s="94">
        <v>250.58992620628163</v>
      </c>
    </row>
    <row r="70" spans="2:5" x14ac:dyDescent="0.25">
      <c r="B70" s="91">
        <v>63</v>
      </c>
      <c r="C70" s="93">
        <v>27.24037346874151</v>
      </c>
      <c r="D70" s="93">
        <v>34.200404533160793</v>
      </c>
      <c r="E70" s="94">
        <v>378.51556482993647</v>
      </c>
    </row>
    <row r="71" spans="2:5" x14ac:dyDescent="0.25">
      <c r="B71" s="91">
        <v>64</v>
      </c>
      <c r="C71" s="93">
        <v>23.470478704896074</v>
      </c>
      <c r="D71" s="93">
        <v>39.648019404913626</v>
      </c>
      <c r="E71" s="94">
        <v>387.94576363596673</v>
      </c>
    </row>
    <row r="72" spans="2:5" x14ac:dyDescent="0.25">
      <c r="B72" s="91">
        <v>65</v>
      </c>
      <c r="C72" s="93">
        <v>28.52714840933336</v>
      </c>
      <c r="D72" s="93">
        <v>36.317825915932758</v>
      </c>
      <c r="E72" s="94">
        <v>307.07890396467178</v>
      </c>
    </row>
    <row r="73" spans="2:5" x14ac:dyDescent="0.25">
      <c r="B73" s="91">
        <v>66</v>
      </c>
      <c r="C73" s="93">
        <v>21.974020803220615</v>
      </c>
      <c r="D73" s="93">
        <v>31.430369239523415</v>
      </c>
      <c r="E73" s="94">
        <v>319.70518892078559</v>
      </c>
    </row>
    <row r="74" spans="2:5" x14ac:dyDescent="0.25">
      <c r="B74" s="91">
        <v>67</v>
      </c>
      <c r="C74" s="93">
        <v>25.766933669853529</v>
      </c>
      <c r="D74" s="93">
        <v>37.068694241841662</v>
      </c>
      <c r="E74" s="94">
        <v>347.71752573573178</v>
      </c>
    </row>
    <row r="75" spans="2:5" x14ac:dyDescent="0.25">
      <c r="B75" s="91">
        <v>68</v>
      </c>
      <c r="C75" s="93">
        <v>23.741680318395698</v>
      </c>
      <c r="D75" s="93">
        <v>30.100642543079339</v>
      </c>
      <c r="E75" s="94">
        <v>206.18065826395133</v>
      </c>
    </row>
    <row r="76" spans="2:5" x14ac:dyDescent="0.25">
      <c r="B76" s="91">
        <v>69</v>
      </c>
      <c r="C76" s="93">
        <v>22.556605870404383</v>
      </c>
      <c r="D76" s="93">
        <v>38.910491097050588</v>
      </c>
      <c r="E76" s="94">
        <v>313.37151443930856</v>
      </c>
    </row>
    <row r="77" spans="2:5" x14ac:dyDescent="0.25">
      <c r="B77" s="91">
        <v>70</v>
      </c>
      <c r="C77" s="93">
        <v>28.312138636378585</v>
      </c>
      <c r="D77" s="93">
        <v>39.310847816682021</v>
      </c>
      <c r="E77" s="94">
        <v>306.16096324007515</v>
      </c>
    </row>
    <row r="78" spans="2:5" x14ac:dyDescent="0.25">
      <c r="B78" s="91">
        <v>71</v>
      </c>
      <c r="C78" s="93">
        <v>29.780902785249744</v>
      </c>
      <c r="D78" s="93">
        <v>34.921792617942906</v>
      </c>
      <c r="E78" s="94">
        <v>265.82926720926463</v>
      </c>
    </row>
    <row r="79" spans="2:5" x14ac:dyDescent="0.25">
      <c r="B79" s="91">
        <v>72</v>
      </c>
      <c r="C79" s="93">
        <v>29.515145571776557</v>
      </c>
      <c r="D79" s="93">
        <v>34.830552305220721</v>
      </c>
      <c r="E79" s="94">
        <v>305.25022373489469</v>
      </c>
    </row>
    <row r="80" spans="2:5" x14ac:dyDescent="0.25">
      <c r="B80" s="91">
        <v>73</v>
      </c>
      <c r="C80" s="93">
        <v>24.268344851437298</v>
      </c>
      <c r="D80" s="93">
        <v>32.084365353262939</v>
      </c>
      <c r="E80" s="94">
        <v>380.98760115950654</v>
      </c>
    </row>
    <row r="81" spans="2:5" x14ac:dyDescent="0.25">
      <c r="B81" s="91">
        <v>74</v>
      </c>
      <c r="C81" s="93">
        <v>26.301415955956717</v>
      </c>
      <c r="D81" s="93">
        <v>31.278198338074258</v>
      </c>
      <c r="E81" s="94">
        <v>338.70176172101878</v>
      </c>
    </row>
    <row r="82" spans="2:5" x14ac:dyDescent="0.25">
      <c r="B82" s="91">
        <v>75</v>
      </c>
      <c r="C82" s="93">
        <v>21.097396674304431</v>
      </c>
      <c r="D82" s="93">
        <v>37.604455333150803</v>
      </c>
      <c r="E82" s="94">
        <v>216.66327597514953</v>
      </c>
    </row>
    <row r="83" spans="2:5" x14ac:dyDescent="0.25">
      <c r="B83" s="91">
        <v>76</v>
      </c>
      <c r="C83" s="93">
        <v>24.253808064765845</v>
      </c>
      <c r="D83" s="93">
        <v>32.247590328321358</v>
      </c>
      <c r="E83" s="94">
        <v>386.56395229842605</v>
      </c>
    </row>
    <row r="84" spans="2:5" x14ac:dyDescent="0.25">
      <c r="B84" s="91">
        <v>77</v>
      </c>
      <c r="C84" s="93">
        <v>21.263774484789813</v>
      </c>
      <c r="D84" s="93">
        <v>39.414636023122789</v>
      </c>
      <c r="E84" s="94">
        <v>312.28708259994403</v>
      </c>
    </row>
    <row r="85" spans="2:5" x14ac:dyDescent="0.25">
      <c r="B85" s="91">
        <v>78</v>
      </c>
      <c r="C85" s="93">
        <v>23.569373547269883</v>
      </c>
      <c r="D85" s="93">
        <v>31.408730684234648</v>
      </c>
      <c r="E85" s="94">
        <v>385.99673457463439</v>
      </c>
    </row>
    <row r="86" spans="2:5" x14ac:dyDescent="0.25">
      <c r="B86" s="91">
        <v>79</v>
      </c>
      <c r="C86" s="93">
        <v>25.834067967050828</v>
      </c>
      <c r="D86" s="93">
        <v>39.817708824773995</v>
      </c>
      <c r="E86" s="94">
        <v>293.21542531262679</v>
      </c>
    </row>
    <row r="87" spans="2:5" x14ac:dyDescent="0.25">
      <c r="B87" s="91">
        <v>80</v>
      </c>
      <c r="C87" s="93">
        <v>23.875797838649106</v>
      </c>
      <c r="D87" s="93">
        <v>33.126790149485103</v>
      </c>
      <c r="E87" s="94">
        <v>263.55783948723786</v>
      </c>
    </row>
    <row r="88" spans="2:5" x14ac:dyDescent="0.25">
      <c r="B88" s="91">
        <v>81</v>
      </c>
      <c r="C88" s="93">
        <v>29.973644084174275</v>
      </c>
      <c r="D88" s="93">
        <v>36.215976222273554</v>
      </c>
      <c r="E88" s="94">
        <v>306.47316599720693</v>
      </c>
    </row>
    <row r="89" spans="2:5" x14ac:dyDescent="0.25">
      <c r="B89" s="91">
        <v>82</v>
      </c>
      <c r="C89" s="93">
        <v>22.774195328262067</v>
      </c>
      <c r="D89" s="93">
        <v>32.005009981600843</v>
      </c>
      <c r="E89" s="94">
        <v>264.19176033492948</v>
      </c>
    </row>
    <row r="90" spans="2:5" x14ac:dyDescent="0.25">
      <c r="B90" s="91">
        <v>83</v>
      </c>
      <c r="C90" s="93">
        <v>22.335244381253844</v>
      </c>
      <c r="D90" s="93">
        <v>37.558299382908636</v>
      </c>
      <c r="E90" s="94">
        <v>362.83192060515267</v>
      </c>
    </row>
    <row r="91" spans="2:5" x14ac:dyDescent="0.25">
      <c r="B91" s="91">
        <v>84</v>
      </c>
      <c r="C91" s="93">
        <v>26.198331973435089</v>
      </c>
      <c r="D91" s="93">
        <v>39.657689139750637</v>
      </c>
      <c r="E91" s="94">
        <v>274.3266662423942</v>
      </c>
    </row>
    <row r="92" spans="2:5" x14ac:dyDescent="0.25">
      <c r="B92" s="91">
        <v>85</v>
      </c>
      <c r="C92" s="93">
        <v>27.057422139720288</v>
      </c>
      <c r="D92" s="93">
        <v>36.395265501827915</v>
      </c>
      <c r="E92" s="94">
        <v>219.51338862905516</v>
      </c>
    </row>
    <row r="93" spans="2:5" x14ac:dyDescent="0.25">
      <c r="B93" s="91">
        <v>86</v>
      </c>
      <c r="C93" s="93">
        <v>20.400855879965228</v>
      </c>
      <c r="D93" s="93">
        <v>35.584298122778343</v>
      </c>
      <c r="E93" s="94">
        <v>297.39380646919579</v>
      </c>
    </row>
    <row r="94" spans="2:5" x14ac:dyDescent="0.25">
      <c r="B94" s="91">
        <v>87</v>
      </c>
      <c r="C94" s="93">
        <v>21.98796195078322</v>
      </c>
      <c r="D94" s="93">
        <v>34.109684375095227</v>
      </c>
      <c r="E94" s="94">
        <v>385.67201163679186</v>
      </c>
    </row>
    <row r="95" spans="2:5" x14ac:dyDescent="0.25">
      <c r="B95" s="91">
        <v>88</v>
      </c>
      <c r="C95" s="93">
        <v>28.665300289609672</v>
      </c>
      <c r="D95" s="93">
        <v>39.236230247000449</v>
      </c>
      <c r="E95" s="94">
        <v>295.57614160317263</v>
      </c>
    </row>
    <row r="96" spans="2:5" x14ac:dyDescent="0.25">
      <c r="B96" s="91">
        <v>89</v>
      </c>
      <c r="C96" s="93">
        <v>25.004697752034851</v>
      </c>
      <c r="D96" s="93">
        <v>33.663933143612404</v>
      </c>
      <c r="E96" s="94">
        <v>224.02635638127418</v>
      </c>
    </row>
    <row r="97" spans="2:5" x14ac:dyDescent="0.25">
      <c r="B97" s="91">
        <v>90</v>
      </c>
      <c r="C97" s="93">
        <v>23.705005289779422</v>
      </c>
      <c r="D97" s="93">
        <v>30.748922393260493</v>
      </c>
      <c r="E97" s="94">
        <v>277.90110756438895</v>
      </c>
    </row>
    <row r="98" spans="2:5" x14ac:dyDescent="0.25">
      <c r="B98" s="91">
        <v>91</v>
      </c>
      <c r="C98" s="93">
        <v>22.724895882470136</v>
      </c>
      <c r="D98" s="93">
        <v>35.37679797666631</v>
      </c>
      <c r="E98" s="94">
        <v>307.43859521749016</v>
      </c>
    </row>
    <row r="99" spans="2:5" x14ac:dyDescent="0.25">
      <c r="B99" s="91">
        <v>92</v>
      </c>
      <c r="C99" s="93">
        <v>21.522824342792781</v>
      </c>
      <c r="D99" s="93">
        <v>39.997669813314104</v>
      </c>
      <c r="E99" s="94">
        <v>309.66369403851513</v>
      </c>
    </row>
    <row r="100" spans="2:5" x14ac:dyDescent="0.25">
      <c r="B100" s="91">
        <v>93</v>
      </c>
      <c r="C100" s="93">
        <v>23.579914772078141</v>
      </c>
      <c r="D100" s="93">
        <v>32.395515614928563</v>
      </c>
      <c r="E100" s="94">
        <v>280.36291551888462</v>
      </c>
    </row>
    <row r="101" spans="2:5" x14ac:dyDescent="0.25">
      <c r="B101" s="91">
        <v>94</v>
      </c>
      <c r="C101" s="93">
        <v>29.251090129726748</v>
      </c>
      <c r="D101" s="93">
        <v>30.617998611696763</v>
      </c>
      <c r="E101" s="94">
        <v>394.19827907011097</v>
      </c>
    </row>
    <row r="102" spans="2:5" x14ac:dyDescent="0.25">
      <c r="B102" s="91">
        <v>95</v>
      </c>
      <c r="C102" s="93">
        <v>20.943782414885266</v>
      </c>
      <c r="D102" s="93">
        <v>39.729583209792544</v>
      </c>
      <c r="E102" s="94">
        <v>295.94547047750547</v>
      </c>
    </row>
    <row r="103" spans="2:5" x14ac:dyDescent="0.25">
      <c r="B103" s="91">
        <v>96</v>
      </c>
      <c r="C103" s="93">
        <v>20.072357541605228</v>
      </c>
      <c r="D103" s="93">
        <v>37.633362509626565</v>
      </c>
      <c r="E103" s="94">
        <v>278.27489298406226</v>
      </c>
    </row>
    <row r="104" spans="2:5" x14ac:dyDescent="0.25">
      <c r="B104" s="91">
        <v>97</v>
      </c>
      <c r="C104" s="93">
        <v>24.1535141007476</v>
      </c>
      <c r="D104" s="93">
        <v>36.244468348512711</v>
      </c>
      <c r="E104" s="94">
        <v>335.76810060989141</v>
      </c>
    </row>
    <row r="105" spans="2:5" x14ac:dyDescent="0.25">
      <c r="B105" s="91">
        <v>98</v>
      </c>
      <c r="C105" s="93">
        <v>22.978246016955328</v>
      </c>
      <c r="D105" s="93">
        <v>36.377833793703118</v>
      </c>
      <c r="E105" s="94">
        <v>294.13312148252663</v>
      </c>
    </row>
    <row r="106" spans="2:5" x14ac:dyDescent="0.25">
      <c r="B106" s="91">
        <v>99</v>
      </c>
      <c r="C106" s="93">
        <v>23.239681622217443</v>
      </c>
      <c r="D106" s="93">
        <v>30.525978347526532</v>
      </c>
      <c r="E106" s="94">
        <v>339.95127532866286</v>
      </c>
    </row>
    <row r="107" spans="2:5" x14ac:dyDescent="0.25">
      <c r="B107" s="91">
        <v>100</v>
      </c>
      <c r="C107" s="93">
        <v>25.163701090246395</v>
      </c>
      <c r="D107" s="93">
        <v>31.159480026648367</v>
      </c>
      <c r="E107" s="94">
        <v>220.99874505529587</v>
      </c>
    </row>
    <row r="108" spans="2:5" x14ac:dyDescent="0.25">
      <c r="B108" s="91">
        <v>101</v>
      </c>
      <c r="C108" s="93">
        <v>27.842282202190059</v>
      </c>
      <c r="D108" s="93">
        <v>39.340985579750338</v>
      </c>
      <c r="E108" s="94">
        <v>347.10863113415854</v>
      </c>
    </row>
    <row r="109" spans="2:5" x14ac:dyDescent="0.25">
      <c r="B109" s="91">
        <v>102</v>
      </c>
      <c r="C109" s="93">
        <v>21.643284076020024</v>
      </c>
      <c r="D109" s="93">
        <v>39.272008352874096</v>
      </c>
      <c r="E109" s="94">
        <v>367.67982180295866</v>
      </c>
    </row>
    <row r="110" spans="2:5" x14ac:dyDescent="0.25">
      <c r="B110" s="91">
        <v>103</v>
      </c>
      <c r="C110" s="93">
        <v>28.457028198895674</v>
      </c>
      <c r="D110" s="93">
        <v>37.898229239038372</v>
      </c>
      <c r="E110" s="94">
        <v>244.1187409225669</v>
      </c>
    </row>
    <row r="111" spans="2:5" x14ac:dyDescent="0.25">
      <c r="B111" s="91">
        <v>104</v>
      </c>
      <c r="C111" s="93">
        <v>21.904408099932773</v>
      </c>
      <c r="D111" s="93">
        <v>31.628626047763007</v>
      </c>
      <c r="E111" s="94">
        <v>219.29676501501621</v>
      </c>
    </row>
    <row r="112" spans="2:5" x14ac:dyDescent="0.25">
      <c r="B112" s="91">
        <v>105</v>
      </c>
      <c r="C112" s="93">
        <v>28.122973779019492</v>
      </c>
      <c r="D112" s="93">
        <v>39.587200894139286</v>
      </c>
      <c r="E112" s="94">
        <v>300.85472451610974</v>
      </c>
    </row>
    <row r="113" spans="2:5" x14ac:dyDescent="0.25">
      <c r="B113" s="91">
        <v>106</v>
      </c>
      <c r="C113" s="93">
        <v>21.606117980359816</v>
      </c>
      <c r="D113" s="93">
        <v>30.65289639241168</v>
      </c>
      <c r="E113" s="94">
        <v>216.97441975702259</v>
      </c>
    </row>
    <row r="114" spans="2:5" x14ac:dyDescent="0.25">
      <c r="B114" s="91">
        <v>107</v>
      </c>
      <c r="C114" s="93">
        <v>23.806819110004856</v>
      </c>
      <c r="D114" s="93">
        <v>30.640472591956712</v>
      </c>
      <c r="E114" s="94">
        <v>360.27375922592728</v>
      </c>
    </row>
    <row r="115" spans="2:5" x14ac:dyDescent="0.25">
      <c r="B115" s="91">
        <v>108</v>
      </c>
      <c r="C115" s="93">
        <v>27.382805969121172</v>
      </c>
      <c r="D115" s="93">
        <v>32.666778809226614</v>
      </c>
      <c r="E115" s="94">
        <v>337.93570671867116</v>
      </c>
    </row>
    <row r="116" spans="2:5" x14ac:dyDescent="0.25">
      <c r="B116" s="91">
        <v>109</v>
      </c>
      <c r="C116" s="93">
        <v>26.091863705296319</v>
      </c>
      <c r="D116" s="93">
        <v>39.934919499228428</v>
      </c>
      <c r="E116" s="94">
        <v>305.86917456259465</v>
      </c>
    </row>
    <row r="117" spans="2:5" x14ac:dyDescent="0.25">
      <c r="B117" s="91">
        <v>110</v>
      </c>
      <c r="C117" s="93">
        <v>28.886756418127071</v>
      </c>
      <c r="D117" s="93">
        <v>35.971950495960087</v>
      </c>
      <c r="E117" s="94">
        <v>202.53352474219014</v>
      </c>
    </row>
    <row r="118" spans="2:5" x14ac:dyDescent="0.25">
      <c r="B118" s="91">
        <v>111</v>
      </c>
      <c r="C118" s="93">
        <v>23.038670049137895</v>
      </c>
      <c r="D118" s="93">
        <v>34.370190511756959</v>
      </c>
      <c r="E118" s="94">
        <v>226.59661469174418</v>
      </c>
    </row>
    <row r="119" spans="2:5" x14ac:dyDescent="0.25">
      <c r="B119" s="91">
        <v>112</v>
      </c>
      <c r="C119" s="93">
        <v>24.358507226631801</v>
      </c>
      <c r="D119" s="93">
        <v>33.879184816390946</v>
      </c>
      <c r="E119" s="94">
        <v>260.38848430484268</v>
      </c>
    </row>
    <row r="120" spans="2:5" x14ac:dyDescent="0.25">
      <c r="B120" s="91">
        <v>113</v>
      </c>
      <c r="C120" s="93">
        <v>23.295408835433708</v>
      </c>
      <c r="D120" s="93">
        <v>38.068183513783865</v>
      </c>
      <c r="E120" s="94">
        <v>252.21133195508935</v>
      </c>
    </row>
    <row r="121" spans="2:5" x14ac:dyDescent="0.25">
      <c r="B121" s="91">
        <v>114</v>
      </c>
      <c r="C121" s="93">
        <v>25.988981767105422</v>
      </c>
      <c r="D121" s="93">
        <v>34.463817816831032</v>
      </c>
      <c r="E121" s="94">
        <v>253.00896503654698</v>
      </c>
    </row>
    <row r="122" spans="2:5" x14ac:dyDescent="0.25">
      <c r="B122" s="91">
        <v>115</v>
      </c>
      <c r="C122" s="93">
        <v>27.283093624814736</v>
      </c>
      <c r="D122" s="93">
        <v>38.798195202371716</v>
      </c>
      <c r="E122" s="94">
        <v>226.02027785318924</v>
      </c>
    </row>
    <row r="123" spans="2:5" x14ac:dyDescent="0.25">
      <c r="B123" s="91">
        <v>116</v>
      </c>
      <c r="C123" s="93">
        <v>28.505210858081618</v>
      </c>
      <c r="D123" s="93">
        <v>31.069519195128617</v>
      </c>
      <c r="E123" s="94">
        <v>344.9248159736361</v>
      </c>
    </row>
    <row r="124" spans="2:5" x14ac:dyDescent="0.25">
      <c r="B124" s="91">
        <v>117</v>
      </c>
      <c r="C124" s="93">
        <v>24.792434562031506</v>
      </c>
      <c r="D124" s="93">
        <v>33.384129718424099</v>
      </c>
      <c r="E124" s="94">
        <v>223.8825327029692</v>
      </c>
    </row>
    <row r="125" spans="2:5" x14ac:dyDescent="0.25">
      <c r="B125" s="91">
        <v>118</v>
      </c>
      <c r="C125" s="93">
        <v>28.969430126527847</v>
      </c>
      <c r="D125" s="93">
        <v>31.65952333293923</v>
      </c>
      <c r="E125" s="94">
        <v>207.54808432499118</v>
      </c>
    </row>
    <row r="126" spans="2:5" x14ac:dyDescent="0.25">
      <c r="B126" s="91">
        <v>119</v>
      </c>
      <c r="C126" s="93">
        <v>29.743302465498367</v>
      </c>
      <c r="D126" s="93">
        <v>38.756328211399563</v>
      </c>
      <c r="E126" s="94">
        <v>379.78400126976476</v>
      </c>
    </row>
    <row r="127" spans="2:5" x14ac:dyDescent="0.25">
      <c r="B127" s="91">
        <v>120</v>
      </c>
      <c r="C127" s="93">
        <v>29.216489289848653</v>
      </c>
      <c r="D127" s="93">
        <v>34.273380269027776</v>
      </c>
      <c r="E127" s="94">
        <v>233.92706920964343</v>
      </c>
    </row>
    <row r="128" spans="2:5" x14ac:dyDescent="0.25">
      <c r="B128" s="91">
        <v>121</v>
      </c>
      <c r="C128" s="93">
        <v>21.157591495617318</v>
      </c>
      <c r="D128" s="93">
        <v>35.631735359636401</v>
      </c>
      <c r="E128" s="94">
        <v>268.42234149368892</v>
      </c>
    </row>
    <row r="129" spans="2:5" x14ac:dyDescent="0.25">
      <c r="B129" s="91">
        <v>122</v>
      </c>
      <c r="C129" s="93">
        <v>25.694252225052509</v>
      </c>
      <c r="D129" s="93">
        <v>33.335086859961464</v>
      </c>
      <c r="E129" s="94">
        <v>383.69836925657216</v>
      </c>
    </row>
    <row r="130" spans="2:5" x14ac:dyDescent="0.25">
      <c r="B130" s="91">
        <v>123</v>
      </c>
      <c r="C130" s="93">
        <v>20.72570066744575</v>
      </c>
      <c r="D130" s="93">
        <v>36.757536854712114</v>
      </c>
      <c r="E130" s="94">
        <v>215.56863198841009</v>
      </c>
    </row>
    <row r="131" spans="2:5" x14ac:dyDescent="0.25">
      <c r="B131" s="91">
        <v>124</v>
      </c>
      <c r="C131" s="93">
        <v>24.185589447373893</v>
      </c>
      <c r="D131" s="93">
        <v>38.482731761263452</v>
      </c>
      <c r="E131" s="94">
        <v>263.77943690159077</v>
      </c>
    </row>
    <row r="132" spans="2:5" x14ac:dyDescent="0.25">
      <c r="B132" s="91">
        <v>125</v>
      </c>
      <c r="C132" s="93">
        <v>25.62187308498833</v>
      </c>
      <c r="D132" s="93">
        <v>38.263560141374384</v>
      </c>
      <c r="E132" s="94">
        <v>372.88143275430559</v>
      </c>
    </row>
    <row r="133" spans="2:5" x14ac:dyDescent="0.25">
      <c r="B133" s="91">
        <v>126</v>
      </c>
      <c r="C133" s="93">
        <v>23.018880437148816</v>
      </c>
      <c r="D133" s="93">
        <v>30.518313400052463</v>
      </c>
      <c r="E133" s="94">
        <v>258.94249905805691</v>
      </c>
    </row>
    <row r="134" spans="2:5" x14ac:dyDescent="0.25">
      <c r="B134" s="91">
        <v>127</v>
      </c>
      <c r="C134" s="93">
        <v>28.859003157819735</v>
      </c>
      <c r="D134" s="93">
        <v>33.887038752149863</v>
      </c>
      <c r="E134" s="94">
        <v>326.28710305200826</v>
      </c>
    </row>
    <row r="135" spans="2:5" x14ac:dyDescent="0.25">
      <c r="B135" s="91">
        <v>128</v>
      </c>
      <c r="C135" s="93">
        <v>26.134597542843697</v>
      </c>
      <c r="D135" s="93">
        <v>37.936346054840456</v>
      </c>
      <c r="E135" s="94">
        <v>323.75260319752442</v>
      </c>
    </row>
    <row r="136" spans="2:5" x14ac:dyDescent="0.25">
      <c r="B136" s="91">
        <v>129</v>
      </c>
      <c r="C136" s="93">
        <v>24.307800617325135</v>
      </c>
      <c r="D136" s="93">
        <v>30.724193867743228</v>
      </c>
      <c r="E136" s="94">
        <v>382.93218634230385</v>
      </c>
    </row>
    <row r="137" spans="2:5" x14ac:dyDescent="0.25">
      <c r="B137" s="91">
        <v>130</v>
      </c>
      <c r="C137" s="93">
        <v>25.553260291298667</v>
      </c>
      <c r="D137" s="93">
        <v>31.220436617825971</v>
      </c>
      <c r="E137" s="94">
        <v>363.82476124910977</v>
      </c>
    </row>
    <row r="138" spans="2:5" x14ac:dyDescent="0.25">
      <c r="B138" s="91">
        <v>131</v>
      </c>
      <c r="C138" s="93">
        <v>23.583085145318137</v>
      </c>
      <c r="D138" s="93">
        <v>35.150477190835886</v>
      </c>
      <c r="E138" s="94">
        <v>399.63225664038305</v>
      </c>
    </row>
    <row r="139" spans="2:5" x14ac:dyDescent="0.25">
      <c r="B139" s="91">
        <v>132</v>
      </c>
      <c r="C139" s="93">
        <v>29.169567834862594</v>
      </c>
      <c r="D139" s="93">
        <v>38.348248673974304</v>
      </c>
      <c r="E139" s="94">
        <v>272.11333136814778</v>
      </c>
    </row>
    <row r="140" spans="2:5" x14ac:dyDescent="0.25">
      <c r="B140" s="91">
        <v>133</v>
      </c>
      <c r="C140" s="93">
        <v>22.562276957321515</v>
      </c>
      <c r="D140" s="93">
        <v>30.246397259636318</v>
      </c>
      <c r="E140" s="94">
        <v>241.01527809877831</v>
      </c>
    </row>
    <row r="141" spans="2:5" x14ac:dyDescent="0.25">
      <c r="B141" s="91">
        <v>134</v>
      </c>
      <c r="C141" s="93">
        <v>29.182837294298622</v>
      </c>
      <c r="D141" s="93">
        <v>32.371238590343665</v>
      </c>
      <c r="E141" s="94">
        <v>286.65738231131974</v>
      </c>
    </row>
    <row r="142" spans="2:5" x14ac:dyDescent="0.25">
      <c r="B142" s="91">
        <v>135</v>
      </c>
      <c r="C142" s="93">
        <v>27.415938630624346</v>
      </c>
      <c r="D142" s="93">
        <v>34.790843439859948</v>
      </c>
      <c r="E142" s="94">
        <v>387.48002340648236</v>
      </c>
    </row>
    <row r="143" spans="2:5" x14ac:dyDescent="0.25">
      <c r="B143" s="91">
        <v>136</v>
      </c>
      <c r="C143" s="93">
        <v>22.661363099956834</v>
      </c>
      <c r="D143" s="93">
        <v>31.160457074661217</v>
      </c>
      <c r="E143" s="94">
        <v>277.75049196504307</v>
      </c>
    </row>
    <row r="144" spans="2:5" x14ac:dyDescent="0.25">
      <c r="B144" s="91">
        <v>137</v>
      </c>
      <c r="C144" s="93">
        <v>21.705168829324627</v>
      </c>
      <c r="D144" s="93">
        <v>36.772587928812705</v>
      </c>
      <c r="E144" s="94">
        <v>261.25525577686574</v>
      </c>
    </row>
    <row r="145" spans="2:5" x14ac:dyDescent="0.25">
      <c r="B145" s="91">
        <v>138</v>
      </c>
      <c r="C145" s="93">
        <v>27.349715881566308</v>
      </c>
      <c r="D145" s="93">
        <v>36.141140600780822</v>
      </c>
      <c r="E145" s="94">
        <v>325.80064244485322</v>
      </c>
    </row>
    <row r="146" spans="2:5" x14ac:dyDescent="0.25">
      <c r="B146" s="91">
        <v>139</v>
      </c>
      <c r="C146" s="93">
        <v>22.632716736670563</v>
      </c>
      <c r="D146" s="93">
        <v>39.676751475269732</v>
      </c>
      <c r="E146" s="94">
        <v>239.89415802897628</v>
      </c>
    </row>
    <row r="147" spans="2:5" x14ac:dyDescent="0.25">
      <c r="B147" s="91">
        <v>140</v>
      </c>
      <c r="C147" s="93">
        <v>24.835297501876028</v>
      </c>
      <c r="D147" s="93">
        <v>31.739571848695544</v>
      </c>
      <c r="E147" s="94">
        <v>226.65143617056199</v>
      </c>
    </row>
    <row r="148" spans="2:5" x14ac:dyDescent="0.25">
      <c r="B148" s="91">
        <v>141</v>
      </c>
      <c r="C148" s="93">
        <v>26.43751088218665</v>
      </c>
      <c r="D148" s="93">
        <v>33.541342196895272</v>
      </c>
      <c r="E148" s="94">
        <v>240.75645798587345</v>
      </c>
    </row>
    <row r="149" spans="2:5" x14ac:dyDescent="0.25">
      <c r="B149" s="91">
        <v>142</v>
      </c>
      <c r="C149" s="93">
        <v>23.940269902103378</v>
      </c>
      <c r="D149" s="93">
        <v>39.502453117717579</v>
      </c>
      <c r="E149" s="94">
        <v>235.4763348819574</v>
      </c>
    </row>
    <row r="150" spans="2:5" x14ac:dyDescent="0.25">
      <c r="B150" s="91">
        <v>143</v>
      </c>
      <c r="C150" s="93">
        <v>21.178818482664227</v>
      </c>
      <c r="D150" s="93">
        <v>33.433826727128803</v>
      </c>
      <c r="E150" s="94">
        <v>384.22309090982174</v>
      </c>
    </row>
    <row r="151" spans="2:5" x14ac:dyDescent="0.25">
      <c r="B151" s="91">
        <v>144</v>
      </c>
      <c r="C151" s="93">
        <v>20.01049745690041</v>
      </c>
      <c r="D151" s="93">
        <v>30.714135961462702</v>
      </c>
      <c r="E151" s="94">
        <v>316.65702777916471</v>
      </c>
    </row>
    <row r="152" spans="2:5" x14ac:dyDescent="0.25">
      <c r="B152" s="91">
        <v>145</v>
      </c>
      <c r="C152" s="93">
        <v>28.645166454583986</v>
      </c>
      <c r="D152" s="93">
        <v>37.479945949588796</v>
      </c>
      <c r="E152" s="94">
        <v>334.619967822494</v>
      </c>
    </row>
    <row r="153" spans="2:5" x14ac:dyDescent="0.25">
      <c r="B153" s="91">
        <v>146</v>
      </c>
      <c r="C153" s="93">
        <v>22.709054967254414</v>
      </c>
      <c r="D153" s="93">
        <v>37.773715250961203</v>
      </c>
      <c r="E153" s="94">
        <v>333.84129974479015</v>
      </c>
    </row>
    <row r="154" spans="2:5" x14ac:dyDescent="0.25">
      <c r="B154" s="91">
        <v>147</v>
      </c>
      <c r="C154" s="93">
        <v>20.796347951184959</v>
      </c>
      <c r="D154" s="93">
        <v>30.861031725312657</v>
      </c>
      <c r="E154" s="94">
        <v>217.60825738997804</v>
      </c>
    </row>
    <row r="155" spans="2:5" x14ac:dyDescent="0.25">
      <c r="B155" s="91">
        <v>148</v>
      </c>
      <c r="C155" s="93">
        <v>26.201154296311344</v>
      </c>
      <c r="D155" s="93">
        <v>38.584967520328036</v>
      </c>
      <c r="E155" s="94">
        <v>329.74687995894533</v>
      </c>
    </row>
    <row r="156" spans="2:5" x14ac:dyDescent="0.25">
      <c r="B156" s="91">
        <v>149</v>
      </c>
      <c r="C156" s="93">
        <v>28.743902840180137</v>
      </c>
      <c r="D156" s="93">
        <v>39.022047940120522</v>
      </c>
      <c r="E156" s="94">
        <v>360.53071555736597</v>
      </c>
    </row>
    <row r="157" spans="2:5" x14ac:dyDescent="0.25">
      <c r="B157" s="91">
        <v>150</v>
      </c>
      <c r="C157" s="93">
        <v>29.75498293889984</v>
      </c>
      <c r="D157" s="93">
        <v>32.78129172858516</v>
      </c>
      <c r="E157" s="94">
        <v>236.08982342596079</v>
      </c>
    </row>
    <row r="158" spans="2:5" x14ac:dyDescent="0.25">
      <c r="B158" s="91">
        <v>151</v>
      </c>
      <c r="C158" s="93">
        <v>20.744868972825433</v>
      </c>
      <c r="D158" s="93">
        <v>35.799722692445684</v>
      </c>
      <c r="E158" s="94">
        <v>323.28407442547473</v>
      </c>
    </row>
    <row r="159" spans="2:5" x14ac:dyDescent="0.25">
      <c r="B159" s="91">
        <v>152</v>
      </c>
      <c r="C159" s="93">
        <v>23.672496859888806</v>
      </c>
      <c r="D159" s="93">
        <v>35.216365895921776</v>
      </c>
      <c r="E159" s="94">
        <v>200.23997452552166</v>
      </c>
    </row>
    <row r="160" spans="2:5" x14ac:dyDescent="0.25">
      <c r="B160" s="91">
        <v>153</v>
      </c>
      <c r="C160" s="93">
        <v>26.485595962312722</v>
      </c>
      <c r="D160" s="93">
        <v>32.53368992535794</v>
      </c>
      <c r="E160" s="94">
        <v>288.86000641334448</v>
      </c>
    </row>
    <row r="161" spans="2:5" x14ac:dyDescent="0.25">
      <c r="B161" s="91">
        <v>154</v>
      </c>
      <c r="C161" s="93">
        <v>27.196288187252687</v>
      </c>
      <c r="D161" s="93">
        <v>31.946204346861254</v>
      </c>
      <c r="E161" s="94">
        <v>358.73379951317054</v>
      </c>
    </row>
    <row r="162" spans="2:5" x14ac:dyDescent="0.25">
      <c r="B162" s="91">
        <v>155</v>
      </c>
      <c r="C162" s="93">
        <v>26.827493423993992</v>
      </c>
      <c r="D162" s="93">
        <v>39.541953683349234</v>
      </c>
      <c r="E162" s="94">
        <v>270.56065636522146</v>
      </c>
    </row>
    <row r="163" spans="2:5" x14ac:dyDescent="0.25">
      <c r="B163" s="91">
        <v>156</v>
      </c>
      <c r="C163" s="93">
        <v>24.287472043310991</v>
      </c>
      <c r="D163" s="93">
        <v>30.700697320744251</v>
      </c>
      <c r="E163" s="94">
        <v>393.77107160175137</v>
      </c>
    </row>
    <row r="164" spans="2:5" x14ac:dyDescent="0.25">
      <c r="B164" s="91">
        <v>157</v>
      </c>
      <c r="C164" s="93">
        <v>20.939503662190358</v>
      </c>
      <c r="D164" s="93">
        <v>34.069843067797869</v>
      </c>
      <c r="E164" s="94">
        <v>384.92410115511234</v>
      </c>
    </row>
    <row r="165" spans="2:5" x14ac:dyDescent="0.25">
      <c r="B165" s="91">
        <v>158</v>
      </c>
      <c r="C165" s="93">
        <v>26.724374784756932</v>
      </c>
      <c r="D165" s="93">
        <v>34.964259666958249</v>
      </c>
      <c r="E165" s="94">
        <v>217.59431576568196</v>
      </c>
    </row>
    <row r="166" spans="2:5" x14ac:dyDescent="0.25">
      <c r="B166" s="91">
        <v>159</v>
      </c>
      <c r="C166" s="93">
        <v>23.198321944349757</v>
      </c>
      <c r="D166" s="93">
        <v>34.028221423264867</v>
      </c>
      <c r="E166" s="94">
        <v>202.2306654843471</v>
      </c>
    </row>
    <row r="167" spans="2:5" x14ac:dyDescent="0.25">
      <c r="B167" s="91">
        <v>160</v>
      </c>
      <c r="C167" s="93">
        <v>22.104424492722288</v>
      </c>
      <c r="D167" s="93">
        <v>38.867800302848842</v>
      </c>
      <c r="E167" s="94">
        <v>212.52198479875932</v>
      </c>
    </row>
    <row r="168" spans="2:5" x14ac:dyDescent="0.25">
      <c r="B168" s="91">
        <v>161</v>
      </c>
      <c r="C168" s="93">
        <v>22.653038227424751</v>
      </c>
      <c r="D168" s="93">
        <v>39.866388525783258</v>
      </c>
      <c r="E168" s="94">
        <v>247.01070346984952</v>
      </c>
    </row>
    <row r="169" spans="2:5" x14ac:dyDescent="0.25">
      <c r="B169" s="91">
        <v>162</v>
      </c>
      <c r="C169" s="93">
        <v>27.137072514402565</v>
      </c>
      <c r="D169" s="93">
        <v>32.658222344331577</v>
      </c>
      <c r="E169" s="94">
        <v>368.69923925778573</v>
      </c>
    </row>
    <row r="170" spans="2:5" x14ac:dyDescent="0.25">
      <c r="B170" s="91">
        <v>163</v>
      </c>
      <c r="C170" s="93">
        <v>20.475977308279599</v>
      </c>
      <c r="D170" s="93">
        <v>37.18184039574578</v>
      </c>
      <c r="E170" s="94">
        <v>352.24086044947455</v>
      </c>
    </row>
    <row r="171" spans="2:5" x14ac:dyDescent="0.25">
      <c r="B171" s="91">
        <v>164</v>
      </c>
      <c r="C171" s="93">
        <v>24.878609956377282</v>
      </c>
      <c r="D171" s="93">
        <v>30.481032306386339</v>
      </c>
      <c r="E171" s="94">
        <v>247.56226123422704</v>
      </c>
    </row>
    <row r="172" spans="2:5" x14ac:dyDescent="0.25">
      <c r="B172" s="91">
        <v>165</v>
      </c>
      <c r="C172" s="93">
        <v>28.971945991619037</v>
      </c>
      <c r="D172" s="93">
        <v>32.011802785182269</v>
      </c>
      <c r="E172" s="94">
        <v>377.68009670962249</v>
      </c>
    </row>
    <row r="173" spans="2:5" x14ac:dyDescent="0.25">
      <c r="B173" s="91">
        <v>166</v>
      </c>
      <c r="C173" s="93">
        <v>23.367071976199554</v>
      </c>
      <c r="D173" s="93">
        <v>32.023466527879755</v>
      </c>
      <c r="E173" s="94">
        <v>242.65534395749364</v>
      </c>
    </row>
    <row r="174" spans="2:5" x14ac:dyDescent="0.25">
      <c r="B174" s="91">
        <v>167</v>
      </c>
      <c r="C174" s="93">
        <v>25.976785661783186</v>
      </c>
      <c r="D174" s="93">
        <v>34.987302461702861</v>
      </c>
      <c r="E174" s="94">
        <v>210.9411520463708</v>
      </c>
    </row>
    <row r="175" spans="2:5" x14ac:dyDescent="0.25">
      <c r="B175" s="91">
        <v>168</v>
      </c>
      <c r="C175" s="93">
        <v>27.992676629618849</v>
      </c>
      <c r="D175" s="93">
        <v>38.238128634288159</v>
      </c>
      <c r="E175" s="94">
        <v>367.42422482956613</v>
      </c>
    </row>
    <row r="176" spans="2:5" x14ac:dyDescent="0.25">
      <c r="B176" s="91">
        <v>169</v>
      </c>
      <c r="C176" s="93">
        <v>20.775758869934883</v>
      </c>
      <c r="D176" s="93">
        <v>35.328718649943667</v>
      </c>
      <c r="E176" s="94">
        <v>284.04612527341095</v>
      </c>
    </row>
    <row r="177" spans="2:5" x14ac:dyDescent="0.25">
      <c r="B177" s="91">
        <v>170</v>
      </c>
      <c r="C177" s="93">
        <v>25.177469435990346</v>
      </c>
      <c r="D177" s="93">
        <v>38.244691149725497</v>
      </c>
      <c r="E177" s="94">
        <v>340.61720848402069</v>
      </c>
    </row>
    <row r="178" spans="2:5" x14ac:dyDescent="0.25">
      <c r="B178" s="91">
        <v>171</v>
      </c>
      <c r="C178" s="93">
        <v>27.075326422103966</v>
      </c>
      <c r="D178" s="93">
        <v>39.638282671914396</v>
      </c>
      <c r="E178" s="94">
        <v>324.99247349557652</v>
      </c>
    </row>
    <row r="179" spans="2:5" x14ac:dyDescent="0.25">
      <c r="B179" s="91">
        <v>172</v>
      </c>
      <c r="C179" s="93">
        <v>22.256855039361415</v>
      </c>
      <c r="D179" s="93">
        <v>37.853256964442892</v>
      </c>
      <c r="E179" s="94">
        <v>266.68032332294587</v>
      </c>
    </row>
    <row r="180" spans="2:5" x14ac:dyDescent="0.25">
      <c r="B180" s="91">
        <v>173</v>
      </c>
      <c r="C180" s="93">
        <v>22.018735195923995</v>
      </c>
      <c r="D180" s="93">
        <v>39.284188727749495</v>
      </c>
      <c r="E180" s="94">
        <v>235.71385274833057</v>
      </c>
    </row>
    <row r="181" spans="2:5" x14ac:dyDescent="0.25">
      <c r="B181" s="91">
        <v>174</v>
      </c>
      <c r="C181" s="93">
        <v>29.068275388510102</v>
      </c>
      <c r="D181" s="93">
        <v>38.608649731163325</v>
      </c>
      <c r="E181" s="94">
        <v>243.82745006745515</v>
      </c>
    </row>
    <row r="182" spans="2:5" x14ac:dyDescent="0.25">
      <c r="B182" s="91">
        <v>175</v>
      </c>
      <c r="C182" s="93">
        <v>20.756038609398985</v>
      </c>
      <c r="D182" s="93">
        <v>31.535448316324256</v>
      </c>
      <c r="E182" s="94">
        <v>257.4692496769029</v>
      </c>
    </row>
    <row r="183" spans="2:5" x14ac:dyDescent="0.25">
      <c r="B183" s="91">
        <v>176</v>
      </c>
      <c r="C183" s="93">
        <v>27.019653838738861</v>
      </c>
      <c r="D183" s="93">
        <v>31.330828448425411</v>
      </c>
      <c r="E183" s="94">
        <v>228.05322108351479</v>
      </c>
    </row>
    <row r="184" spans="2:5" x14ac:dyDescent="0.25">
      <c r="B184" s="91">
        <v>177</v>
      </c>
      <c r="C184" s="93">
        <v>25.459538439880564</v>
      </c>
      <c r="D184" s="93">
        <v>39.907288644714747</v>
      </c>
      <c r="E184" s="94">
        <v>232.63404357677416</v>
      </c>
    </row>
    <row r="185" spans="2:5" x14ac:dyDescent="0.25">
      <c r="B185" s="91">
        <v>178</v>
      </c>
      <c r="C185" s="93">
        <v>22.453377100386689</v>
      </c>
      <c r="D185" s="93">
        <v>37.656289037007916</v>
      </c>
      <c r="E185" s="94">
        <v>233.50298340952548</v>
      </c>
    </row>
    <row r="186" spans="2:5" x14ac:dyDescent="0.25">
      <c r="B186" s="91">
        <v>179</v>
      </c>
      <c r="C186" s="93">
        <v>29.57151359266653</v>
      </c>
      <c r="D186" s="93">
        <v>37.287966274595426</v>
      </c>
      <c r="E186" s="94">
        <v>366.75434752301732</v>
      </c>
    </row>
    <row r="187" spans="2:5" x14ac:dyDescent="0.25">
      <c r="B187" s="91">
        <v>180</v>
      </c>
      <c r="C187" s="93">
        <v>25.73069725835612</v>
      </c>
      <c r="D187" s="93">
        <v>34.91652695741756</v>
      </c>
      <c r="E187" s="94">
        <v>383.38095650951482</v>
      </c>
    </row>
    <row r="188" spans="2:5" x14ac:dyDescent="0.25">
      <c r="B188" s="91">
        <v>181</v>
      </c>
      <c r="C188" s="93">
        <v>20.174086709751979</v>
      </c>
      <c r="D188" s="93">
        <v>36.151114399809799</v>
      </c>
      <c r="E188" s="94">
        <v>295.07755829589757</v>
      </c>
    </row>
    <row r="189" spans="2:5" x14ac:dyDescent="0.25">
      <c r="B189" s="91">
        <v>182</v>
      </c>
      <c r="C189" s="93">
        <v>28.721829730832695</v>
      </c>
      <c r="D189" s="93">
        <v>39.608867418852789</v>
      </c>
      <c r="E189" s="94">
        <v>212.21537130500519</v>
      </c>
    </row>
    <row r="190" spans="2:5" x14ac:dyDescent="0.25">
      <c r="B190" s="91">
        <v>183</v>
      </c>
      <c r="C190" s="93">
        <v>24.978908001569025</v>
      </c>
      <c r="D190" s="93">
        <v>31.882097607829429</v>
      </c>
      <c r="E190" s="94">
        <v>388.68423703353608</v>
      </c>
    </row>
    <row r="191" spans="2:5" x14ac:dyDescent="0.25">
      <c r="B191" s="91">
        <v>184</v>
      </c>
      <c r="C191" s="93">
        <v>23.359506462063191</v>
      </c>
      <c r="D191" s="93">
        <v>32.309158011202783</v>
      </c>
      <c r="E191" s="94">
        <v>321.49249335488787</v>
      </c>
    </row>
    <row r="192" spans="2:5" x14ac:dyDescent="0.25">
      <c r="B192" s="91">
        <v>185</v>
      </c>
      <c r="C192" s="93">
        <v>23.663647983287788</v>
      </c>
      <c r="D192" s="93">
        <v>31.810487205037468</v>
      </c>
      <c r="E192" s="94">
        <v>285.6088153094027</v>
      </c>
    </row>
    <row r="193" spans="2:5" x14ac:dyDescent="0.25">
      <c r="B193" s="91">
        <v>186</v>
      </c>
      <c r="C193" s="93">
        <v>21.393622225644688</v>
      </c>
      <c r="D193" s="93">
        <v>34.300850364284123</v>
      </c>
      <c r="E193" s="94">
        <v>328.64372264699307</v>
      </c>
    </row>
    <row r="194" spans="2:5" x14ac:dyDescent="0.25">
      <c r="B194" s="91">
        <v>187</v>
      </c>
      <c r="C194" s="93">
        <v>25.081417536446413</v>
      </c>
      <c r="D194" s="93">
        <v>30.293501753273709</v>
      </c>
      <c r="E194" s="94">
        <v>239.72810067031637</v>
      </c>
    </row>
    <row r="195" spans="2:5" x14ac:dyDescent="0.25">
      <c r="B195" s="91">
        <v>188</v>
      </c>
      <c r="C195" s="93">
        <v>25.141189735532151</v>
      </c>
      <c r="D195" s="93">
        <v>32.506065760224004</v>
      </c>
      <c r="E195" s="94">
        <v>300.58953156296059</v>
      </c>
    </row>
    <row r="196" spans="2:5" x14ac:dyDescent="0.25">
      <c r="B196" s="91">
        <v>189</v>
      </c>
      <c r="C196" s="93">
        <v>28.60459586905634</v>
      </c>
      <c r="D196" s="93">
        <v>32.756901438121723</v>
      </c>
      <c r="E196" s="94">
        <v>258.46716171887471</v>
      </c>
    </row>
    <row r="197" spans="2:5" x14ac:dyDescent="0.25">
      <c r="B197" s="91">
        <v>190</v>
      </c>
      <c r="C197" s="93">
        <v>29.36474442022762</v>
      </c>
      <c r="D197" s="93">
        <v>36.063080483111285</v>
      </c>
      <c r="E197" s="94">
        <v>306.28684115403985</v>
      </c>
    </row>
    <row r="198" spans="2:5" x14ac:dyDescent="0.25">
      <c r="B198" s="91">
        <v>191</v>
      </c>
      <c r="C198" s="93">
        <v>24.06459980077744</v>
      </c>
      <c r="D198" s="93">
        <v>30.591613389986144</v>
      </c>
      <c r="E198" s="94">
        <v>248.3059350480884</v>
      </c>
    </row>
    <row r="199" spans="2:5" x14ac:dyDescent="0.25">
      <c r="B199" s="91">
        <v>192</v>
      </c>
      <c r="C199" s="93">
        <v>23.987340379820395</v>
      </c>
      <c r="D199" s="93">
        <v>39.409773435943706</v>
      </c>
      <c r="E199" s="94">
        <v>262.75152639147376</v>
      </c>
    </row>
    <row r="200" spans="2:5" x14ac:dyDescent="0.25">
      <c r="B200" s="91">
        <v>193</v>
      </c>
      <c r="C200" s="93">
        <v>27.03685092609194</v>
      </c>
      <c r="D200" s="93">
        <v>34.194757692200064</v>
      </c>
      <c r="E200" s="94">
        <v>321.18749350954829</v>
      </c>
    </row>
    <row r="201" spans="2:5" x14ac:dyDescent="0.25">
      <c r="B201" s="91">
        <v>194</v>
      </c>
      <c r="C201" s="93">
        <v>22.235327576582229</v>
      </c>
      <c r="D201" s="93">
        <v>38.679513798387404</v>
      </c>
      <c r="E201" s="94">
        <v>262.48186042514737</v>
      </c>
    </row>
    <row r="202" spans="2:5" x14ac:dyDescent="0.25">
      <c r="B202" s="91">
        <v>195</v>
      </c>
      <c r="C202" s="93">
        <v>29.699570100836155</v>
      </c>
      <c r="D202" s="93">
        <v>38.689251440263696</v>
      </c>
      <c r="E202" s="94">
        <v>218.91029101367363</v>
      </c>
    </row>
    <row r="203" spans="2:5" x14ac:dyDescent="0.25">
      <c r="B203" s="91">
        <v>196</v>
      </c>
      <c r="C203" s="93">
        <v>22.917050345227917</v>
      </c>
      <c r="D203" s="93">
        <v>34.736833868263403</v>
      </c>
      <c r="E203" s="94">
        <v>255.53995933589647</v>
      </c>
    </row>
    <row r="204" spans="2:5" x14ac:dyDescent="0.25">
      <c r="B204" s="91">
        <v>197</v>
      </c>
      <c r="C204" s="93">
        <v>25.355586609463614</v>
      </c>
      <c r="D204" s="93">
        <v>39.435016235478521</v>
      </c>
      <c r="E204" s="94">
        <v>261.17632510359584</v>
      </c>
    </row>
    <row r="205" spans="2:5" x14ac:dyDescent="0.25">
      <c r="B205" s="91">
        <v>198</v>
      </c>
      <c r="C205" s="93">
        <v>28.817118985726818</v>
      </c>
      <c r="D205" s="93">
        <v>34.745261879661719</v>
      </c>
      <c r="E205" s="94">
        <v>386.25221363064372</v>
      </c>
    </row>
    <row r="206" spans="2:5" x14ac:dyDescent="0.25">
      <c r="B206" s="91">
        <v>199</v>
      </c>
      <c r="C206" s="93">
        <v>22.083041432424736</v>
      </c>
      <c r="D206" s="93">
        <v>39.166825845438169</v>
      </c>
      <c r="E206" s="94">
        <v>364.69057629387703</v>
      </c>
    </row>
    <row r="207" spans="2:5" x14ac:dyDescent="0.25">
      <c r="B207" s="91">
        <v>200</v>
      </c>
      <c r="C207" s="93">
        <v>26.365171595687499</v>
      </c>
      <c r="D207" s="93">
        <v>39.061662387716979</v>
      </c>
      <c r="E207" s="94">
        <v>261.6215131151024</v>
      </c>
    </row>
    <row r="208" spans="2:5" x14ac:dyDescent="0.25">
      <c r="B208" s="91">
        <v>201</v>
      </c>
      <c r="C208" s="93">
        <v>23.263497501383647</v>
      </c>
      <c r="D208" s="93">
        <v>39.773136894686274</v>
      </c>
      <c r="E208" s="94">
        <v>220.43094078569837</v>
      </c>
    </row>
    <row r="209" spans="2:5" x14ac:dyDescent="0.25">
      <c r="B209" s="91">
        <v>202</v>
      </c>
      <c r="C209" s="93">
        <v>20.887729943194444</v>
      </c>
      <c r="D209" s="93">
        <v>30.604200713100116</v>
      </c>
      <c r="E209" s="94">
        <v>391.99130581655328</v>
      </c>
    </row>
    <row r="210" spans="2:5" x14ac:dyDescent="0.25">
      <c r="B210" s="91">
        <v>203</v>
      </c>
      <c r="C210" s="93">
        <v>28.805093826671985</v>
      </c>
      <c r="D210" s="93">
        <v>31.863272700928722</v>
      </c>
      <c r="E210" s="94">
        <v>351.87049349911973</v>
      </c>
    </row>
    <row r="211" spans="2:5" x14ac:dyDescent="0.25">
      <c r="B211" s="91">
        <v>204</v>
      </c>
      <c r="C211" s="93">
        <v>27.325987008012429</v>
      </c>
      <c r="D211" s="93">
        <v>38.507068128817465</v>
      </c>
      <c r="E211" s="94">
        <v>265.20720993385396</v>
      </c>
    </row>
    <row r="212" spans="2:5" x14ac:dyDescent="0.25">
      <c r="B212" s="91">
        <v>205</v>
      </c>
      <c r="C212" s="93">
        <v>26.359997026156769</v>
      </c>
      <c r="D212" s="93">
        <v>34.869210634975616</v>
      </c>
      <c r="E212" s="94">
        <v>295.24316719286685</v>
      </c>
    </row>
    <row r="213" spans="2:5" x14ac:dyDescent="0.25">
      <c r="B213" s="91">
        <v>206</v>
      </c>
      <c r="C213" s="93">
        <v>24.082031601760914</v>
      </c>
      <c r="D213" s="93">
        <v>35.556893054818211</v>
      </c>
      <c r="E213" s="94">
        <v>304.81866114855183</v>
      </c>
    </row>
    <row r="214" spans="2:5" x14ac:dyDescent="0.25">
      <c r="B214" s="91">
        <v>207</v>
      </c>
      <c r="C214" s="93">
        <v>27.957783926179889</v>
      </c>
      <c r="D214" s="93">
        <v>38.136536513286899</v>
      </c>
      <c r="E214" s="94">
        <v>295.73594135846662</v>
      </c>
    </row>
    <row r="215" spans="2:5" x14ac:dyDescent="0.25">
      <c r="B215" s="91">
        <v>208</v>
      </c>
      <c r="C215" s="93">
        <v>20.895035138267197</v>
      </c>
      <c r="D215" s="93">
        <v>39.75622715817245</v>
      </c>
      <c r="E215" s="94">
        <v>253.81644155859618</v>
      </c>
    </row>
    <row r="216" spans="2:5" x14ac:dyDescent="0.25">
      <c r="B216" s="91">
        <v>209</v>
      </c>
      <c r="C216" s="93">
        <v>23.006330341510981</v>
      </c>
      <c r="D216" s="93">
        <v>32.996753419851274</v>
      </c>
      <c r="E216" s="94">
        <v>270.68504477273814</v>
      </c>
    </row>
    <row r="217" spans="2:5" x14ac:dyDescent="0.25">
      <c r="B217" s="91">
        <v>210</v>
      </c>
      <c r="C217" s="93">
        <v>22.218196553344612</v>
      </c>
      <c r="D217" s="93">
        <v>33.075836093262865</v>
      </c>
      <c r="E217" s="94">
        <v>371.04279235193485</v>
      </c>
    </row>
    <row r="218" spans="2:5" x14ac:dyDescent="0.25">
      <c r="B218" s="91">
        <v>211</v>
      </c>
      <c r="C218" s="93">
        <v>24.042883597353793</v>
      </c>
      <c r="D218" s="93">
        <v>31.526019031388387</v>
      </c>
      <c r="E218" s="94">
        <v>296.04565827558059</v>
      </c>
    </row>
    <row r="219" spans="2:5" x14ac:dyDescent="0.25">
      <c r="B219" s="91">
        <v>212</v>
      </c>
      <c r="C219" s="93">
        <v>25.381613413077574</v>
      </c>
      <c r="D219" s="93">
        <v>33.78422390016344</v>
      </c>
      <c r="E219" s="94">
        <v>345.64523512843874</v>
      </c>
    </row>
    <row r="220" spans="2:5" x14ac:dyDescent="0.25">
      <c r="B220" s="91">
        <v>213</v>
      </c>
      <c r="C220" s="93">
        <v>29.03364602142554</v>
      </c>
      <c r="D220" s="93">
        <v>32.183731380468281</v>
      </c>
      <c r="E220" s="94">
        <v>350.35145018240667</v>
      </c>
    </row>
    <row r="221" spans="2:5" x14ac:dyDescent="0.25">
      <c r="B221" s="91">
        <v>214</v>
      </c>
      <c r="C221" s="93">
        <v>23.882802713236497</v>
      </c>
      <c r="D221" s="93">
        <v>36.120903465789333</v>
      </c>
      <c r="E221" s="94">
        <v>251.72351027972985</v>
      </c>
    </row>
    <row r="222" spans="2:5" x14ac:dyDescent="0.25">
      <c r="B222" s="91">
        <v>215</v>
      </c>
      <c r="C222" s="93">
        <v>22.829578528466349</v>
      </c>
      <c r="D222" s="93">
        <v>32.875488209401432</v>
      </c>
      <c r="E222" s="94">
        <v>301.10411101339912</v>
      </c>
    </row>
    <row r="223" spans="2:5" x14ac:dyDescent="0.25">
      <c r="B223" s="91">
        <v>216</v>
      </c>
      <c r="C223" s="93">
        <v>28.543154413896314</v>
      </c>
      <c r="D223" s="93">
        <v>32.891365264887938</v>
      </c>
      <c r="E223" s="94">
        <v>255.24857690727816</v>
      </c>
    </row>
    <row r="224" spans="2:5" x14ac:dyDescent="0.25">
      <c r="B224" s="91">
        <v>217</v>
      </c>
      <c r="C224" s="93">
        <v>28.772600801688611</v>
      </c>
      <c r="D224" s="93">
        <v>32.708036560121059</v>
      </c>
      <c r="E224" s="94">
        <v>381.84210690373288</v>
      </c>
    </row>
    <row r="225" spans="2:5" x14ac:dyDescent="0.25">
      <c r="B225" s="91">
        <v>218</v>
      </c>
      <c r="C225" s="93">
        <v>20.812941178150396</v>
      </c>
      <c r="D225" s="93">
        <v>39.559873946849955</v>
      </c>
      <c r="E225" s="94">
        <v>323.92718393166149</v>
      </c>
    </row>
    <row r="226" spans="2:5" x14ac:dyDescent="0.25">
      <c r="B226" s="91">
        <v>219</v>
      </c>
      <c r="C226" s="93">
        <v>28.433043114902077</v>
      </c>
      <c r="D226" s="93">
        <v>37.534200621895103</v>
      </c>
      <c r="E226" s="94">
        <v>396.23846899291345</v>
      </c>
    </row>
    <row r="227" spans="2:5" x14ac:dyDescent="0.25">
      <c r="B227" s="91">
        <v>220</v>
      </c>
      <c r="C227" s="93">
        <v>21.584170659105805</v>
      </c>
      <c r="D227" s="93">
        <v>39.478314249392668</v>
      </c>
      <c r="E227" s="94">
        <v>356.97298535572554</v>
      </c>
    </row>
    <row r="228" spans="2:5" x14ac:dyDescent="0.25">
      <c r="B228" s="91">
        <v>221</v>
      </c>
      <c r="C228" s="93">
        <v>22.687865024828099</v>
      </c>
      <c r="D228" s="93">
        <v>38.590137668463846</v>
      </c>
      <c r="E228" s="94">
        <v>224.77945061652275</v>
      </c>
    </row>
    <row r="229" spans="2:5" x14ac:dyDescent="0.25">
      <c r="B229" s="91">
        <v>222</v>
      </c>
      <c r="C229" s="93">
        <v>29.43767193778779</v>
      </c>
      <c r="D229" s="93">
        <v>36.011754787851295</v>
      </c>
      <c r="E229" s="94">
        <v>278.78562900204292</v>
      </c>
    </row>
    <row r="230" spans="2:5" x14ac:dyDescent="0.25">
      <c r="B230" s="91">
        <v>223</v>
      </c>
      <c r="C230" s="93">
        <v>23.044172928012536</v>
      </c>
      <c r="D230" s="93">
        <v>39.136696804998763</v>
      </c>
      <c r="E230" s="94">
        <v>332.04135335476576</v>
      </c>
    </row>
    <row r="231" spans="2:5" x14ac:dyDescent="0.25">
      <c r="B231" s="91">
        <v>224</v>
      </c>
      <c r="C231" s="93">
        <v>25.846967553705866</v>
      </c>
      <c r="D231" s="93">
        <v>38.408217287006174</v>
      </c>
      <c r="E231" s="94">
        <v>333.79439458863493</v>
      </c>
    </row>
    <row r="232" spans="2:5" x14ac:dyDescent="0.25">
      <c r="B232" s="91">
        <v>225</v>
      </c>
      <c r="C232" s="93">
        <v>20.677828487854089</v>
      </c>
      <c r="D232" s="93">
        <v>39.253358377011828</v>
      </c>
      <c r="E232" s="94">
        <v>382.44015693722002</v>
      </c>
    </row>
    <row r="233" spans="2:5" x14ac:dyDescent="0.25">
      <c r="B233" s="91">
        <v>226</v>
      </c>
      <c r="C233" s="93">
        <v>20.867458483771451</v>
      </c>
      <c r="D233" s="93">
        <v>37.710022314293283</v>
      </c>
      <c r="E233" s="94">
        <v>311.55051523931633</v>
      </c>
    </row>
    <row r="234" spans="2:5" x14ac:dyDescent="0.25">
      <c r="B234" s="91">
        <v>227</v>
      </c>
      <c r="C234" s="93">
        <v>25.964481948775031</v>
      </c>
      <c r="D234" s="93">
        <v>33.909126502643325</v>
      </c>
      <c r="E234" s="94">
        <v>209.87573953451184</v>
      </c>
    </row>
    <row r="235" spans="2:5" x14ac:dyDescent="0.25">
      <c r="B235" s="91">
        <v>228</v>
      </c>
      <c r="C235" s="93">
        <v>28.296794412975018</v>
      </c>
      <c r="D235" s="93">
        <v>38.540903194999892</v>
      </c>
      <c r="E235" s="94">
        <v>380.05509297542994</v>
      </c>
    </row>
    <row r="236" spans="2:5" x14ac:dyDescent="0.25">
      <c r="B236" s="91">
        <v>229</v>
      </c>
      <c r="C236" s="93">
        <v>28.019435714611049</v>
      </c>
      <c r="D236" s="93">
        <v>33.627382384938386</v>
      </c>
      <c r="E236" s="94">
        <v>365.15753954560358</v>
      </c>
    </row>
    <row r="237" spans="2:5" x14ac:dyDescent="0.25">
      <c r="B237" s="91">
        <v>230</v>
      </c>
      <c r="C237" s="93">
        <v>22.538153534558703</v>
      </c>
      <c r="D237" s="93">
        <v>35.460431336922632</v>
      </c>
      <c r="E237" s="94">
        <v>278.58257158352836</v>
      </c>
    </row>
    <row r="238" spans="2:5" x14ac:dyDescent="0.25">
      <c r="B238" s="91">
        <v>231</v>
      </c>
      <c r="C238" s="93">
        <v>21.286335427556519</v>
      </c>
      <c r="D238" s="93">
        <v>38.034928862383488</v>
      </c>
      <c r="E238" s="94">
        <v>308.49369628686213</v>
      </c>
    </row>
    <row r="239" spans="2:5" x14ac:dyDescent="0.25">
      <c r="B239" s="91">
        <v>232</v>
      </c>
      <c r="C239" s="93">
        <v>28.416774531547482</v>
      </c>
      <c r="D239" s="93">
        <v>36.717585437875826</v>
      </c>
      <c r="E239" s="94">
        <v>293.43189030752137</v>
      </c>
    </row>
    <row r="240" spans="2:5" x14ac:dyDescent="0.25">
      <c r="B240" s="91">
        <v>233</v>
      </c>
      <c r="C240" s="93">
        <v>24.616705995283191</v>
      </c>
      <c r="D240" s="93">
        <v>33.115872540130887</v>
      </c>
      <c r="E240" s="94">
        <v>320.19267342902128</v>
      </c>
    </row>
    <row r="241" spans="2:5" x14ac:dyDescent="0.25">
      <c r="B241" s="91">
        <v>234</v>
      </c>
      <c r="C241" s="93">
        <v>27.230897675648308</v>
      </c>
      <c r="D241" s="93">
        <v>34.85148780369714</v>
      </c>
      <c r="E241" s="94">
        <v>278.00075385130492</v>
      </c>
    </row>
    <row r="242" spans="2:5" x14ac:dyDescent="0.25">
      <c r="B242" s="91">
        <v>235</v>
      </c>
      <c r="C242" s="93">
        <v>26.028065020637051</v>
      </c>
      <c r="D242" s="93">
        <v>30.914349766777637</v>
      </c>
      <c r="E242" s="94">
        <v>258.17318746076569</v>
      </c>
    </row>
    <row r="243" spans="2:5" x14ac:dyDescent="0.25">
      <c r="B243" s="91">
        <v>236</v>
      </c>
      <c r="C243" s="93">
        <v>26.848954803077476</v>
      </c>
      <c r="D243" s="93">
        <v>34.450311483204857</v>
      </c>
      <c r="E243" s="94">
        <v>307.36374592868714</v>
      </c>
    </row>
    <row r="244" spans="2:5" x14ac:dyDescent="0.25">
      <c r="B244" s="91">
        <v>237</v>
      </c>
      <c r="C244" s="93">
        <v>25.942309087793305</v>
      </c>
      <c r="D244" s="93">
        <v>30.429372265107773</v>
      </c>
      <c r="E244" s="94">
        <v>320.33890555982566</v>
      </c>
    </row>
    <row r="245" spans="2:5" x14ac:dyDescent="0.25">
      <c r="B245" s="91">
        <v>238</v>
      </c>
      <c r="C245" s="93">
        <v>22.996972550813627</v>
      </c>
      <c r="D245" s="93">
        <v>30.68787816817397</v>
      </c>
      <c r="E245" s="94">
        <v>234.3845396329807</v>
      </c>
    </row>
    <row r="246" spans="2:5" x14ac:dyDescent="0.25">
      <c r="B246" s="91">
        <v>239</v>
      </c>
      <c r="C246" s="93">
        <v>21.831949562731566</v>
      </c>
      <c r="D246" s="93">
        <v>39.295580396585223</v>
      </c>
      <c r="E246" s="94">
        <v>300.22754882793248</v>
      </c>
    </row>
    <row r="247" spans="2:5" x14ac:dyDescent="0.25">
      <c r="B247" s="91">
        <v>240</v>
      </c>
      <c r="C247" s="93">
        <v>29.085939406388093</v>
      </c>
      <c r="D247" s="93">
        <v>38.831204042579387</v>
      </c>
      <c r="E247" s="94">
        <v>318.67006636122301</v>
      </c>
    </row>
    <row r="248" spans="2:5" x14ac:dyDescent="0.25">
      <c r="B248" s="91">
        <v>241</v>
      </c>
      <c r="C248" s="93">
        <v>29.845987053190917</v>
      </c>
      <c r="D248" s="93">
        <v>30.958933346343557</v>
      </c>
      <c r="E248" s="94">
        <v>274.59401068083849</v>
      </c>
    </row>
    <row r="249" spans="2:5" x14ac:dyDescent="0.25">
      <c r="B249" s="91">
        <v>242</v>
      </c>
      <c r="C249" s="93">
        <v>24.513270579175504</v>
      </c>
      <c r="D249" s="93">
        <v>35.734000023876519</v>
      </c>
      <c r="E249" s="94">
        <v>362.07895306583509</v>
      </c>
    </row>
    <row r="250" spans="2:5" x14ac:dyDescent="0.25">
      <c r="B250" s="91">
        <v>243</v>
      </c>
      <c r="C250" s="93">
        <v>23.622246659295534</v>
      </c>
      <c r="D250" s="93">
        <v>37.260485034029209</v>
      </c>
      <c r="E250" s="94">
        <v>375.71903242770156</v>
      </c>
    </row>
    <row r="251" spans="2:5" x14ac:dyDescent="0.25">
      <c r="B251" s="91">
        <v>244</v>
      </c>
      <c r="C251" s="93">
        <v>21.344948074558928</v>
      </c>
      <c r="D251" s="93">
        <v>33.555786339970055</v>
      </c>
      <c r="E251" s="94">
        <v>255.18609742271681</v>
      </c>
    </row>
    <row r="252" spans="2:5" x14ac:dyDescent="0.25">
      <c r="B252" s="91">
        <v>245</v>
      </c>
      <c r="C252" s="93">
        <v>22.037087261342972</v>
      </c>
      <c r="D252" s="93">
        <v>34.164976683221568</v>
      </c>
      <c r="E252" s="94">
        <v>349.18687671501783</v>
      </c>
    </row>
    <row r="253" spans="2:5" x14ac:dyDescent="0.25">
      <c r="B253" s="91">
        <v>246</v>
      </c>
      <c r="C253" s="93">
        <v>27.006561771411352</v>
      </c>
      <c r="D253" s="93">
        <v>30.393209634936191</v>
      </c>
      <c r="E253" s="94">
        <v>286.46881865650704</v>
      </c>
    </row>
    <row r="254" spans="2:5" x14ac:dyDescent="0.25">
      <c r="B254" s="91">
        <v>247</v>
      </c>
      <c r="C254" s="93">
        <v>21.181540245778823</v>
      </c>
      <c r="D254" s="93">
        <v>37.702909352739404</v>
      </c>
      <c r="E254" s="94">
        <v>299.35584870747704</v>
      </c>
    </row>
    <row r="255" spans="2:5" x14ac:dyDescent="0.25">
      <c r="B255" s="91">
        <v>248</v>
      </c>
      <c r="C255" s="93">
        <v>25.618674751085155</v>
      </c>
      <c r="D255" s="93">
        <v>33.101556620725717</v>
      </c>
      <c r="E255" s="94">
        <v>233.70841508129803</v>
      </c>
    </row>
    <row r="256" spans="2:5" x14ac:dyDescent="0.25">
      <c r="B256" s="91">
        <v>249</v>
      </c>
      <c r="C256" s="93">
        <v>22.024423537607845</v>
      </c>
      <c r="D256" s="93">
        <v>31.110861074454267</v>
      </c>
      <c r="E256" s="94">
        <v>298.76662543369309</v>
      </c>
    </row>
    <row r="257" spans="2:5" x14ac:dyDescent="0.25">
      <c r="B257" s="91">
        <v>250</v>
      </c>
      <c r="C257" s="93">
        <v>25.851196343795703</v>
      </c>
      <c r="D257" s="93">
        <v>32.197849905311244</v>
      </c>
      <c r="E257" s="94">
        <v>229.07692343348569</v>
      </c>
    </row>
    <row r="258" spans="2:5" x14ac:dyDescent="0.25">
      <c r="B258" s="91">
        <v>251</v>
      </c>
      <c r="C258" s="93">
        <v>27.100816958418598</v>
      </c>
      <c r="D258" s="93">
        <v>38.934978630812992</v>
      </c>
      <c r="E258" s="94">
        <v>296.49210445663709</v>
      </c>
    </row>
    <row r="259" spans="2:5" x14ac:dyDescent="0.25">
      <c r="B259" s="91">
        <v>252</v>
      </c>
      <c r="C259" s="93">
        <v>27.088577895539572</v>
      </c>
      <c r="D259" s="93">
        <v>38.179822328055913</v>
      </c>
      <c r="E259" s="94">
        <v>351.51081929821919</v>
      </c>
    </row>
    <row r="260" spans="2:5" x14ac:dyDescent="0.25">
      <c r="B260" s="91">
        <v>253</v>
      </c>
      <c r="C260" s="93">
        <v>25.938568094682459</v>
      </c>
      <c r="D260" s="93">
        <v>38.847261280182366</v>
      </c>
      <c r="E260" s="94">
        <v>347.9336678413581</v>
      </c>
    </row>
    <row r="261" spans="2:5" x14ac:dyDescent="0.25">
      <c r="B261" s="91">
        <v>254</v>
      </c>
      <c r="C261" s="93">
        <v>27.255853148293845</v>
      </c>
      <c r="D261" s="93">
        <v>30.509078241410126</v>
      </c>
      <c r="E261" s="94">
        <v>381.37394054790786</v>
      </c>
    </row>
    <row r="262" spans="2:5" x14ac:dyDescent="0.25">
      <c r="B262" s="91">
        <v>255</v>
      </c>
      <c r="C262" s="93">
        <v>20.564351589313318</v>
      </c>
      <c r="D262" s="93">
        <v>39.468187188795142</v>
      </c>
      <c r="E262" s="94">
        <v>399.13353272651329</v>
      </c>
    </row>
    <row r="263" spans="2:5" x14ac:dyDescent="0.25">
      <c r="B263" s="91">
        <v>256</v>
      </c>
      <c r="C263" s="93">
        <v>21.772010734283175</v>
      </c>
      <c r="D263" s="93">
        <v>32.602386077680805</v>
      </c>
      <c r="E263" s="94">
        <v>346.88920121849605</v>
      </c>
    </row>
    <row r="264" spans="2:5" x14ac:dyDescent="0.25">
      <c r="B264" s="91">
        <v>257</v>
      </c>
      <c r="C264" s="93">
        <v>29.883743214439434</v>
      </c>
      <c r="D264" s="93">
        <v>38.984957472196882</v>
      </c>
      <c r="E264" s="94">
        <v>355.71278633108648</v>
      </c>
    </row>
    <row r="265" spans="2:5" x14ac:dyDescent="0.25">
      <c r="B265" s="91">
        <v>258</v>
      </c>
      <c r="C265" s="93">
        <v>22.873370081274665</v>
      </c>
      <c r="D265" s="93">
        <v>31.294594716276983</v>
      </c>
      <c r="E265" s="94">
        <v>250.09927330190396</v>
      </c>
    </row>
    <row r="266" spans="2:5" x14ac:dyDescent="0.25">
      <c r="B266" s="91">
        <v>259</v>
      </c>
      <c r="C266" s="93">
        <v>29.762187127831041</v>
      </c>
      <c r="D266" s="93">
        <v>38.5614638037326</v>
      </c>
      <c r="E266" s="94">
        <v>241.98548521906184</v>
      </c>
    </row>
    <row r="267" spans="2:5" x14ac:dyDescent="0.25">
      <c r="B267" s="91">
        <v>260</v>
      </c>
      <c r="C267" s="93">
        <v>24.567245924900654</v>
      </c>
      <c r="D267" s="93">
        <v>30.202699485579849</v>
      </c>
      <c r="E267" s="94">
        <v>369.05965508217236</v>
      </c>
    </row>
    <row r="268" spans="2:5" x14ac:dyDescent="0.25">
      <c r="B268" s="91">
        <v>261</v>
      </c>
      <c r="C268" s="93">
        <v>26.9264976519718</v>
      </c>
      <c r="D268" s="93">
        <v>30.097755143000931</v>
      </c>
      <c r="E268" s="94">
        <v>248.8875355949358</v>
      </c>
    </row>
    <row r="269" spans="2:5" x14ac:dyDescent="0.25">
      <c r="B269" s="91">
        <v>262</v>
      </c>
      <c r="C269" s="93">
        <v>21.116903095600733</v>
      </c>
      <c r="D269" s="93">
        <v>36.303431076863028</v>
      </c>
      <c r="E269" s="94">
        <v>277.29765106865523</v>
      </c>
    </row>
    <row r="270" spans="2:5" x14ac:dyDescent="0.25">
      <c r="B270" s="91">
        <v>263</v>
      </c>
      <c r="C270" s="93">
        <v>24.277048168256385</v>
      </c>
      <c r="D270" s="93">
        <v>31.206538151033008</v>
      </c>
      <c r="E270" s="94">
        <v>236.20100356152597</v>
      </c>
    </row>
    <row r="271" spans="2:5" x14ac:dyDescent="0.25">
      <c r="B271" s="91">
        <v>264</v>
      </c>
      <c r="C271" s="93">
        <v>24.33588756844177</v>
      </c>
      <c r="D271" s="93">
        <v>30.142144127909862</v>
      </c>
      <c r="E271" s="94">
        <v>391.49285087873517</v>
      </c>
    </row>
    <row r="272" spans="2:5" x14ac:dyDescent="0.25">
      <c r="B272" s="91">
        <v>265</v>
      </c>
      <c r="C272" s="93">
        <v>28.516522230832575</v>
      </c>
      <c r="D272" s="93">
        <v>31.500492068022247</v>
      </c>
      <c r="E272" s="94">
        <v>242.37944240330165</v>
      </c>
    </row>
    <row r="273" spans="2:5" x14ac:dyDescent="0.25">
      <c r="B273" s="91">
        <v>266</v>
      </c>
      <c r="C273" s="93">
        <v>25.066460963475851</v>
      </c>
      <c r="D273" s="93">
        <v>33.397182319445257</v>
      </c>
      <c r="E273" s="94">
        <v>378.05008446527006</v>
      </c>
    </row>
    <row r="274" spans="2:5" x14ac:dyDescent="0.25">
      <c r="B274" s="91">
        <v>267</v>
      </c>
      <c r="C274" s="93">
        <v>21.217179716358775</v>
      </c>
      <c r="D274" s="93">
        <v>38.747602990943129</v>
      </c>
      <c r="E274" s="94">
        <v>205.86920830721238</v>
      </c>
    </row>
    <row r="275" spans="2:5" x14ac:dyDescent="0.25">
      <c r="B275" s="91">
        <v>268</v>
      </c>
      <c r="C275" s="93">
        <v>29.336541171125901</v>
      </c>
      <c r="D275" s="93">
        <v>32.282271221497624</v>
      </c>
      <c r="E275" s="94">
        <v>359.77720020154379</v>
      </c>
    </row>
    <row r="276" spans="2:5" x14ac:dyDescent="0.25">
      <c r="B276" s="91">
        <v>269</v>
      </c>
      <c r="C276" s="93">
        <v>29.147400062719033</v>
      </c>
      <c r="D276" s="93">
        <v>37.193995347864238</v>
      </c>
      <c r="E276" s="94">
        <v>338.19598999452978</v>
      </c>
    </row>
    <row r="277" spans="2:5" x14ac:dyDescent="0.25">
      <c r="B277" s="91">
        <v>270</v>
      </c>
      <c r="C277" s="93">
        <v>28.78027132656295</v>
      </c>
      <c r="D277" s="93">
        <v>39.243634779157134</v>
      </c>
      <c r="E277" s="94">
        <v>308.31041647712175</v>
      </c>
    </row>
    <row r="278" spans="2:5" x14ac:dyDescent="0.25">
      <c r="B278" s="91">
        <v>271</v>
      </c>
      <c r="C278" s="93">
        <v>21.375450473527849</v>
      </c>
      <c r="D278" s="93">
        <v>39.898641719469609</v>
      </c>
      <c r="E278" s="94">
        <v>306.93749733312507</v>
      </c>
    </row>
    <row r="279" spans="2:5" x14ac:dyDescent="0.25">
      <c r="B279" s="91">
        <v>272</v>
      </c>
      <c r="C279" s="93">
        <v>20.328330319201243</v>
      </c>
      <c r="D279" s="93">
        <v>32.904776215149603</v>
      </c>
      <c r="E279" s="94">
        <v>395.97450858306888</v>
      </c>
    </row>
    <row r="280" spans="2:5" x14ac:dyDescent="0.25">
      <c r="B280" s="91">
        <v>273</v>
      </c>
      <c r="C280" s="93">
        <v>21.861242453390602</v>
      </c>
      <c r="D280" s="93">
        <v>38.285735920220596</v>
      </c>
      <c r="E280" s="94">
        <v>341.8386017153581</v>
      </c>
    </row>
    <row r="281" spans="2:5" x14ac:dyDescent="0.25">
      <c r="B281" s="91">
        <v>274</v>
      </c>
      <c r="C281" s="93">
        <v>28.991747717829888</v>
      </c>
      <c r="D281" s="93">
        <v>31.847942063077848</v>
      </c>
      <c r="E281" s="94">
        <v>329.9777325883137</v>
      </c>
    </row>
    <row r="282" spans="2:5" x14ac:dyDescent="0.25">
      <c r="B282" s="91">
        <v>275</v>
      </c>
      <c r="C282" s="93">
        <v>25.015311629619443</v>
      </c>
      <c r="D282" s="93">
        <v>34.142907120144585</v>
      </c>
      <c r="E282" s="94">
        <v>210.10201873570293</v>
      </c>
    </row>
    <row r="283" spans="2:5" x14ac:dyDescent="0.25">
      <c r="B283" s="91">
        <v>276</v>
      </c>
      <c r="C283" s="93">
        <v>21.54265547042101</v>
      </c>
      <c r="D283" s="93">
        <v>34.819793679699572</v>
      </c>
      <c r="E283" s="94">
        <v>334.23529153100185</v>
      </c>
    </row>
    <row r="284" spans="2:5" x14ac:dyDescent="0.25">
      <c r="B284" s="91">
        <v>277</v>
      </c>
      <c r="C284" s="93">
        <v>26.646708105254437</v>
      </c>
      <c r="D284" s="93">
        <v>34.437301853734837</v>
      </c>
      <c r="E284" s="94">
        <v>214.3265218733404</v>
      </c>
    </row>
    <row r="285" spans="2:5" x14ac:dyDescent="0.25">
      <c r="B285" s="91">
        <v>278</v>
      </c>
      <c r="C285" s="93">
        <v>20.705920778451176</v>
      </c>
      <c r="D285" s="93">
        <v>37.108269013188789</v>
      </c>
      <c r="E285" s="94">
        <v>292.44750444263428</v>
      </c>
    </row>
    <row r="286" spans="2:5" x14ac:dyDescent="0.25">
      <c r="B286" s="91">
        <v>279</v>
      </c>
      <c r="C286" s="93">
        <v>22.60442399965585</v>
      </c>
      <c r="D286" s="93">
        <v>34.361024978656388</v>
      </c>
      <c r="E286" s="94">
        <v>314.97654233397196</v>
      </c>
    </row>
    <row r="287" spans="2:5" x14ac:dyDescent="0.25">
      <c r="B287" s="91">
        <v>280</v>
      </c>
      <c r="C287" s="93">
        <v>22.057817212829196</v>
      </c>
      <c r="D287" s="93">
        <v>38.09268486781766</v>
      </c>
      <c r="E287" s="94">
        <v>279.24276046782182</v>
      </c>
    </row>
    <row r="288" spans="2:5" x14ac:dyDescent="0.25">
      <c r="B288" s="91">
        <v>281</v>
      </c>
      <c r="C288" s="93">
        <v>28.69140645694614</v>
      </c>
      <c r="D288" s="93">
        <v>37.870926051334507</v>
      </c>
      <c r="E288" s="94">
        <v>277.15278379039171</v>
      </c>
    </row>
    <row r="289" spans="2:5" x14ac:dyDescent="0.25">
      <c r="B289" s="91">
        <v>282</v>
      </c>
      <c r="C289" s="93">
        <v>29.24226223901568</v>
      </c>
      <c r="D289" s="93">
        <v>36.481102257108944</v>
      </c>
      <c r="E289" s="94">
        <v>316.16165809442316</v>
      </c>
    </row>
    <row r="290" spans="2:5" x14ac:dyDescent="0.25">
      <c r="B290" s="91">
        <v>283</v>
      </c>
      <c r="C290" s="93">
        <v>26.945125299992725</v>
      </c>
      <c r="D290" s="93">
        <v>35.750408556324984</v>
      </c>
      <c r="E290" s="94">
        <v>316.85634496417839</v>
      </c>
    </row>
    <row r="291" spans="2:5" x14ac:dyDescent="0.25">
      <c r="B291" s="91">
        <v>284</v>
      </c>
      <c r="C291" s="93">
        <v>26.083731854974602</v>
      </c>
      <c r="D291" s="93">
        <v>33.367969065724878</v>
      </c>
      <c r="E291" s="94">
        <v>304.46034272157544</v>
      </c>
    </row>
    <row r="292" spans="2:5" x14ac:dyDescent="0.25">
      <c r="B292" s="91">
        <v>285</v>
      </c>
      <c r="C292" s="93">
        <v>28.798415607642678</v>
      </c>
      <c r="D292" s="93">
        <v>36.960357049043992</v>
      </c>
      <c r="E292" s="94">
        <v>249.16981515897504</v>
      </c>
    </row>
    <row r="293" spans="2:5" x14ac:dyDescent="0.25">
      <c r="B293" s="91">
        <v>286</v>
      </c>
      <c r="C293" s="93">
        <v>29.645936789023754</v>
      </c>
      <c r="D293" s="93">
        <v>37.901093550930604</v>
      </c>
      <c r="E293" s="94">
        <v>250.86483169491174</v>
      </c>
    </row>
    <row r="294" spans="2:5" x14ac:dyDescent="0.25">
      <c r="B294" s="91">
        <v>287</v>
      </c>
      <c r="C294" s="93">
        <v>21.208609024948164</v>
      </c>
      <c r="D294" s="93">
        <v>32.968902668374284</v>
      </c>
      <c r="E294" s="94">
        <v>303.01850661847431</v>
      </c>
    </row>
    <row r="295" spans="2:5" x14ac:dyDescent="0.25">
      <c r="B295" s="91">
        <v>288</v>
      </c>
      <c r="C295" s="93">
        <v>24.385145445471288</v>
      </c>
      <c r="D295" s="93">
        <v>35.391185253143924</v>
      </c>
      <c r="E295" s="94">
        <v>283.93021369250005</v>
      </c>
    </row>
    <row r="296" spans="2:5" x14ac:dyDescent="0.25">
      <c r="B296" s="91">
        <v>289</v>
      </c>
      <c r="C296" s="93">
        <v>22.934514414584488</v>
      </c>
      <c r="D296" s="93">
        <v>39.012560897307822</v>
      </c>
      <c r="E296" s="94">
        <v>288.01212414712643</v>
      </c>
    </row>
    <row r="297" spans="2:5" x14ac:dyDescent="0.25">
      <c r="B297" s="91">
        <v>290</v>
      </c>
      <c r="C297" s="93">
        <v>28.612022987908702</v>
      </c>
      <c r="D297" s="93">
        <v>35.428492825843989</v>
      </c>
      <c r="E297" s="94">
        <v>286.12583129676574</v>
      </c>
    </row>
    <row r="298" spans="2:5" x14ac:dyDescent="0.25">
      <c r="B298" s="91">
        <v>291</v>
      </c>
      <c r="C298" s="93">
        <v>25.349957795250457</v>
      </c>
      <c r="D298" s="93">
        <v>38.183805536655598</v>
      </c>
      <c r="E298" s="94">
        <v>398.89750720674772</v>
      </c>
    </row>
    <row r="299" spans="2:5" x14ac:dyDescent="0.25">
      <c r="B299" s="91">
        <v>292</v>
      </c>
      <c r="C299" s="93">
        <v>25.497007170711512</v>
      </c>
      <c r="D299" s="93">
        <v>35.023672128019975</v>
      </c>
      <c r="E299" s="94">
        <v>346.06783656338189</v>
      </c>
    </row>
    <row r="300" spans="2:5" x14ac:dyDescent="0.25">
      <c r="B300" s="91">
        <v>293</v>
      </c>
      <c r="C300" s="93">
        <v>21.01198945491123</v>
      </c>
      <c r="D300" s="93">
        <v>39.179962647706596</v>
      </c>
      <c r="E300" s="94">
        <v>303.81167192357736</v>
      </c>
    </row>
    <row r="301" spans="2:5" x14ac:dyDescent="0.25">
      <c r="B301" s="91">
        <v>294</v>
      </c>
      <c r="C301" s="93">
        <v>23.085750901705037</v>
      </c>
      <c r="D301" s="93">
        <v>37.021467203667669</v>
      </c>
      <c r="E301" s="94">
        <v>257.83357731871035</v>
      </c>
    </row>
    <row r="302" spans="2:5" x14ac:dyDescent="0.25">
      <c r="B302" s="91">
        <v>295</v>
      </c>
      <c r="C302" s="93">
        <v>22.80118399702064</v>
      </c>
      <c r="D302" s="93">
        <v>35.858480430686193</v>
      </c>
      <c r="E302" s="94">
        <v>238.00178400081751</v>
      </c>
    </row>
    <row r="303" spans="2:5" x14ac:dyDescent="0.25">
      <c r="B303" s="91">
        <v>296</v>
      </c>
      <c r="C303" s="93">
        <v>29.48276528148044</v>
      </c>
      <c r="D303" s="93">
        <v>38.365629327087262</v>
      </c>
      <c r="E303" s="94">
        <v>337.04252074169983</v>
      </c>
    </row>
    <row r="304" spans="2:5" x14ac:dyDescent="0.25">
      <c r="B304" s="91">
        <v>297</v>
      </c>
      <c r="C304" s="93">
        <v>21.690808944739796</v>
      </c>
      <c r="D304" s="93">
        <v>30.220453467507983</v>
      </c>
      <c r="E304" s="94">
        <v>258.33858390678677</v>
      </c>
    </row>
    <row r="305" spans="2:5" x14ac:dyDescent="0.25">
      <c r="B305" s="91">
        <v>298</v>
      </c>
      <c r="C305" s="93">
        <v>28.768834299406095</v>
      </c>
      <c r="D305" s="93">
        <v>31.234600039086022</v>
      </c>
      <c r="E305" s="94">
        <v>365.2071495990034</v>
      </c>
    </row>
    <row r="306" spans="2:5" x14ac:dyDescent="0.25">
      <c r="B306" s="91">
        <v>299</v>
      </c>
      <c r="C306" s="93">
        <v>24.727374018944182</v>
      </c>
      <c r="D306" s="93">
        <v>33.372977034776056</v>
      </c>
      <c r="E306" s="94">
        <v>395.60557069483747</v>
      </c>
    </row>
    <row r="307" spans="2:5" x14ac:dyDescent="0.25">
      <c r="B307" s="91">
        <v>300</v>
      </c>
      <c r="C307" s="93">
        <v>22.766539421468536</v>
      </c>
      <c r="D307" s="93">
        <v>38.921826293528468</v>
      </c>
      <c r="E307" s="94">
        <v>249.72369173598406</v>
      </c>
    </row>
    <row r="308" spans="2:5" x14ac:dyDescent="0.25">
      <c r="B308" s="91">
        <v>301</v>
      </c>
      <c r="C308" s="93">
        <v>27.309216867229981</v>
      </c>
      <c r="D308" s="93">
        <v>39.335054474896737</v>
      </c>
      <c r="E308" s="94">
        <v>361.28997008489989</v>
      </c>
    </row>
    <row r="309" spans="2:5" x14ac:dyDescent="0.25">
      <c r="B309" s="91">
        <v>302</v>
      </c>
      <c r="C309" s="93">
        <v>23.274123544143812</v>
      </c>
      <c r="D309" s="93">
        <v>30.738604916253184</v>
      </c>
      <c r="E309" s="94">
        <v>297.98580678750943</v>
      </c>
    </row>
    <row r="310" spans="2:5" x14ac:dyDescent="0.25">
      <c r="B310" s="91">
        <v>303</v>
      </c>
      <c r="C310" s="93">
        <v>25.545168080326928</v>
      </c>
      <c r="D310" s="93">
        <v>38.016732437973836</v>
      </c>
      <c r="E310" s="94">
        <v>256.42433842099956</v>
      </c>
    </row>
    <row r="311" spans="2:5" x14ac:dyDescent="0.25">
      <c r="B311" s="91">
        <v>304</v>
      </c>
      <c r="C311" s="93">
        <v>25.049575393321653</v>
      </c>
      <c r="D311" s="93">
        <v>34.086750992874265</v>
      </c>
      <c r="E311" s="94">
        <v>307.87490248153119</v>
      </c>
    </row>
    <row r="312" spans="2:5" x14ac:dyDescent="0.25">
      <c r="B312" s="91">
        <v>305</v>
      </c>
      <c r="C312" s="93">
        <v>21.167292340012686</v>
      </c>
      <c r="D312" s="93">
        <v>30.328087954738567</v>
      </c>
      <c r="E312" s="94">
        <v>393.1926029615326</v>
      </c>
    </row>
    <row r="313" spans="2:5" x14ac:dyDescent="0.25">
      <c r="B313" s="91">
        <v>306</v>
      </c>
      <c r="C313" s="93">
        <v>24.376511842375351</v>
      </c>
      <c r="D313" s="93">
        <v>34.482809742811973</v>
      </c>
      <c r="E313" s="94">
        <v>260.69565720299289</v>
      </c>
    </row>
    <row r="314" spans="2:5" x14ac:dyDescent="0.25">
      <c r="B314" s="91">
        <v>307</v>
      </c>
      <c r="C314" s="93">
        <v>27.470710145980465</v>
      </c>
      <c r="D314" s="93">
        <v>30.92471605414223</v>
      </c>
      <c r="E314" s="94">
        <v>322.88820335666799</v>
      </c>
    </row>
    <row r="315" spans="2:5" x14ac:dyDescent="0.25">
      <c r="B315" s="91">
        <v>308</v>
      </c>
      <c r="C315" s="93">
        <v>29.37654544972029</v>
      </c>
      <c r="D315" s="93">
        <v>37.510676219963372</v>
      </c>
      <c r="E315" s="94">
        <v>369.76847976124265</v>
      </c>
    </row>
    <row r="316" spans="2:5" x14ac:dyDescent="0.25">
      <c r="B316" s="91">
        <v>309</v>
      </c>
      <c r="C316" s="93">
        <v>28.441367890361548</v>
      </c>
      <c r="D316" s="93">
        <v>31.306217460261522</v>
      </c>
      <c r="E316" s="94">
        <v>282.52598108732207</v>
      </c>
    </row>
    <row r="317" spans="2:5" x14ac:dyDescent="0.25">
      <c r="B317" s="91">
        <v>310</v>
      </c>
      <c r="C317" s="93">
        <v>22.867226292452738</v>
      </c>
      <c r="D317" s="93">
        <v>36.607582735904103</v>
      </c>
      <c r="E317" s="94">
        <v>320.75249005398388</v>
      </c>
    </row>
    <row r="318" spans="2:5" x14ac:dyDescent="0.25">
      <c r="B318" s="91">
        <v>311</v>
      </c>
      <c r="C318" s="93">
        <v>29.852798193680083</v>
      </c>
      <c r="D318" s="93">
        <v>35.019474556955679</v>
      </c>
      <c r="E318" s="94">
        <v>395.20904237107118</v>
      </c>
    </row>
    <row r="319" spans="2:5" x14ac:dyDescent="0.25">
      <c r="B319" s="91">
        <v>312</v>
      </c>
      <c r="C319" s="93">
        <v>21.069339341515985</v>
      </c>
      <c r="D319" s="93">
        <v>36.026827525009978</v>
      </c>
      <c r="E319" s="94">
        <v>341.15665454318469</v>
      </c>
    </row>
    <row r="320" spans="2:5" x14ac:dyDescent="0.25">
      <c r="B320" s="91">
        <v>313</v>
      </c>
      <c r="C320" s="93">
        <v>28.75816337273022</v>
      </c>
      <c r="D320" s="93">
        <v>38.872359371399639</v>
      </c>
      <c r="E320" s="94">
        <v>302.83679898102002</v>
      </c>
    </row>
    <row r="321" spans="2:5" x14ac:dyDescent="0.25">
      <c r="B321" s="91">
        <v>314</v>
      </c>
      <c r="C321" s="93">
        <v>23.43626976496649</v>
      </c>
      <c r="D321" s="93">
        <v>32.22249570268076</v>
      </c>
      <c r="E321" s="94">
        <v>388.28699358067973</v>
      </c>
    </row>
    <row r="322" spans="2:5" x14ac:dyDescent="0.25">
      <c r="B322" s="91">
        <v>315</v>
      </c>
      <c r="C322" s="93">
        <v>23.518865099767975</v>
      </c>
      <c r="D322" s="93">
        <v>31.492900562751242</v>
      </c>
      <c r="E322" s="94">
        <v>231.55166465222345</v>
      </c>
    </row>
    <row r="323" spans="2:5" x14ac:dyDescent="0.25">
      <c r="B323" s="91">
        <v>316</v>
      </c>
      <c r="C323" s="93">
        <v>25.465090127993214</v>
      </c>
      <c r="D323" s="93">
        <v>30.557793383663249</v>
      </c>
      <c r="E323" s="94">
        <v>292.63581621123785</v>
      </c>
    </row>
    <row r="324" spans="2:5" x14ac:dyDescent="0.25">
      <c r="B324" s="91">
        <v>317</v>
      </c>
      <c r="C324" s="93">
        <v>23.956585637707402</v>
      </c>
      <c r="D324" s="93">
        <v>33.359918071945323</v>
      </c>
      <c r="E324" s="94">
        <v>218.76953715820494</v>
      </c>
    </row>
    <row r="325" spans="2:5" x14ac:dyDescent="0.25">
      <c r="B325" s="91">
        <v>318</v>
      </c>
      <c r="C325" s="93">
        <v>22.599801883591265</v>
      </c>
      <c r="D325" s="93">
        <v>39.516118280208289</v>
      </c>
      <c r="E325" s="94">
        <v>252.87487397602774</v>
      </c>
    </row>
    <row r="326" spans="2:5" x14ac:dyDescent="0.25">
      <c r="B326" s="91">
        <v>319</v>
      </c>
      <c r="C326" s="93">
        <v>21.592094824919304</v>
      </c>
      <c r="D326" s="93">
        <v>39.854681661363827</v>
      </c>
      <c r="E326" s="94">
        <v>245.50576669605874</v>
      </c>
    </row>
    <row r="327" spans="2:5" x14ac:dyDescent="0.25">
      <c r="B327" s="91">
        <v>320</v>
      </c>
      <c r="C327" s="93">
        <v>27.114713193518924</v>
      </c>
      <c r="D327" s="93">
        <v>35.896276957932088</v>
      </c>
      <c r="E327" s="94">
        <v>398.19803728267033</v>
      </c>
    </row>
    <row r="328" spans="2:5" x14ac:dyDescent="0.25">
      <c r="B328" s="91">
        <v>321</v>
      </c>
      <c r="C328" s="93">
        <v>21.820279947627171</v>
      </c>
      <c r="D328" s="93">
        <v>31.687297602498656</v>
      </c>
      <c r="E328" s="94">
        <v>321.22050035926884</v>
      </c>
    </row>
    <row r="329" spans="2:5" x14ac:dyDescent="0.25">
      <c r="B329" s="91">
        <v>322</v>
      </c>
      <c r="C329" s="93">
        <v>21.651189428140665</v>
      </c>
      <c r="D329" s="93">
        <v>39.047591910344231</v>
      </c>
      <c r="E329" s="94">
        <v>369.86844114343666</v>
      </c>
    </row>
    <row r="330" spans="2:5" x14ac:dyDescent="0.25">
      <c r="B330" s="91">
        <v>323</v>
      </c>
      <c r="C330" s="93">
        <v>26.810250976485378</v>
      </c>
      <c r="D330" s="93">
        <v>35.623436850586366</v>
      </c>
      <c r="E330" s="94">
        <v>231.15620026158916</v>
      </c>
    </row>
    <row r="331" spans="2:5" x14ac:dyDescent="0.25">
      <c r="B331" s="91">
        <v>324</v>
      </c>
      <c r="C331" s="93">
        <v>27.776145579583584</v>
      </c>
      <c r="D331" s="93">
        <v>32.145870390109842</v>
      </c>
      <c r="E331" s="94">
        <v>210.32102530203508</v>
      </c>
    </row>
    <row r="332" spans="2:5" x14ac:dyDescent="0.25">
      <c r="B332" s="91">
        <v>325</v>
      </c>
      <c r="C332" s="93">
        <v>22.573165187200715</v>
      </c>
      <c r="D332" s="93">
        <v>38.196632084044545</v>
      </c>
      <c r="E332" s="94">
        <v>346.69438469859136</v>
      </c>
    </row>
    <row r="333" spans="2:5" x14ac:dyDescent="0.25">
      <c r="B333" s="91">
        <v>326</v>
      </c>
      <c r="C333" s="93">
        <v>21.080875712426266</v>
      </c>
      <c r="D333" s="93">
        <v>37.003549025909884</v>
      </c>
      <c r="E333" s="94">
        <v>395.14098730845012</v>
      </c>
    </row>
    <row r="334" spans="2:5" x14ac:dyDescent="0.25">
      <c r="B334" s="91">
        <v>327</v>
      </c>
      <c r="C334" s="93">
        <v>20.835523654014338</v>
      </c>
      <c r="D334" s="93">
        <v>31.558972392979541</v>
      </c>
      <c r="E334" s="94">
        <v>378.90766156116104</v>
      </c>
    </row>
    <row r="335" spans="2:5" x14ac:dyDescent="0.25">
      <c r="B335" s="91">
        <v>328</v>
      </c>
      <c r="C335" s="93">
        <v>21.782853025939712</v>
      </c>
      <c r="D335" s="93">
        <v>38.900731569236548</v>
      </c>
      <c r="E335" s="94">
        <v>324.35806240421414</v>
      </c>
    </row>
    <row r="336" spans="2:5" x14ac:dyDescent="0.25">
      <c r="B336" s="91">
        <v>329</v>
      </c>
      <c r="C336" s="93">
        <v>28.42875036793934</v>
      </c>
      <c r="D336" s="93">
        <v>37.169424303141099</v>
      </c>
      <c r="E336" s="94">
        <v>380.39591003460521</v>
      </c>
    </row>
    <row r="337" spans="2:5" x14ac:dyDescent="0.25">
      <c r="B337" s="91">
        <v>330</v>
      </c>
      <c r="C337" s="93">
        <v>24.992832547902772</v>
      </c>
      <c r="D337" s="93">
        <v>32.55964613870001</v>
      </c>
      <c r="E337" s="94">
        <v>393.89594400098014</v>
      </c>
    </row>
    <row r="338" spans="2:5" x14ac:dyDescent="0.25">
      <c r="B338" s="91">
        <v>331</v>
      </c>
      <c r="C338" s="93">
        <v>24.223668404572791</v>
      </c>
      <c r="D338" s="93">
        <v>36.980404934254693</v>
      </c>
      <c r="E338" s="94">
        <v>215.39972771681246</v>
      </c>
    </row>
    <row r="339" spans="2:5" x14ac:dyDescent="0.25">
      <c r="B339" s="91">
        <v>332</v>
      </c>
      <c r="C339" s="93">
        <v>22.946377340631994</v>
      </c>
      <c r="D339" s="93">
        <v>38.086838421710347</v>
      </c>
      <c r="E339" s="94">
        <v>241.55624687831391</v>
      </c>
    </row>
    <row r="340" spans="2:5" x14ac:dyDescent="0.25">
      <c r="B340" s="91">
        <v>333</v>
      </c>
      <c r="C340" s="93">
        <v>29.988259199023233</v>
      </c>
      <c r="D340" s="93">
        <v>37.159792889672111</v>
      </c>
      <c r="E340" s="94">
        <v>201.23844463499134</v>
      </c>
    </row>
    <row r="341" spans="2:5" x14ac:dyDescent="0.25">
      <c r="B341" s="91">
        <v>334</v>
      </c>
      <c r="C341" s="93">
        <v>24.12512395570721</v>
      </c>
      <c r="D341" s="93">
        <v>37.308041630965754</v>
      </c>
      <c r="E341" s="94">
        <v>271.16380701538429</v>
      </c>
    </row>
    <row r="342" spans="2:5" x14ac:dyDescent="0.25">
      <c r="B342" s="91">
        <v>335</v>
      </c>
      <c r="C342" s="93">
        <v>27.825314611897191</v>
      </c>
      <c r="D342" s="93">
        <v>31.197157313943464</v>
      </c>
      <c r="E342" s="94">
        <v>300.69552892907222</v>
      </c>
    </row>
    <row r="343" spans="2:5" x14ac:dyDescent="0.25">
      <c r="B343" s="91">
        <v>336</v>
      </c>
      <c r="C343" s="93">
        <v>27.492405466265179</v>
      </c>
      <c r="D343" s="93">
        <v>37.795515126926837</v>
      </c>
      <c r="E343" s="94">
        <v>269.59477237541427</v>
      </c>
    </row>
    <row r="344" spans="2:5" x14ac:dyDescent="0.25">
      <c r="B344" s="91">
        <v>337</v>
      </c>
      <c r="C344" s="93">
        <v>22.580061032843666</v>
      </c>
      <c r="D344" s="93">
        <v>36.299199529642387</v>
      </c>
      <c r="E344" s="94">
        <v>373.32426327051928</v>
      </c>
    </row>
    <row r="345" spans="2:5" x14ac:dyDescent="0.25">
      <c r="B345" s="91">
        <v>338</v>
      </c>
      <c r="C345" s="93">
        <v>29.602921756801855</v>
      </c>
      <c r="D345" s="93">
        <v>39.078370498804155</v>
      </c>
      <c r="E345" s="94">
        <v>340.56049571322683</v>
      </c>
    </row>
    <row r="346" spans="2:5" x14ac:dyDescent="0.25">
      <c r="B346" s="91">
        <v>339</v>
      </c>
      <c r="C346" s="93">
        <v>29.991704197227687</v>
      </c>
      <c r="D346" s="93">
        <v>30.539474875205855</v>
      </c>
      <c r="E346" s="94">
        <v>376.32443486753425</v>
      </c>
    </row>
    <row r="347" spans="2:5" x14ac:dyDescent="0.25">
      <c r="B347" s="91">
        <v>340</v>
      </c>
      <c r="C347" s="93">
        <v>29.798659561885941</v>
      </c>
      <c r="D347" s="93">
        <v>39.622341577276373</v>
      </c>
      <c r="E347" s="94">
        <v>267.85387990293486</v>
      </c>
    </row>
    <row r="348" spans="2:5" x14ac:dyDescent="0.25">
      <c r="B348" s="91">
        <v>341</v>
      </c>
      <c r="C348" s="93">
        <v>24.45160369694883</v>
      </c>
      <c r="D348" s="93">
        <v>34.040011487007668</v>
      </c>
      <c r="E348" s="94">
        <v>387.31392516093183</v>
      </c>
    </row>
    <row r="349" spans="2:5" x14ac:dyDescent="0.25">
      <c r="B349" s="91">
        <v>342</v>
      </c>
      <c r="C349" s="93">
        <v>24.962373258741628</v>
      </c>
      <c r="D349" s="93">
        <v>31.826273974616367</v>
      </c>
      <c r="E349" s="94">
        <v>303.32670036937287</v>
      </c>
    </row>
    <row r="350" spans="2:5" x14ac:dyDescent="0.25">
      <c r="B350" s="91">
        <v>343</v>
      </c>
      <c r="C350" s="93">
        <v>24.937380296846911</v>
      </c>
      <c r="D350" s="93">
        <v>33.004741304933191</v>
      </c>
      <c r="E350" s="94">
        <v>299.73963449892562</v>
      </c>
    </row>
    <row r="351" spans="2:5" x14ac:dyDescent="0.25">
      <c r="B351" s="91">
        <v>344</v>
      </c>
      <c r="C351" s="93">
        <v>23.449256186856459</v>
      </c>
      <c r="D351" s="93">
        <v>35.331681658312519</v>
      </c>
      <c r="E351" s="94">
        <v>213.92004834934485</v>
      </c>
    </row>
    <row r="352" spans="2:5" x14ac:dyDescent="0.25">
      <c r="B352" s="91">
        <v>345</v>
      </c>
      <c r="C352" s="93">
        <v>23.307000705809397</v>
      </c>
      <c r="D352" s="93">
        <v>34.770490610379298</v>
      </c>
      <c r="E352" s="94">
        <v>315.59353030074834</v>
      </c>
    </row>
    <row r="353" spans="2:5" x14ac:dyDescent="0.25">
      <c r="B353" s="91">
        <v>346</v>
      </c>
      <c r="C353" s="93">
        <v>23.330590061187902</v>
      </c>
      <c r="D353" s="93">
        <v>34.577195894473597</v>
      </c>
      <c r="E353" s="94">
        <v>225.89020621992043</v>
      </c>
    </row>
    <row r="354" spans="2:5" x14ac:dyDescent="0.25">
      <c r="B354" s="91">
        <v>347</v>
      </c>
      <c r="C354" s="93">
        <v>20.295286767097664</v>
      </c>
      <c r="D354" s="93">
        <v>35.477705139859232</v>
      </c>
      <c r="E354" s="94">
        <v>247.22774877017241</v>
      </c>
    </row>
    <row r="355" spans="2:5" x14ac:dyDescent="0.25">
      <c r="B355" s="91">
        <v>348</v>
      </c>
      <c r="C355" s="93">
        <v>23.811137413999809</v>
      </c>
      <c r="D355" s="93">
        <v>37.035243566917359</v>
      </c>
      <c r="E355" s="94">
        <v>265.62879209635548</v>
      </c>
    </row>
    <row r="356" spans="2:5" x14ac:dyDescent="0.25">
      <c r="B356" s="91">
        <v>349</v>
      </c>
      <c r="C356" s="93">
        <v>26.445498142612891</v>
      </c>
      <c r="D356" s="93">
        <v>33.082364303181485</v>
      </c>
      <c r="E356" s="94">
        <v>392.79339031688295</v>
      </c>
    </row>
    <row r="357" spans="2:5" x14ac:dyDescent="0.25">
      <c r="B357" s="91">
        <v>350</v>
      </c>
      <c r="C357" s="93">
        <v>26.235605647546016</v>
      </c>
      <c r="D357" s="93">
        <v>30.839030854014339</v>
      </c>
      <c r="E357" s="94">
        <v>379.4164400488342</v>
      </c>
    </row>
    <row r="358" spans="2:5" x14ac:dyDescent="0.25">
      <c r="B358" s="91">
        <v>351</v>
      </c>
      <c r="C358" s="93">
        <v>24.855023084083687</v>
      </c>
      <c r="D358" s="93">
        <v>35.271860148945294</v>
      </c>
      <c r="E358" s="94">
        <v>340.21621093849336</v>
      </c>
    </row>
    <row r="359" spans="2:5" x14ac:dyDescent="0.25">
      <c r="B359" s="91">
        <v>352</v>
      </c>
      <c r="C359" s="93">
        <v>22.07357872276058</v>
      </c>
      <c r="D359" s="93">
        <v>35.12790593244042</v>
      </c>
      <c r="E359" s="94">
        <v>243.61815229522131</v>
      </c>
    </row>
    <row r="360" spans="2:5" x14ac:dyDescent="0.25">
      <c r="B360" s="91">
        <v>353</v>
      </c>
      <c r="C360" s="93">
        <v>25.328108937576765</v>
      </c>
      <c r="D360" s="93">
        <v>33.3053751211975</v>
      </c>
      <c r="E360" s="94">
        <v>248.74580443272475</v>
      </c>
    </row>
    <row r="361" spans="2:5" x14ac:dyDescent="0.25">
      <c r="B361" s="91">
        <v>354</v>
      </c>
      <c r="C361" s="93">
        <v>25.597935069329964</v>
      </c>
      <c r="D361" s="93">
        <v>38.277817923213924</v>
      </c>
      <c r="E361" s="94">
        <v>236.80875202200824</v>
      </c>
    </row>
    <row r="362" spans="2:5" x14ac:dyDescent="0.25">
      <c r="B362" s="91">
        <v>355</v>
      </c>
      <c r="C362" s="93">
        <v>26.472328593140475</v>
      </c>
      <c r="D362" s="93">
        <v>30.880554600664627</v>
      </c>
      <c r="E362" s="94">
        <v>269.70925271355924</v>
      </c>
    </row>
    <row r="363" spans="2:5" x14ac:dyDescent="0.25">
      <c r="B363" s="91">
        <v>356</v>
      </c>
      <c r="C363" s="93">
        <v>24.757898894500606</v>
      </c>
      <c r="D363" s="93">
        <v>33.418764616598452</v>
      </c>
      <c r="E363" s="94">
        <v>205.62020162858974</v>
      </c>
    </row>
    <row r="364" spans="2:5" x14ac:dyDescent="0.25">
      <c r="B364" s="91">
        <v>357</v>
      </c>
      <c r="C364" s="93">
        <v>29.298227912206336</v>
      </c>
      <c r="D364" s="93">
        <v>39.954825480784777</v>
      </c>
      <c r="E364" s="94">
        <v>285.59137697007952</v>
      </c>
    </row>
    <row r="365" spans="2:5" x14ac:dyDescent="0.25">
      <c r="B365" s="91">
        <v>358</v>
      </c>
      <c r="C365" s="93">
        <v>27.550292307337791</v>
      </c>
      <c r="D365" s="93">
        <v>31.28233137605476</v>
      </c>
      <c r="E365" s="94">
        <v>294.71194918814888</v>
      </c>
    </row>
    <row r="366" spans="2:5" x14ac:dyDescent="0.25">
      <c r="B366" s="91">
        <v>359</v>
      </c>
      <c r="C366" s="93">
        <v>20.313998972785278</v>
      </c>
      <c r="D366" s="93">
        <v>31.913725222016321</v>
      </c>
      <c r="E366" s="94">
        <v>278.84110943631072</v>
      </c>
    </row>
    <row r="367" spans="2:5" x14ac:dyDescent="0.25">
      <c r="B367" s="91">
        <v>360</v>
      </c>
      <c r="C367" s="93">
        <v>27.548078178182763</v>
      </c>
      <c r="D367" s="93">
        <v>31.613210566767041</v>
      </c>
      <c r="E367" s="94">
        <v>209.17039717527493</v>
      </c>
    </row>
    <row r="368" spans="2:5" x14ac:dyDescent="0.25">
      <c r="B368" s="91">
        <v>361</v>
      </c>
      <c r="C368" s="93">
        <v>27.299141705942596</v>
      </c>
      <c r="D368" s="93">
        <v>30.33923956230662</v>
      </c>
      <c r="E368" s="94">
        <v>337.48329605856372</v>
      </c>
    </row>
    <row r="369" spans="2:5" x14ac:dyDescent="0.25">
      <c r="B369" s="91">
        <v>362</v>
      </c>
      <c r="C369" s="93">
        <v>27.795545492442209</v>
      </c>
      <c r="D369" s="93">
        <v>34.241666076111976</v>
      </c>
      <c r="E369" s="94">
        <v>308.9243165742738</v>
      </c>
    </row>
    <row r="370" spans="2:5" x14ac:dyDescent="0.25">
      <c r="B370" s="91">
        <v>363</v>
      </c>
      <c r="C370" s="93">
        <v>25.782691363225489</v>
      </c>
      <c r="D370" s="93">
        <v>32.274711049479023</v>
      </c>
      <c r="E370" s="94">
        <v>230.73032098161289</v>
      </c>
    </row>
    <row r="371" spans="2:5" x14ac:dyDescent="0.25">
      <c r="B371" s="91">
        <v>364</v>
      </c>
      <c r="C371" s="93">
        <v>20.962561619706523</v>
      </c>
      <c r="D371" s="93">
        <v>36.858718493047917</v>
      </c>
      <c r="E371" s="94">
        <v>390.93686924390875</v>
      </c>
    </row>
    <row r="372" spans="2:5" x14ac:dyDescent="0.25">
      <c r="B372" s="91">
        <v>365</v>
      </c>
      <c r="C372" s="93">
        <v>26.451668796587306</v>
      </c>
      <c r="D372" s="93">
        <v>32.568002842786306</v>
      </c>
      <c r="E372" s="94">
        <v>219.19075289372449</v>
      </c>
    </row>
    <row r="373" spans="2:5" x14ac:dyDescent="0.25">
      <c r="B373" s="91">
        <v>366</v>
      </c>
      <c r="C373" s="93">
        <v>23.489925641376463</v>
      </c>
      <c r="D373" s="93">
        <v>30.079175207049573</v>
      </c>
      <c r="E373" s="94">
        <v>382.23989489885901</v>
      </c>
    </row>
    <row r="374" spans="2:5" x14ac:dyDescent="0.25">
      <c r="B374" s="91">
        <v>367</v>
      </c>
      <c r="C374" s="93">
        <v>26.128272585284385</v>
      </c>
      <c r="D374" s="93">
        <v>37.229948901656655</v>
      </c>
      <c r="E374" s="94">
        <v>375.57938810688404</v>
      </c>
    </row>
    <row r="375" spans="2:5" x14ac:dyDescent="0.25">
      <c r="B375" s="91">
        <v>368</v>
      </c>
      <c r="C375" s="93">
        <v>26.754524034780381</v>
      </c>
      <c r="D375" s="93">
        <v>34.65258888432551</v>
      </c>
      <c r="E375" s="94">
        <v>266.95042224838386</v>
      </c>
    </row>
    <row r="376" spans="2:5" x14ac:dyDescent="0.25">
      <c r="B376" s="91">
        <v>369</v>
      </c>
      <c r="C376" s="93">
        <v>28.704764939785719</v>
      </c>
      <c r="D376" s="93">
        <v>31.663012274011191</v>
      </c>
      <c r="E376" s="94">
        <v>312.86219794784705</v>
      </c>
    </row>
    <row r="377" spans="2:5" x14ac:dyDescent="0.25">
      <c r="B377" s="91">
        <v>370</v>
      </c>
      <c r="C377" s="93">
        <v>29.262582144486942</v>
      </c>
      <c r="D377" s="93">
        <v>38.654596655220153</v>
      </c>
      <c r="E377" s="94">
        <v>253.59366092485982</v>
      </c>
    </row>
    <row r="378" spans="2:5" x14ac:dyDescent="0.25">
      <c r="B378" s="91">
        <v>371</v>
      </c>
      <c r="C378" s="93">
        <v>23.90831934480472</v>
      </c>
      <c r="D378" s="93">
        <v>35.692851627071434</v>
      </c>
      <c r="E378" s="94">
        <v>238.44238267240999</v>
      </c>
    </row>
    <row r="379" spans="2:5" x14ac:dyDescent="0.25">
      <c r="B379" s="91">
        <v>372</v>
      </c>
      <c r="C379" s="93">
        <v>21.813787720332105</v>
      </c>
      <c r="D379" s="93">
        <v>37.563411433091261</v>
      </c>
      <c r="E379" s="94">
        <v>200.58756270454708</v>
      </c>
    </row>
    <row r="380" spans="2:5" x14ac:dyDescent="0.25">
      <c r="B380" s="91">
        <v>373</v>
      </c>
      <c r="C380" s="93">
        <v>26.860557224409426</v>
      </c>
      <c r="D380" s="93">
        <v>37.675943131595822</v>
      </c>
      <c r="E380" s="94">
        <v>371.79328565757248</v>
      </c>
    </row>
    <row r="381" spans="2:5" x14ac:dyDescent="0.25">
      <c r="B381" s="91">
        <v>374</v>
      </c>
      <c r="C381" s="93">
        <v>24.057033125366459</v>
      </c>
      <c r="D381" s="93">
        <v>36.57623421567493</v>
      </c>
      <c r="E381" s="94">
        <v>221.32955624564008</v>
      </c>
    </row>
    <row r="382" spans="2:5" x14ac:dyDescent="0.25">
      <c r="B382" s="91">
        <v>375</v>
      </c>
      <c r="C382" s="93">
        <v>28.334740809386137</v>
      </c>
      <c r="D382" s="93">
        <v>33.924160190046855</v>
      </c>
      <c r="E382" s="94">
        <v>272.27786886656645</v>
      </c>
    </row>
    <row r="383" spans="2:5" x14ac:dyDescent="0.25">
      <c r="B383" s="91">
        <v>376</v>
      </c>
      <c r="C383" s="93">
        <v>20.735805145101693</v>
      </c>
      <c r="D383" s="93">
        <v>32.818382284619304</v>
      </c>
      <c r="E383" s="94">
        <v>373.12688035735516</v>
      </c>
    </row>
    <row r="384" spans="2:5" x14ac:dyDescent="0.25">
      <c r="B384" s="91">
        <v>377</v>
      </c>
      <c r="C384" s="93">
        <v>28.823459895552539</v>
      </c>
      <c r="D384" s="93">
        <v>36.812282923226071</v>
      </c>
      <c r="E384" s="94">
        <v>256.12972715666706</v>
      </c>
    </row>
    <row r="385" spans="2:5" x14ac:dyDescent="0.25">
      <c r="B385" s="91">
        <v>378</v>
      </c>
      <c r="C385" s="93">
        <v>27.92452332022415</v>
      </c>
      <c r="D385" s="93">
        <v>35.082937663756397</v>
      </c>
      <c r="E385" s="94">
        <v>290.13467259236415</v>
      </c>
    </row>
    <row r="386" spans="2:5" x14ac:dyDescent="0.25">
      <c r="B386" s="91">
        <v>379</v>
      </c>
      <c r="C386" s="93">
        <v>25.512994879694723</v>
      </c>
      <c r="D386" s="93">
        <v>30.62996360200184</v>
      </c>
      <c r="E386" s="94">
        <v>352.94715304827696</v>
      </c>
    </row>
    <row r="387" spans="2:5" x14ac:dyDescent="0.25">
      <c r="B387" s="91">
        <v>380</v>
      </c>
      <c r="C387" s="93">
        <v>26.834943461325885</v>
      </c>
      <c r="D387" s="93">
        <v>38.055758618454341</v>
      </c>
      <c r="E387" s="94">
        <v>222.36585300041014</v>
      </c>
    </row>
    <row r="388" spans="2:5" x14ac:dyDescent="0.25">
      <c r="B388" s="91">
        <v>381</v>
      </c>
      <c r="C388" s="93">
        <v>21.221135848621092</v>
      </c>
      <c r="D388" s="93">
        <v>32.069563991496807</v>
      </c>
      <c r="E388" s="94">
        <v>212.01272756336951</v>
      </c>
    </row>
    <row r="389" spans="2:5" x14ac:dyDescent="0.25">
      <c r="B389" s="91">
        <v>382</v>
      </c>
      <c r="C389" s="93">
        <v>29.380997252622286</v>
      </c>
      <c r="D389" s="93">
        <v>37.868100720187613</v>
      </c>
      <c r="E389" s="94">
        <v>276.00420547036964</v>
      </c>
    </row>
    <row r="390" spans="2:5" x14ac:dyDescent="0.25">
      <c r="B390" s="91">
        <v>383</v>
      </c>
      <c r="C390" s="93">
        <v>24.230783832095238</v>
      </c>
      <c r="D390" s="93">
        <v>37.078496953441352</v>
      </c>
      <c r="E390" s="94">
        <v>376.64057984385954</v>
      </c>
    </row>
    <row r="391" spans="2:5" x14ac:dyDescent="0.25">
      <c r="B391" s="91">
        <v>384</v>
      </c>
      <c r="C391" s="93">
        <v>27.531390630976233</v>
      </c>
      <c r="D391" s="93">
        <v>38.894743871394404</v>
      </c>
      <c r="E391" s="94">
        <v>371.94962922190041</v>
      </c>
    </row>
    <row r="392" spans="2:5" x14ac:dyDescent="0.25">
      <c r="B392" s="91">
        <v>385</v>
      </c>
      <c r="C392" s="93">
        <v>28.039881658630733</v>
      </c>
      <c r="D392" s="93">
        <v>39.487955422117764</v>
      </c>
      <c r="E392" s="94">
        <v>220.36492437438139</v>
      </c>
    </row>
    <row r="393" spans="2:5" x14ac:dyDescent="0.25">
      <c r="B393" s="91">
        <v>386</v>
      </c>
      <c r="C393" s="93">
        <v>26.012673008900244</v>
      </c>
      <c r="D393" s="93">
        <v>38.767399357290614</v>
      </c>
      <c r="E393" s="94">
        <v>261.81937505308429</v>
      </c>
    </row>
    <row r="394" spans="2:5" x14ac:dyDescent="0.25">
      <c r="B394" s="91">
        <v>387</v>
      </c>
      <c r="C394" s="93">
        <v>24.507356500416339</v>
      </c>
      <c r="D394" s="93">
        <v>37.2446782925484</v>
      </c>
      <c r="E394" s="94">
        <v>350.76856883022333</v>
      </c>
    </row>
    <row r="395" spans="2:5" x14ac:dyDescent="0.25">
      <c r="B395" s="91">
        <v>388</v>
      </c>
      <c r="C395" s="93">
        <v>21.919202307472801</v>
      </c>
      <c r="D395" s="93">
        <v>30.872695889466303</v>
      </c>
      <c r="E395" s="94">
        <v>324.5379591428225</v>
      </c>
    </row>
    <row r="396" spans="2:5" x14ac:dyDescent="0.25">
      <c r="B396" s="91">
        <v>389</v>
      </c>
      <c r="C396" s="93">
        <v>24.540709398085031</v>
      </c>
      <c r="D396" s="93">
        <v>36.709559050614054</v>
      </c>
      <c r="E396" s="94">
        <v>234.9266188742846</v>
      </c>
    </row>
    <row r="397" spans="2:5" x14ac:dyDescent="0.25">
      <c r="B397" s="91">
        <v>390</v>
      </c>
      <c r="C397" s="93">
        <v>20.622812173353406</v>
      </c>
      <c r="D397" s="93">
        <v>32.174451514001944</v>
      </c>
      <c r="E397" s="94">
        <v>293.19209386051176</v>
      </c>
    </row>
    <row r="398" spans="2:5" x14ac:dyDescent="0.25">
      <c r="B398" s="91">
        <v>391</v>
      </c>
      <c r="C398" s="93">
        <v>23.506301449867156</v>
      </c>
      <c r="D398" s="93">
        <v>36.94466236425869</v>
      </c>
      <c r="E398" s="94">
        <v>275.29257626672393</v>
      </c>
    </row>
    <row r="399" spans="2:5" x14ac:dyDescent="0.25">
      <c r="B399" s="91">
        <v>392</v>
      </c>
      <c r="C399" s="93">
        <v>20.452692619313769</v>
      </c>
      <c r="D399" s="93">
        <v>37.970758812795658</v>
      </c>
      <c r="E399" s="94">
        <v>238.25979753564638</v>
      </c>
    </row>
    <row r="400" spans="2:5" x14ac:dyDescent="0.25">
      <c r="B400" s="91">
        <v>393</v>
      </c>
      <c r="C400" s="93">
        <v>23.730867109474019</v>
      </c>
      <c r="D400" s="93">
        <v>35.818599511039409</v>
      </c>
      <c r="E400" s="94">
        <v>206.45681190092614</v>
      </c>
    </row>
    <row r="401" spans="2:5" x14ac:dyDescent="0.25">
      <c r="B401" s="91">
        <v>394</v>
      </c>
      <c r="C401" s="93">
        <v>27.143769340601633</v>
      </c>
      <c r="D401" s="93">
        <v>36.788803329980581</v>
      </c>
      <c r="E401" s="94">
        <v>207.2487705796427</v>
      </c>
    </row>
    <row r="402" spans="2:5" x14ac:dyDescent="0.25">
      <c r="B402" s="91">
        <v>395</v>
      </c>
      <c r="C402" s="93">
        <v>28.062336964818044</v>
      </c>
      <c r="D402" s="93">
        <v>30.444624751778051</v>
      </c>
      <c r="E402" s="94">
        <v>301.78679388570902</v>
      </c>
    </row>
    <row r="403" spans="2:5" x14ac:dyDescent="0.25">
      <c r="B403" s="91">
        <v>396</v>
      </c>
      <c r="C403" s="93">
        <v>20.82210665445367</v>
      </c>
      <c r="D403" s="93">
        <v>37.829516474817851</v>
      </c>
      <c r="E403" s="94">
        <v>296.77873028097412</v>
      </c>
    </row>
    <row r="404" spans="2:5" x14ac:dyDescent="0.25">
      <c r="B404" s="91">
        <v>397</v>
      </c>
      <c r="C404" s="93">
        <v>23.246535884605741</v>
      </c>
      <c r="D404" s="93">
        <v>36.00799327962838</v>
      </c>
      <c r="E404" s="94">
        <v>334.45340178252786</v>
      </c>
    </row>
    <row r="405" spans="2:5" x14ac:dyDescent="0.25">
      <c r="B405" s="91">
        <v>398</v>
      </c>
      <c r="C405" s="93">
        <v>22.427010541846286</v>
      </c>
      <c r="D405" s="93">
        <v>33.741460340091265</v>
      </c>
      <c r="E405" s="94">
        <v>256.87482843683074</v>
      </c>
    </row>
    <row r="406" spans="2:5" x14ac:dyDescent="0.25">
      <c r="B406" s="91">
        <v>399</v>
      </c>
      <c r="C406" s="93">
        <v>26.55453302570114</v>
      </c>
      <c r="D406" s="93">
        <v>32.347726714255515</v>
      </c>
      <c r="E406" s="94">
        <v>317.73711709095124</v>
      </c>
    </row>
    <row r="407" spans="2:5" x14ac:dyDescent="0.25">
      <c r="B407" s="91">
        <v>400</v>
      </c>
      <c r="C407" s="93">
        <v>29.878996479220881</v>
      </c>
      <c r="D407" s="93">
        <v>34.397824250148787</v>
      </c>
      <c r="E407" s="94">
        <v>300.11230979872892</v>
      </c>
    </row>
    <row r="408" spans="2:5" x14ac:dyDescent="0.25">
      <c r="B408" s="91">
        <v>401</v>
      </c>
      <c r="C408" s="93">
        <v>21.618395384001687</v>
      </c>
      <c r="D408" s="93">
        <v>36.051406810215873</v>
      </c>
      <c r="E408" s="94">
        <v>326.08583297459131</v>
      </c>
    </row>
    <row r="409" spans="2:5" x14ac:dyDescent="0.25">
      <c r="B409" s="91">
        <v>402</v>
      </c>
      <c r="C409" s="93">
        <v>27.753197526517148</v>
      </c>
      <c r="D409" s="93">
        <v>35.808782617963807</v>
      </c>
      <c r="E409" s="94">
        <v>383.99991312474629</v>
      </c>
    </row>
    <row r="410" spans="2:5" x14ac:dyDescent="0.25">
      <c r="B410" s="91">
        <v>403</v>
      </c>
      <c r="C410" s="93">
        <v>28.939980700868851</v>
      </c>
      <c r="D410" s="93">
        <v>31.640186051212709</v>
      </c>
      <c r="E410" s="94">
        <v>241.26757747508424</v>
      </c>
    </row>
    <row r="411" spans="2:5" x14ac:dyDescent="0.25">
      <c r="B411" s="91">
        <v>404</v>
      </c>
      <c r="C411" s="93">
        <v>28.22982216529083</v>
      </c>
      <c r="D411" s="93">
        <v>30.061694914124459</v>
      </c>
      <c r="E411" s="94">
        <v>309.5195393901497</v>
      </c>
    </row>
    <row r="412" spans="2:5" x14ac:dyDescent="0.25">
      <c r="B412" s="91">
        <v>405</v>
      </c>
      <c r="C412" s="93">
        <v>22.96899170125878</v>
      </c>
      <c r="D412" s="93">
        <v>36.654741531562834</v>
      </c>
      <c r="E412" s="94">
        <v>254.63271711043055</v>
      </c>
    </row>
    <row r="413" spans="2:5" x14ac:dyDescent="0.25">
      <c r="B413" s="91">
        <v>406</v>
      </c>
      <c r="C413" s="93">
        <v>21.237309326291562</v>
      </c>
      <c r="D413" s="93">
        <v>32.052374197610163</v>
      </c>
      <c r="E413" s="94">
        <v>297.07480217257603</v>
      </c>
    </row>
    <row r="414" spans="2:5" x14ac:dyDescent="0.25">
      <c r="B414" s="91">
        <v>407</v>
      </c>
      <c r="C414" s="93">
        <v>22.110280297820722</v>
      </c>
      <c r="D414" s="93">
        <v>30.793513164540403</v>
      </c>
      <c r="E414" s="94">
        <v>276.55707772685543</v>
      </c>
    </row>
    <row r="415" spans="2:5" x14ac:dyDescent="0.25">
      <c r="B415" s="91">
        <v>408</v>
      </c>
      <c r="C415" s="93">
        <v>29.121033532835831</v>
      </c>
      <c r="D415" s="93">
        <v>36.322608438050423</v>
      </c>
      <c r="E415" s="94">
        <v>377.19182256223877</v>
      </c>
    </row>
    <row r="416" spans="2:5" x14ac:dyDescent="0.25">
      <c r="B416" s="91">
        <v>409</v>
      </c>
      <c r="C416" s="93">
        <v>22.187489213110183</v>
      </c>
      <c r="D416" s="93">
        <v>32.885884502122849</v>
      </c>
      <c r="E416" s="94">
        <v>396.73520554454808</v>
      </c>
    </row>
    <row r="417" spans="2:5" x14ac:dyDescent="0.25">
      <c r="B417" s="91">
        <v>410</v>
      </c>
      <c r="C417" s="93">
        <v>25.379782571552067</v>
      </c>
      <c r="D417" s="93">
        <v>38.319657349938382</v>
      </c>
      <c r="E417" s="94">
        <v>331.20648850648416</v>
      </c>
    </row>
    <row r="418" spans="2:5" x14ac:dyDescent="0.25">
      <c r="B418" s="91">
        <v>411</v>
      </c>
      <c r="C418" s="93">
        <v>24.467545064683925</v>
      </c>
      <c r="D418" s="93">
        <v>33.97993354599074</v>
      </c>
      <c r="E418" s="94">
        <v>283.39442758966231</v>
      </c>
    </row>
    <row r="419" spans="2:5" x14ac:dyDescent="0.25">
      <c r="B419" s="91">
        <v>412</v>
      </c>
      <c r="C419" s="93">
        <v>23.68793468526362</v>
      </c>
      <c r="D419" s="93">
        <v>32.449999943285448</v>
      </c>
      <c r="E419" s="94">
        <v>370.0913923576959</v>
      </c>
    </row>
    <row r="420" spans="2:5" x14ac:dyDescent="0.25">
      <c r="B420" s="91">
        <v>413</v>
      </c>
      <c r="C420" s="93">
        <v>21.25889273935644</v>
      </c>
      <c r="D420" s="93">
        <v>36.507867725257697</v>
      </c>
      <c r="E420" s="94">
        <v>290.46727831719016</v>
      </c>
    </row>
    <row r="421" spans="2:5" x14ac:dyDescent="0.25">
      <c r="B421" s="91">
        <v>414</v>
      </c>
      <c r="C421" s="93">
        <v>29.029235630370014</v>
      </c>
      <c r="D421" s="93">
        <v>35.244816366650042</v>
      </c>
      <c r="E421" s="94">
        <v>289.03363022635574</v>
      </c>
    </row>
    <row r="422" spans="2:5" x14ac:dyDescent="0.25">
      <c r="B422" s="91">
        <v>415</v>
      </c>
      <c r="C422" s="93">
        <v>26.796648188557057</v>
      </c>
      <c r="D422" s="93">
        <v>36.204389814546204</v>
      </c>
      <c r="E422" s="94">
        <v>335.34622513694791</v>
      </c>
    </row>
    <row r="423" spans="2:5" x14ac:dyDescent="0.25">
      <c r="B423" s="91">
        <v>416</v>
      </c>
      <c r="C423" s="93">
        <v>24.953568970898992</v>
      </c>
      <c r="D423" s="93">
        <v>31.085267269652928</v>
      </c>
      <c r="E423" s="94">
        <v>244.27064312342213</v>
      </c>
    </row>
    <row r="424" spans="2:5" x14ac:dyDescent="0.25">
      <c r="B424" s="91">
        <v>417</v>
      </c>
      <c r="C424" s="93">
        <v>22.299607227722561</v>
      </c>
      <c r="D424" s="93">
        <v>34.285848392475636</v>
      </c>
      <c r="E424" s="94">
        <v>213.24206789256854</v>
      </c>
    </row>
    <row r="425" spans="2:5" x14ac:dyDescent="0.25">
      <c r="B425" s="91">
        <v>418</v>
      </c>
      <c r="C425" s="93">
        <v>26.77728124303961</v>
      </c>
      <c r="D425" s="93">
        <v>35.505771299852</v>
      </c>
      <c r="E425" s="94">
        <v>329.2398388487926</v>
      </c>
    </row>
    <row r="426" spans="2:5" x14ac:dyDescent="0.25">
      <c r="B426" s="91">
        <v>419</v>
      </c>
      <c r="C426" s="93">
        <v>29.813772477073734</v>
      </c>
      <c r="D426" s="93">
        <v>31.939564272724024</v>
      </c>
      <c r="E426" s="94">
        <v>269.25034330362985</v>
      </c>
    </row>
    <row r="427" spans="2:5" x14ac:dyDescent="0.25">
      <c r="B427" s="91">
        <v>420</v>
      </c>
      <c r="C427" s="93">
        <v>23.062308157099345</v>
      </c>
      <c r="D427" s="93">
        <v>32.763414316901915</v>
      </c>
      <c r="E427" s="94">
        <v>306.62059981362933</v>
      </c>
    </row>
    <row r="428" spans="2:5" x14ac:dyDescent="0.25">
      <c r="B428" s="91">
        <v>421</v>
      </c>
      <c r="C428" s="93">
        <v>21.487297439266818</v>
      </c>
      <c r="D428" s="93">
        <v>37.946490494496658</v>
      </c>
      <c r="E428" s="94">
        <v>254.13971030706904</v>
      </c>
    </row>
    <row r="429" spans="2:5" x14ac:dyDescent="0.25">
      <c r="B429" s="91">
        <v>422</v>
      </c>
      <c r="C429" s="93">
        <v>28.838970794335371</v>
      </c>
      <c r="D429" s="93">
        <v>36.13964591342517</v>
      </c>
      <c r="E429" s="94">
        <v>390.37897849437832</v>
      </c>
    </row>
    <row r="430" spans="2:5" x14ac:dyDescent="0.25">
      <c r="B430" s="91">
        <v>423</v>
      </c>
      <c r="C430" s="93">
        <v>28.108482487624975</v>
      </c>
      <c r="D430" s="93">
        <v>34.905990860833512</v>
      </c>
      <c r="E430" s="94">
        <v>378.69498338651937</v>
      </c>
    </row>
    <row r="431" spans="2:5" x14ac:dyDescent="0.25">
      <c r="B431" s="91">
        <v>424</v>
      </c>
      <c r="C431" s="93">
        <v>24.718681560820187</v>
      </c>
      <c r="D431" s="93">
        <v>30.351475296753918</v>
      </c>
      <c r="E431" s="94">
        <v>384.6670610212073</v>
      </c>
    </row>
    <row r="432" spans="2:5" x14ac:dyDescent="0.25">
      <c r="B432" s="91">
        <v>425</v>
      </c>
      <c r="C432" s="93">
        <v>24.29765785712242</v>
      </c>
      <c r="D432" s="93">
        <v>32.921562938053356</v>
      </c>
      <c r="E432" s="94">
        <v>208.05997760600479</v>
      </c>
    </row>
    <row r="433" spans="2:5" x14ac:dyDescent="0.25">
      <c r="B433" s="91">
        <v>426</v>
      </c>
      <c r="C433" s="93">
        <v>29.413475878294058</v>
      </c>
      <c r="D433" s="93">
        <v>39.618573975292691</v>
      </c>
      <c r="E433" s="94">
        <v>227.70621053509817</v>
      </c>
    </row>
    <row r="434" spans="2:5" x14ac:dyDescent="0.25">
      <c r="B434" s="91">
        <v>427</v>
      </c>
      <c r="C434" s="93">
        <v>25.536012829311204</v>
      </c>
      <c r="D434" s="93">
        <v>34.019170385270023</v>
      </c>
      <c r="E434" s="94">
        <v>368.57118522931052</v>
      </c>
    </row>
    <row r="435" spans="2:5" x14ac:dyDescent="0.25">
      <c r="B435" s="91">
        <v>428</v>
      </c>
      <c r="C435" s="93">
        <v>25.925997375563647</v>
      </c>
      <c r="D435" s="93">
        <v>31.601735432542092</v>
      </c>
      <c r="E435" s="94">
        <v>267.27122163052582</v>
      </c>
    </row>
    <row r="436" spans="2:5" x14ac:dyDescent="0.25">
      <c r="B436" s="91">
        <v>429</v>
      </c>
      <c r="C436" s="93">
        <v>22.133984307137318</v>
      </c>
      <c r="D436" s="93">
        <v>30.826468108268866</v>
      </c>
      <c r="E436" s="94">
        <v>345.48652947273177</v>
      </c>
    </row>
    <row r="437" spans="2:5" x14ac:dyDescent="0.25">
      <c r="B437" s="91">
        <v>430</v>
      </c>
      <c r="C437" s="93">
        <v>20.610545663963947</v>
      </c>
      <c r="D437" s="93">
        <v>34.800170604576948</v>
      </c>
      <c r="E437" s="94">
        <v>308.1988461147597</v>
      </c>
    </row>
    <row r="438" spans="2:5" x14ac:dyDescent="0.25">
      <c r="B438" s="91">
        <v>431</v>
      </c>
      <c r="C438" s="93">
        <v>23.796690997949401</v>
      </c>
      <c r="D438" s="93">
        <v>39.304215537625595</v>
      </c>
      <c r="E438" s="94">
        <v>256.70648293446783</v>
      </c>
    </row>
    <row r="439" spans="2:5" x14ac:dyDescent="0.25">
      <c r="B439" s="91">
        <v>432</v>
      </c>
      <c r="C439" s="93">
        <v>20.286083397049296</v>
      </c>
      <c r="D439" s="93">
        <v>39.100914480353985</v>
      </c>
      <c r="E439" s="94">
        <v>333.52289682841592</v>
      </c>
    </row>
    <row r="440" spans="2:5" x14ac:dyDescent="0.25">
      <c r="B440" s="91">
        <v>433</v>
      </c>
      <c r="C440" s="93">
        <v>20.435765862327404</v>
      </c>
      <c r="D440" s="93">
        <v>35.416609284858055</v>
      </c>
      <c r="E440" s="94">
        <v>208.6981595877017</v>
      </c>
    </row>
    <row r="441" spans="2:5" x14ac:dyDescent="0.25">
      <c r="B441" s="91">
        <v>434</v>
      </c>
      <c r="C441" s="93">
        <v>27.762889278297607</v>
      </c>
      <c r="D441" s="93">
        <v>38.323294778846495</v>
      </c>
      <c r="E441" s="94">
        <v>391.6270924882524</v>
      </c>
    </row>
    <row r="442" spans="2:5" x14ac:dyDescent="0.25">
      <c r="B442" s="91">
        <v>435</v>
      </c>
      <c r="C442" s="93">
        <v>22.953422207912297</v>
      </c>
      <c r="D442" s="93">
        <v>30.158046228992188</v>
      </c>
      <c r="E442" s="94">
        <v>336.87636769626499</v>
      </c>
    </row>
    <row r="443" spans="2:5" x14ac:dyDescent="0.25">
      <c r="B443" s="91">
        <v>436</v>
      </c>
      <c r="C443" s="93">
        <v>22.620239735230488</v>
      </c>
      <c r="D443" s="93">
        <v>32.251993220898655</v>
      </c>
      <c r="E443" s="94">
        <v>271.34522664472399</v>
      </c>
    </row>
    <row r="444" spans="2:5" x14ac:dyDescent="0.25">
      <c r="B444" s="91">
        <v>437</v>
      </c>
      <c r="C444" s="93">
        <v>28.626311864663258</v>
      </c>
      <c r="D444" s="93">
        <v>38.632615169513961</v>
      </c>
      <c r="E444" s="94">
        <v>366.54529561185706</v>
      </c>
    </row>
    <row r="445" spans="2:5" x14ac:dyDescent="0.25">
      <c r="B445" s="91">
        <v>438</v>
      </c>
      <c r="C445" s="93">
        <v>21.125444392581041</v>
      </c>
      <c r="D445" s="93">
        <v>30.176369951689612</v>
      </c>
      <c r="E445" s="94">
        <v>240.42595158343573</v>
      </c>
    </row>
    <row r="446" spans="2:5" x14ac:dyDescent="0.25">
      <c r="B446" s="91">
        <v>439</v>
      </c>
      <c r="C446" s="93">
        <v>26.631210568670916</v>
      </c>
      <c r="D446" s="93">
        <v>30.417801317669504</v>
      </c>
      <c r="E446" s="94">
        <v>223.15667606868479</v>
      </c>
    </row>
    <row r="447" spans="2:5" x14ac:dyDescent="0.25">
      <c r="B447" s="91">
        <v>440</v>
      </c>
      <c r="C447" s="93">
        <v>25.410136701895915</v>
      </c>
      <c r="D447" s="93">
        <v>36.55247818979938</v>
      </c>
      <c r="E447" s="94">
        <v>308.66937209681259</v>
      </c>
    </row>
    <row r="448" spans="2:5" x14ac:dyDescent="0.25">
      <c r="B448" s="91">
        <v>441</v>
      </c>
      <c r="C448" s="93">
        <v>27.423553888824696</v>
      </c>
      <c r="D448" s="93">
        <v>39.350267205936007</v>
      </c>
      <c r="E448" s="94">
        <v>370.51489390084953</v>
      </c>
    </row>
    <row r="449" spans="2:5" x14ac:dyDescent="0.25">
      <c r="B449" s="91">
        <v>442</v>
      </c>
      <c r="C449" s="93">
        <v>23.400045740134459</v>
      </c>
      <c r="D449" s="93">
        <v>35.45595585593852</v>
      </c>
      <c r="E449" s="94">
        <v>223.2750205527463</v>
      </c>
    </row>
    <row r="450" spans="2:5" x14ac:dyDescent="0.25">
      <c r="B450" s="91">
        <v>443</v>
      </c>
      <c r="C450" s="93">
        <v>22.899588942936031</v>
      </c>
      <c r="D450" s="93">
        <v>31.705862113153618</v>
      </c>
      <c r="E450" s="94">
        <v>287.01925774574647</v>
      </c>
    </row>
    <row r="451" spans="2:5" x14ac:dyDescent="0.25">
      <c r="B451" s="91">
        <v>444</v>
      </c>
      <c r="C451" s="93">
        <v>22.847452686320334</v>
      </c>
      <c r="D451" s="93">
        <v>30.930395364940402</v>
      </c>
      <c r="E451" s="94">
        <v>213.49289212568212</v>
      </c>
    </row>
    <row r="452" spans="2:5" x14ac:dyDescent="0.25">
      <c r="B452" s="91">
        <v>445</v>
      </c>
      <c r="C452" s="93">
        <v>25.903265301050972</v>
      </c>
      <c r="D452" s="93">
        <v>39.986629839256288</v>
      </c>
      <c r="E452" s="94">
        <v>262.14478676078983</v>
      </c>
    </row>
    <row r="453" spans="2:5" x14ac:dyDescent="0.25">
      <c r="B453" s="91">
        <v>446</v>
      </c>
      <c r="C453" s="93">
        <v>22.902026542679039</v>
      </c>
      <c r="D453" s="93">
        <v>34.623153944671465</v>
      </c>
      <c r="E453" s="94">
        <v>392.25751897317252</v>
      </c>
    </row>
    <row r="454" spans="2:5" x14ac:dyDescent="0.25">
      <c r="B454" s="91">
        <v>447</v>
      </c>
      <c r="C454" s="93">
        <v>22.716955605688781</v>
      </c>
      <c r="D454" s="93">
        <v>37.175361862799392</v>
      </c>
      <c r="E454" s="94">
        <v>245.71823999843298</v>
      </c>
    </row>
    <row r="455" spans="2:5" x14ac:dyDescent="0.25">
      <c r="B455" s="91">
        <v>448</v>
      </c>
      <c r="C455" s="93">
        <v>22.364685006960087</v>
      </c>
      <c r="D455" s="93">
        <v>35.103343302959331</v>
      </c>
      <c r="E455" s="94">
        <v>351.07922705718431</v>
      </c>
    </row>
    <row r="456" spans="2:5" x14ac:dyDescent="0.25">
      <c r="B456" s="91">
        <v>449</v>
      </c>
      <c r="C456" s="93">
        <v>22.759462915096869</v>
      </c>
      <c r="D456" s="93">
        <v>34.597006481973111</v>
      </c>
      <c r="E456" s="94">
        <v>275.42030496230666</v>
      </c>
    </row>
    <row r="457" spans="2:5" x14ac:dyDescent="0.25">
      <c r="B457" s="91">
        <v>450</v>
      </c>
      <c r="C457" s="93">
        <v>25.035583747997521</v>
      </c>
      <c r="D457" s="93">
        <v>31.21586323922153</v>
      </c>
      <c r="E457" s="94">
        <v>328.12261568128628</v>
      </c>
    </row>
    <row r="458" spans="2:5" x14ac:dyDescent="0.25">
      <c r="B458" s="91">
        <v>451</v>
      </c>
      <c r="C458" s="93">
        <v>23.41351347826313</v>
      </c>
      <c r="D458" s="93">
        <v>38.820417247729154</v>
      </c>
      <c r="E458" s="94">
        <v>345.27175104230702</v>
      </c>
    </row>
    <row r="459" spans="2:5" x14ac:dyDescent="0.25">
      <c r="B459" s="91">
        <v>452</v>
      </c>
      <c r="C459" s="93">
        <v>21.685236895505291</v>
      </c>
      <c r="D459" s="93">
        <v>35.40491355213215</v>
      </c>
      <c r="E459" s="94">
        <v>309.893478916974</v>
      </c>
    </row>
    <row r="460" spans="2:5" x14ac:dyDescent="0.25">
      <c r="B460" s="91">
        <v>453</v>
      </c>
      <c r="C460" s="93">
        <v>25.315976414220785</v>
      </c>
      <c r="D460" s="93">
        <v>36.840334424468793</v>
      </c>
      <c r="E460" s="94">
        <v>246.33067568887014</v>
      </c>
    </row>
    <row r="461" spans="2:5" x14ac:dyDescent="0.25">
      <c r="B461" s="91">
        <v>454</v>
      </c>
      <c r="C461" s="93">
        <v>26.051647043223685</v>
      </c>
      <c r="D461" s="93">
        <v>32.54444981855729</v>
      </c>
      <c r="E461" s="94">
        <v>378.27327356337912</v>
      </c>
    </row>
    <row r="462" spans="2:5" x14ac:dyDescent="0.25">
      <c r="B462" s="91">
        <v>455</v>
      </c>
      <c r="C462" s="93">
        <v>23.091481891985286</v>
      </c>
      <c r="D462" s="93">
        <v>30.78875189031967</v>
      </c>
      <c r="E462" s="94">
        <v>297.6561784384802</v>
      </c>
    </row>
    <row r="463" spans="2:5" x14ac:dyDescent="0.25">
      <c r="B463" s="91">
        <v>456</v>
      </c>
      <c r="C463" s="93">
        <v>26.04780708821237</v>
      </c>
      <c r="D463" s="93">
        <v>37.45613495008547</v>
      </c>
      <c r="E463" s="94">
        <v>229.81909439677648</v>
      </c>
    </row>
    <row r="464" spans="2:5" x14ac:dyDescent="0.25">
      <c r="B464" s="91">
        <v>457</v>
      </c>
      <c r="C464" s="93">
        <v>24.846220289515369</v>
      </c>
      <c r="D464" s="93">
        <v>36.030209463363555</v>
      </c>
      <c r="E464" s="94">
        <v>392.90674485164675</v>
      </c>
    </row>
    <row r="465" spans="2:5" x14ac:dyDescent="0.25">
      <c r="B465" s="91">
        <v>458</v>
      </c>
      <c r="C465" s="93">
        <v>24.773809344246772</v>
      </c>
      <c r="D465" s="93">
        <v>39.715282027914604</v>
      </c>
      <c r="E465" s="94">
        <v>225.32163348410339</v>
      </c>
    </row>
    <row r="466" spans="2:5" x14ac:dyDescent="0.25">
      <c r="B466" s="91">
        <v>459</v>
      </c>
      <c r="C466" s="93">
        <v>29.896685194753843</v>
      </c>
      <c r="D466" s="93">
        <v>30.779095502189904</v>
      </c>
      <c r="E466" s="94">
        <v>269.83323190506809</v>
      </c>
    </row>
    <row r="467" spans="2:5" x14ac:dyDescent="0.25">
      <c r="B467" s="91">
        <v>460</v>
      </c>
      <c r="C467" s="93">
        <v>25.218504445898404</v>
      </c>
      <c r="D467" s="93">
        <v>32.497665820119138</v>
      </c>
      <c r="E467" s="94">
        <v>305.01005706120981</v>
      </c>
    </row>
    <row r="468" spans="2:5" x14ac:dyDescent="0.25">
      <c r="B468" s="91">
        <v>461</v>
      </c>
      <c r="C468" s="93">
        <v>28.569952044939605</v>
      </c>
      <c r="D468" s="93">
        <v>37.989793151356722</v>
      </c>
      <c r="E468" s="94">
        <v>264.84745031507077</v>
      </c>
    </row>
    <row r="469" spans="2:5" x14ac:dyDescent="0.25">
      <c r="B469" s="91">
        <v>462</v>
      </c>
      <c r="C469" s="93">
        <v>21.991785306764424</v>
      </c>
      <c r="D469" s="93">
        <v>31.790426054486193</v>
      </c>
      <c r="E469" s="94">
        <v>226.33676891225983</v>
      </c>
    </row>
    <row r="470" spans="2:5" x14ac:dyDescent="0.25">
      <c r="B470" s="91">
        <v>463</v>
      </c>
      <c r="C470" s="93">
        <v>27.356967506969969</v>
      </c>
      <c r="D470" s="93">
        <v>35.59484873122183</v>
      </c>
      <c r="E470" s="94">
        <v>211.7376777417638</v>
      </c>
    </row>
    <row r="471" spans="2:5" x14ac:dyDescent="0.25">
      <c r="B471" s="91">
        <v>464</v>
      </c>
      <c r="C471" s="93">
        <v>20.237487554819317</v>
      </c>
      <c r="D471" s="93">
        <v>38.646165887589383</v>
      </c>
      <c r="E471" s="94">
        <v>338.59885504704908</v>
      </c>
    </row>
    <row r="472" spans="2:5" x14ac:dyDescent="0.25">
      <c r="B472" s="91">
        <v>465</v>
      </c>
      <c r="C472" s="93">
        <v>29.509247058661927</v>
      </c>
      <c r="D472" s="93">
        <v>30.807788384090877</v>
      </c>
      <c r="E472" s="94">
        <v>289.770968659608</v>
      </c>
    </row>
    <row r="473" spans="2:5" x14ac:dyDescent="0.25">
      <c r="B473" s="91">
        <v>466</v>
      </c>
      <c r="C473" s="93">
        <v>24.742117584556084</v>
      </c>
      <c r="D473" s="93">
        <v>38.959720872900292</v>
      </c>
      <c r="E473" s="94">
        <v>331.02238449377842</v>
      </c>
    </row>
    <row r="474" spans="2:5" x14ac:dyDescent="0.25">
      <c r="B474" s="91">
        <v>467</v>
      </c>
      <c r="C474" s="93">
        <v>28.460245532377954</v>
      </c>
      <c r="D474" s="93">
        <v>36.878733120752344</v>
      </c>
      <c r="E474" s="94">
        <v>200.15932116080245</v>
      </c>
    </row>
    <row r="475" spans="2:5" x14ac:dyDescent="0.25">
      <c r="B475" s="91">
        <v>468</v>
      </c>
      <c r="C475" s="93">
        <v>28.07306914076171</v>
      </c>
      <c r="D475" s="93">
        <v>38.81054416120724</v>
      </c>
      <c r="E475" s="94">
        <v>292.0185378244152</v>
      </c>
    </row>
    <row r="476" spans="2:5" x14ac:dyDescent="0.25">
      <c r="B476" s="91">
        <v>469</v>
      </c>
      <c r="C476" s="93">
        <v>22.160471049930003</v>
      </c>
      <c r="D476" s="93">
        <v>30.465406263931506</v>
      </c>
      <c r="E476" s="94">
        <v>269.13129113121317</v>
      </c>
    </row>
    <row r="477" spans="2:5" x14ac:dyDescent="0.25">
      <c r="B477" s="91">
        <v>470</v>
      </c>
      <c r="C477" s="93">
        <v>24.800123195027759</v>
      </c>
      <c r="D477" s="93">
        <v>36.997812100348881</v>
      </c>
      <c r="E477" s="94">
        <v>236.68269424431782</v>
      </c>
    </row>
    <row r="478" spans="2:5" x14ac:dyDescent="0.25">
      <c r="B478" s="91">
        <v>471</v>
      </c>
      <c r="C478" s="93">
        <v>20.258274941829232</v>
      </c>
      <c r="D478" s="93">
        <v>38.448451958853596</v>
      </c>
      <c r="E478" s="94">
        <v>355.5392026381806</v>
      </c>
    </row>
    <row r="479" spans="2:5" x14ac:dyDescent="0.25">
      <c r="B479" s="91">
        <v>472</v>
      </c>
      <c r="C479" s="93">
        <v>21.103064539695637</v>
      </c>
      <c r="D479" s="93">
        <v>32.641409586802268</v>
      </c>
      <c r="E479" s="94">
        <v>209.20688169297759</v>
      </c>
    </row>
    <row r="480" spans="2:5" x14ac:dyDescent="0.25">
      <c r="B480" s="91">
        <v>473</v>
      </c>
      <c r="C480" s="93">
        <v>27.738020826868222</v>
      </c>
      <c r="D480" s="93">
        <v>31.474211818302582</v>
      </c>
      <c r="E480" s="94">
        <v>268.22054112757439</v>
      </c>
    </row>
    <row r="481" spans="2:5" x14ac:dyDescent="0.25">
      <c r="B481" s="91">
        <v>474</v>
      </c>
      <c r="C481" s="93">
        <v>21.433543150586914</v>
      </c>
      <c r="D481" s="93">
        <v>36.627956353374323</v>
      </c>
      <c r="E481" s="94">
        <v>200.72457970451069</v>
      </c>
    </row>
    <row r="482" spans="2:5" x14ac:dyDescent="0.25">
      <c r="B482" s="91">
        <v>475</v>
      </c>
      <c r="C482" s="93">
        <v>25.951106482409667</v>
      </c>
      <c r="D482" s="93">
        <v>37.729705461591365</v>
      </c>
      <c r="E482" s="94">
        <v>376.57744583217584</v>
      </c>
    </row>
    <row r="483" spans="2:5" x14ac:dyDescent="0.25">
      <c r="B483" s="91">
        <v>476</v>
      </c>
      <c r="C483" s="93">
        <v>20.163588874830754</v>
      </c>
      <c r="D483" s="93">
        <v>31.853332944282233</v>
      </c>
      <c r="E483" s="94">
        <v>230.5215986092947</v>
      </c>
    </row>
    <row r="484" spans="2:5" x14ac:dyDescent="0.25">
      <c r="B484" s="91">
        <v>477</v>
      </c>
      <c r="C484" s="93">
        <v>26.783883970016667</v>
      </c>
      <c r="D484" s="93">
        <v>34.386938655703162</v>
      </c>
      <c r="E484" s="94">
        <v>348.59274440298282</v>
      </c>
    </row>
    <row r="485" spans="2:5" x14ac:dyDescent="0.25">
      <c r="B485" s="91">
        <v>478</v>
      </c>
      <c r="C485" s="93">
        <v>21.464953342194562</v>
      </c>
      <c r="D485" s="93">
        <v>36.458172784823887</v>
      </c>
      <c r="E485" s="94">
        <v>361.91915601480446</v>
      </c>
    </row>
    <row r="486" spans="2:5" x14ac:dyDescent="0.25">
      <c r="B486" s="91">
        <v>479</v>
      </c>
      <c r="C486" s="93">
        <v>21.715529217985907</v>
      </c>
      <c r="D486" s="93">
        <v>34.418651223641447</v>
      </c>
      <c r="E486" s="94">
        <v>338.31300630316571</v>
      </c>
    </row>
    <row r="487" spans="2:5" x14ac:dyDescent="0.25">
      <c r="B487" s="91">
        <v>480</v>
      </c>
      <c r="C487" s="93">
        <v>26.113163414857972</v>
      </c>
      <c r="D487" s="93">
        <v>32.639553266410118</v>
      </c>
      <c r="E487" s="94">
        <v>391.01532854370851</v>
      </c>
    </row>
    <row r="488" spans="2:5" x14ac:dyDescent="0.25">
      <c r="B488" s="91">
        <v>481</v>
      </c>
      <c r="C488" s="93">
        <v>20.876098998577351</v>
      </c>
      <c r="D488" s="93">
        <v>37.917452492952592</v>
      </c>
      <c r="E488" s="94">
        <v>204.97370987963291</v>
      </c>
    </row>
    <row r="489" spans="2:5" x14ac:dyDescent="0.25">
      <c r="B489" s="91">
        <v>482</v>
      </c>
      <c r="C489" s="93">
        <v>28.671002889187626</v>
      </c>
      <c r="D489" s="93">
        <v>32.231016383166107</v>
      </c>
      <c r="E489" s="94">
        <v>287.97195177789786</v>
      </c>
    </row>
    <row r="490" spans="2:5" x14ac:dyDescent="0.25">
      <c r="B490" s="91">
        <v>483</v>
      </c>
      <c r="C490" s="93">
        <v>21.030408303989752</v>
      </c>
      <c r="D490" s="93">
        <v>33.818638287290653</v>
      </c>
      <c r="E490" s="94">
        <v>229.66344034416829</v>
      </c>
    </row>
    <row r="491" spans="2:5" x14ac:dyDescent="0.25">
      <c r="B491" s="91">
        <v>484</v>
      </c>
      <c r="C491" s="93">
        <v>27.614506756487607</v>
      </c>
      <c r="D491" s="93">
        <v>37.348493522150605</v>
      </c>
      <c r="E491" s="94">
        <v>359.01462444884157</v>
      </c>
    </row>
    <row r="492" spans="2:5" x14ac:dyDescent="0.25">
      <c r="B492" s="91">
        <v>485</v>
      </c>
      <c r="C492" s="93">
        <v>24.436827931675047</v>
      </c>
      <c r="D492" s="93">
        <v>31.595594410536545</v>
      </c>
      <c r="E492" s="94">
        <v>215.72901991821934</v>
      </c>
    </row>
    <row r="493" spans="2:5" x14ac:dyDescent="0.25">
      <c r="B493" s="91">
        <v>486</v>
      </c>
      <c r="C493" s="93">
        <v>22.528356663407521</v>
      </c>
      <c r="D493" s="93">
        <v>30.944982329153206</v>
      </c>
      <c r="E493" s="94">
        <v>245.14301938550597</v>
      </c>
    </row>
    <row r="494" spans="2:5" x14ac:dyDescent="0.25">
      <c r="B494" s="91">
        <v>487</v>
      </c>
      <c r="C494" s="93">
        <v>29.172303837816415</v>
      </c>
      <c r="D494" s="93">
        <v>37.415083111114619</v>
      </c>
      <c r="E494" s="94">
        <v>271.82544936393771</v>
      </c>
    </row>
    <row r="495" spans="2:5" x14ac:dyDescent="0.25">
      <c r="B495" s="91">
        <v>488</v>
      </c>
      <c r="C495" s="93">
        <v>29.202638826603888</v>
      </c>
      <c r="D495" s="93">
        <v>33.401508953106841</v>
      </c>
      <c r="E495" s="94">
        <v>277.5384884823826</v>
      </c>
    </row>
    <row r="496" spans="2:5" x14ac:dyDescent="0.25">
      <c r="B496" s="91">
        <v>489</v>
      </c>
      <c r="C496" s="93">
        <v>20.082308855244136</v>
      </c>
      <c r="D496" s="93">
        <v>35.484070172878695</v>
      </c>
      <c r="E496" s="94">
        <v>294.59295265286238</v>
      </c>
    </row>
    <row r="497" spans="2:5" x14ac:dyDescent="0.25">
      <c r="B497" s="91">
        <v>490</v>
      </c>
      <c r="C497" s="93">
        <v>26.331838530729392</v>
      </c>
      <c r="D497" s="93">
        <v>35.765884447674253</v>
      </c>
      <c r="E497" s="94">
        <v>374.29103442928766</v>
      </c>
    </row>
    <row r="498" spans="2:5" x14ac:dyDescent="0.25">
      <c r="B498" s="91">
        <v>491</v>
      </c>
      <c r="C498" s="93">
        <v>23.32319930483677</v>
      </c>
      <c r="D498" s="93">
        <v>36.533929152895745</v>
      </c>
      <c r="E498" s="94">
        <v>271.52797224398421</v>
      </c>
    </row>
    <row r="499" spans="2:5" x14ac:dyDescent="0.25">
      <c r="B499" s="91">
        <v>492</v>
      </c>
      <c r="C499" s="93">
        <v>28.143317396424607</v>
      </c>
      <c r="D499" s="93">
        <v>31.541319387454713</v>
      </c>
      <c r="E499" s="94">
        <v>372.08348333341235</v>
      </c>
    </row>
    <row r="500" spans="2:5" x14ac:dyDescent="0.25">
      <c r="B500" s="91">
        <v>493</v>
      </c>
      <c r="C500" s="93">
        <v>28.876783093015408</v>
      </c>
      <c r="D500" s="93">
        <v>38.425226013200884</v>
      </c>
      <c r="E500" s="94">
        <v>288.51604093912488</v>
      </c>
    </row>
    <row r="501" spans="2:5" x14ac:dyDescent="0.25">
      <c r="B501" s="91">
        <v>494</v>
      </c>
      <c r="C501" s="93">
        <v>24.915991372996348</v>
      </c>
      <c r="D501" s="93">
        <v>31.003862481399565</v>
      </c>
      <c r="E501" s="94">
        <v>244.94732730173462</v>
      </c>
    </row>
    <row r="502" spans="2:5" x14ac:dyDescent="0.25">
      <c r="B502" s="91">
        <v>495</v>
      </c>
      <c r="C502" s="93">
        <v>28.231235650036155</v>
      </c>
      <c r="D502" s="93">
        <v>38.883234627028621</v>
      </c>
      <c r="E502" s="94">
        <v>386.9791831264339</v>
      </c>
    </row>
    <row r="503" spans="2:5" x14ac:dyDescent="0.25">
      <c r="B503" s="91">
        <v>496</v>
      </c>
      <c r="C503" s="93">
        <v>28.487310889584812</v>
      </c>
      <c r="D503" s="93">
        <v>37.929233381504979</v>
      </c>
      <c r="E503" s="94">
        <v>230.13000893635402</v>
      </c>
    </row>
    <row r="504" spans="2:5" x14ac:dyDescent="0.25">
      <c r="B504" s="91">
        <v>497</v>
      </c>
      <c r="C504" s="93">
        <v>21.559625264969419</v>
      </c>
      <c r="D504" s="93">
        <v>39.839541863961394</v>
      </c>
      <c r="E504" s="94">
        <v>259.65523310064407</v>
      </c>
    </row>
    <row r="505" spans="2:5" x14ac:dyDescent="0.25">
      <c r="B505" s="91">
        <v>498</v>
      </c>
      <c r="C505" s="93">
        <v>20.99872797158487</v>
      </c>
      <c r="D505" s="93">
        <v>33.84242353267188</v>
      </c>
      <c r="E505" s="94">
        <v>313.41653557665467</v>
      </c>
    </row>
    <row r="506" spans="2:5" x14ac:dyDescent="0.25">
      <c r="B506" s="91">
        <v>499</v>
      </c>
      <c r="C506" s="93">
        <v>27.725396439261381</v>
      </c>
      <c r="D506" s="93">
        <v>30.044785434950626</v>
      </c>
      <c r="E506" s="94">
        <v>395.54381968730524</v>
      </c>
    </row>
    <row r="507" spans="2:5" x14ac:dyDescent="0.25">
      <c r="B507" s="91">
        <v>500</v>
      </c>
      <c r="C507" s="93">
        <v>21.878186144010886</v>
      </c>
      <c r="D507" s="93">
        <v>39.846076648132737</v>
      </c>
      <c r="E507" s="94">
        <v>268.86184703904462</v>
      </c>
    </row>
    <row r="508" spans="2:5" x14ac:dyDescent="0.25">
      <c r="B508" s="91">
        <v>501</v>
      </c>
      <c r="C508" s="93">
        <v>24.212934916494575</v>
      </c>
      <c r="D508" s="93">
        <v>33.899800335567029</v>
      </c>
      <c r="E508" s="94">
        <v>393.45282426915833</v>
      </c>
    </row>
    <row r="509" spans="2:5" x14ac:dyDescent="0.25">
      <c r="B509" s="91">
        <v>502</v>
      </c>
      <c r="C509" s="93">
        <v>20.988885010049582</v>
      </c>
      <c r="D509" s="93">
        <v>35.873007830213794</v>
      </c>
      <c r="E509" s="94">
        <v>207.18016233718669</v>
      </c>
    </row>
    <row r="510" spans="2:5" x14ac:dyDescent="0.25">
      <c r="B510" s="91">
        <v>503</v>
      </c>
      <c r="C510" s="93">
        <v>21.840233912089399</v>
      </c>
      <c r="D510" s="93">
        <v>32.296931964453208</v>
      </c>
      <c r="E510" s="94">
        <v>203.25748564106513</v>
      </c>
    </row>
    <row r="511" spans="2:5" x14ac:dyDescent="0.25">
      <c r="B511" s="91">
        <v>504</v>
      </c>
      <c r="C511" s="93">
        <v>24.103855805678013</v>
      </c>
      <c r="D511" s="93">
        <v>30.434764113774602</v>
      </c>
      <c r="E511" s="94">
        <v>221.41304773307075</v>
      </c>
    </row>
    <row r="512" spans="2:5" x14ac:dyDescent="0.25">
      <c r="B512" s="91">
        <v>505</v>
      </c>
      <c r="C512" s="93">
        <v>29.801154611592331</v>
      </c>
      <c r="D512" s="93">
        <v>35.961180164014351</v>
      </c>
      <c r="E512" s="94">
        <v>363.65852967898809</v>
      </c>
    </row>
    <row r="513" spans="2:5" x14ac:dyDescent="0.25">
      <c r="B513" s="91">
        <v>506</v>
      </c>
      <c r="C513" s="93">
        <v>26.371774262160187</v>
      </c>
      <c r="D513" s="93">
        <v>30.262456522958828</v>
      </c>
      <c r="E513" s="94">
        <v>218.47023987974572</v>
      </c>
    </row>
    <row r="514" spans="2:5" x14ac:dyDescent="0.25">
      <c r="B514" s="91">
        <v>507</v>
      </c>
      <c r="C514" s="93">
        <v>25.862956975870588</v>
      </c>
      <c r="D514" s="93">
        <v>38.706709459240628</v>
      </c>
      <c r="E514" s="94">
        <v>327.70300371486832</v>
      </c>
    </row>
    <row r="515" spans="2:5" x14ac:dyDescent="0.25">
      <c r="B515" s="91">
        <v>508</v>
      </c>
      <c r="C515" s="93">
        <v>29.534676842191892</v>
      </c>
      <c r="D515" s="93">
        <v>30.453406606551454</v>
      </c>
      <c r="E515" s="94">
        <v>234.1689792456495</v>
      </c>
    </row>
    <row r="516" spans="2:5" x14ac:dyDescent="0.25">
      <c r="B516" s="91">
        <v>509</v>
      </c>
      <c r="C516" s="93">
        <v>25.093171102394173</v>
      </c>
      <c r="D516" s="93">
        <v>32.420863054615495</v>
      </c>
      <c r="E516" s="94">
        <v>344.55896796743417</v>
      </c>
    </row>
    <row r="517" spans="2:5" x14ac:dyDescent="0.25">
      <c r="B517" s="91">
        <v>510</v>
      </c>
      <c r="C517" s="93">
        <v>20.535351376726005</v>
      </c>
      <c r="D517" s="93">
        <v>32.521066185031074</v>
      </c>
      <c r="E517" s="94">
        <v>355.98073910872426</v>
      </c>
    </row>
    <row r="518" spans="2:5" x14ac:dyDescent="0.25">
      <c r="B518" s="91">
        <v>511</v>
      </c>
      <c r="C518" s="93">
        <v>23.923629277284256</v>
      </c>
      <c r="D518" s="93">
        <v>37.766829104246732</v>
      </c>
      <c r="E518" s="94">
        <v>374.89175936155755</v>
      </c>
    </row>
    <row r="519" spans="2:5" x14ac:dyDescent="0.25">
      <c r="B519" s="91">
        <v>512</v>
      </c>
      <c r="C519" s="93">
        <v>29.639785969697016</v>
      </c>
      <c r="D519" s="93">
        <v>37.236889162445323</v>
      </c>
      <c r="E519" s="94">
        <v>399.30439577225241</v>
      </c>
    </row>
    <row r="520" spans="2:5" x14ac:dyDescent="0.25">
      <c r="B520" s="91">
        <v>513</v>
      </c>
      <c r="C520" s="93">
        <v>24.603144804321424</v>
      </c>
      <c r="D520" s="93">
        <v>31.67960625593421</v>
      </c>
      <c r="E520" s="94">
        <v>284.84291699565745</v>
      </c>
    </row>
    <row r="521" spans="2:5" x14ac:dyDescent="0.25">
      <c r="B521" s="91">
        <v>514</v>
      </c>
      <c r="C521" s="93">
        <v>27.168156017261524</v>
      </c>
      <c r="D521" s="93">
        <v>30.278965904456481</v>
      </c>
      <c r="E521" s="94">
        <v>340.91177301015273</v>
      </c>
    </row>
    <row r="522" spans="2:5" x14ac:dyDescent="0.25">
      <c r="B522" s="91">
        <v>515</v>
      </c>
      <c r="C522" s="93">
        <v>21.369201286601488</v>
      </c>
      <c r="D522" s="93">
        <v>33.836805008655318</v>
      </c>
      <c r="E522" s="94">
        <v>243.12722025670945</v>
      </c>
    </row>
    <row r="523" spans="2:5" x14ac:dyDescent="0.25">
      <c r="B523" s="91">
        <v>516</v>
      </c>
      <c r="C523" s="93">
        <v>22.265774463688068</v>
      </c>
      <c r="D523" s="93">
        <v>37.20901994137396</v>
      </c>
      <c r="E523" s="94">
        <v>322.62544320866522</v>
      </c>
    </row>
    <row r="524" spans="2:5" x14ac:dyDescent="0.25">
      <c r="B524" s="91">
        <v>517</v>
      </c>
      <c r="C524" s="93">
        <v>27.651046659951902</v>
      </c>
      <c r="D524" s="93">
        <v>37.325767612521602</v>
      </c>
      <c r="E524" s="94">
        <v>357.28637024171064</v>
      </c>
    </row>
    <row r="525" spans="2:5" x14ac:dyDescent="0.25">
      <c r="B525" s="91">
        <v>518</v>
      </c>
      <c r="C525" s="93">
        <v>29.860955103286003</v>
      </c>
      <c r="D525" s="93">
        <v>33.019430016070316</v>
      </c>
      <c r="E525" s="94">
        <v>352.40049806012382</v>
      </c>
    </row>
    <row r="526" spans="2:5" x14ac:dyDescent="0.25">
      <c r="B526" s="91">
        <v>519</v>
      </c>
      <c r="C526" s="93">
        <v>29.391224276433004</v>
      </c>
      <c r="D526" s="93">
        <v>36.166460120235264</v>
      </c>
      <c r="E526" s="94">
        <v>331.45282598438632</v>
      </c>
    </row>
    <row r="527" spans="2:5" x14ac:dyDescent="0.25">
      <c r="B527" s="91">
        <v>520</v>
      </c>
      <c r="C527" s="93">
        <v>22.204509028831442</v>
      </c>
      <c r="D527" s="93">
        <v>31.567145847500019</v>
      </c>
      <c r="E527" s="94">
        <v>212.82969022403714</v>
      </c>
    </row>
    <row r="528" spans="2:5" x14ac:dyDescent="0.25">
      <c r="B528" s="91">
        <v>521</v>
      </c>
      <c r="C528" s="93">
        <v>20.650047000980781</v>
      </c>
      <c r="D528" s="93">
        <v>32.614177867750442</v>
      </c>
      <c r="E528" s="94">
        <v>285.3761784670881</v>
      </c>
    </row>
    <row r="529" spans="2:5" x14ac:dyDescent="0.25">
      <c r="B529" s="91">
        <v>522</v>
      </c>
      <c r="C529" s="93">
        <v>20.602732996639027</v>
      </c>
      <c r="D529" s="93">
        <v>38.621025601508194</v>
      </c>
      <c r="E529" s="94">
        <v>227.34815361663789</v>
      </c>
    </row>
    <row r="530" spans="2:5" x14ac:dyDescent="0.25">
      <c r="B530" s="91">
        <v>523</v>
      </c>
      <c r="C530" s="93">
        <v>21.515973775961484</v>
      </c>
      <c r="D530" s="93">
        <v>37.133881644675277</v>
      </c>
      <c r="E530" s="94">
        <v>256.3947180731704</v>
      </c>
    </row>
    <row r="531" spans="2:5" x14ac:dyDescent="0.25">
      <c r="B531" s="91">
        <v>524</v>
      </c>
      <c r="C531" s="93">
        <v>29.779848860004783</v>
      </c>
      <c r="D531" s="93">
        <v>33.492936528706934</v>
      </c>
      <c r="E531" s="94">
        <v>280.49834494671359</v>
      </c>
    </row>
    <row r="532" spans="2:5" x14ac:dyDescent="0.25">
      <c r="B532" s="91">
        <v>525</v>
      </c>
      <c r="C532" s="93">
        <v>26.16121944067056</v>
      </c>
      <c r="D532" s="93">
        <v>33.232626358674338</v>
      </c>
      <c r="E532" s="94">
        <v>341.31963829993708</v>
      </c>
    </row>
    <row r="533" spans="2:5" x14ac:dyDescent="0.25">
      <c r="B533" s="91">
        <v>526</v>
      </c>
      <c r="C533" s="93">
        <v>20.548756022834482</v>
      </c>
      <c r="D533" s="93">
        <v>39.036390588971017</v>
      </c>
      <c r="E533" s="94">
        <v>320.8834421140628</v>
      </c>
    </row>
    <row r="534" spans="2:5" x14ac:dyDescent="0.25">
      <c r="B534" s="91">
        <v>527</v>
      </c>
      <c r="C534" s="93">
        <v>27.747163798241857</v>
      </c>
      <c r="D534" s="93">
        <v>32.419058567616517</v>
      </c>
      <c r="E534" s="94">
        <v>362.52977340161937</v>
      </c>
    </row>
    <row r="535" spans="2:5" x14ac:dyDescent="0.25">
      <c r="B535" s="91">
        <v>528</v>
      </c>
      <c r="C535" s="93">
        <v>28.213580077882305</v>
      </c>
      <c r="D535" s="93">
        <v>34.931446767892417</v>
      </c>
      <c r="E535" s="94">
        <v>297.45086481432946</v>
      </c>
    </row>
    <row r="536" spans="2:5" x14ac:dyDescent="0.25">
      <c r="B536" s="91">
        <v>529</v>
      </c>
      <c r="C536" s="93">
        <v>26.39044204484086</v>
      </c>
      <c r="D536" s="93">
        <v>31.422626579014807</v>
      </c>
      <c r="E536" s="94">
        <v>345.80901311651371</v>
      </c>
    </row>
    <row r="537" spans="2:5" x14ac:dyDescent="0.25">
      <c r="B537" s="91">
        <v>530</v>
      </c>
      <c r="C537" s="93">
        <v>25.500167281898428</v>
      </c>
      <c r="D537" s="93">
        <v>33.157088010448717</v>
      </c>
      <c r="E537" s="94">
        <v>217.15791391088513</v>
      </c>
    </row>
    <row r="538" spans="2:5" x14ac:dyDescent="0.25">
      <c r="B538" s="91">
        <v>531</v>
      </c>
      <c r="C538" s="93">
        <v>28.17758520322791</v>
      </c>
      <c r="D538" s="93">
        <v>34.517934806119627</v>
      </c>
      <c r="E538" s="94">
        <v>288.20250894059126</v>
      </c>
    </row>
    <row r="539" spans="2:5" x14ac:dyDescent="0.25">
      <c r="B539" s="91">
        <v>532</v>
      </c>
      <c r="C539" s="93">
        <v>27.660985597965322</v>
      </c>
      <c r="D539" s="93">
        <v>30.67865372423115</v>
      </c>
      <c r="E539" s="94">
        <v>271.73882857382989</v>
      </c>
    </row>
    <row r="540" spans="2:5" x14ac:dyDescent="0.25">
      <c r="B540" s="91">
        <v>533</v>
      </c>
      <c r="C540" s="93">
        <v>29.094779518556326</v>
      </c>
      <c r="D540" s="93">
        <v>31.442244471330341</v>
      </c>
      <c r="E540" s="94">
        <v>221.06969486095602</v>
      </c>
    </row>
    <row r="541" spans="2:5" x14ac:dyDescent="0.25">
      <c r="B541" s="91">
        <v>534</v>
      </c>
      <c r="C541" s="93">
        <v>20.227876814413349</v>
      </c>
      <c r="D541" s="93">
        <v>36.336575619829695</v>
      </c>
      <c r="E541" s="94">
        <v>311.80199349524275</v>
      </c>
    </row>
    <row r="542" spans="2:5" x14ac:dyDescent="0.25">
      <c r="B542" s="91">
        <v>535</v>
      </c>
      <c r="C542" s="93">
        <v>20.586913422333907</v>
      </c>
      <c r="D542" s="93">
        <v>30.059216508491545</v>
      </c>
      <c r="E542" s="94">
        <v>394.33820331627106</v>
      </c>
    </row>
    <row r="543" spans="2:5" x14ac:dyDescent="0.25">
      <c r="B543" s="91">
        <v>536</v>
      </c>
      <c r="C543" s="93">
        <v>22.471602654257566</v>
      </c>
      <c r="D543" s="93">
        <v>36.643903629124033</v>
      </c>
      <c r="E543" s="94">
        <v>290.97727680821879</v>
      </c>
    </row>
    <row r="544" spans="2:5" x14ac:dyDescent="0.25">
      <c r="B544" s="91">
        <v>537</v>
      </c>
      <c r="C544" s="93">
        <v>27.598312436529213</v>
      </c>
      <c r="D544" s="93">
        <v>39.453895311534211</v>
      </c>
      <c r="E544" s="94">
        <v>379.34956969985234</v>
      </c>
    </row>
    <row r="545" spans="2:5" x14ac:dyDescent="0.25">
      <c r="B545" s="91">
        <v>538</v>
      </c>
      <c r="C545" s="93">
        <v>26.003760414153394</v>
      </c>
      <c r="D545" s="93">
        <v>34.953291225110206</v>
      </c>
      <c r="E545" s="94">
        <v>386.70458827402547</v>
      </c>
    </row>
    <row r="546" spans="2:5" x14ac:dyDescent="0.25">
      <c r="B546" s="91">
        <v>539</v>
      </c>
      <c r="C546" s="93">
        <v>25.484591498853948</v>
      </c>
      <c r="D546" s="93">
        <v>33.607133578769947</v>
      </c>
      <c r="E546" s="94">
        <v>228.85283392277827</v>
      </c>
    </row>
    <row r="547" spans="2:5" x14ac:dyDescent="0.25">
      <c r="B547" s="91">
        <v>540</v>
      </c>
      <c r="C547" s="93">
        <v>25.369245175739181</v>
      </c>
      <c r="D547" s="93">
        <v>32.797317010255888</v>
      </c>
      <c r="E547" s="94">
        <v>394.99050799392154</v>
      </c>
    </row>
    <row r="548" spans="2:5" x14ac:dyDescent="0.25">
      <c r="B548" s="91">
        <v>541</v>
      </c>
      <c r="C548" s="93">
        <v>24.987494924914955</v>
      </c>
      <c r="D548" s="93">
        <v>30.40313723521977</v>
      </c>
      <c r="E548" s="94">
        <v>389.62185033486423</v>
      </c>
    </row>
    <row r="549" spans="2:5" x14ac:dyDescent="0.25">
      <c r="B549" s="91">
        <v>542</v>
      </c>
      <c r="C549" s="93">
        <v>25.588279451107596</v>
      </c>
      <c r="D549" s="93">
        <v>33.961075629516728</v>
      </c>
      <c r="E549" s="94">
        <v>279.85941814566235</v>
      </c>
    </row>
    <row r="550" spans="2:5" x14ac:dyDescent="0.25">
      <c r="B550" s="91">
        <v>543</v>
      </c>
      <c r="C550" s="93">
        <v>23.179462726505442</v>
      </c>
      <c r="D550" s="93">
        <v>36.389308708996481</v>
      </c>
      <c r="E550" s="94">
        <v>346.46781071883191</v>
      </c>
    </row>
    <row r="551" spans="2:5" x14ac:dyDescent="0.25">
      <c r="B551" s="91">
        <v>544</v>
      </c>
      <c r="C551" s="93">
        <v>21.358773425703223</v>
      </c>
      <c r="D551" s="93">
        <v>33.675657400691335</v>
      </c>
      <c r="E551" s="94">
        <v>375.00255685594323</v>
      </c>
    </row>
    <row r="552" spans="2:5" x14ac:dyDescent="0.25">
      <c r="B552" s="91">
        <v>545</v>
      </c>
      <c r="C552" s="93">
        <v>26.295512196399393</v>
      </c>
      <c r="D552" s="93">
        <v>36.882489094105296</v>
      </c>
      <c r="E552" s="94">
        <v>232.99203466296481</v>
      </c>
    </row>
    <row r="553" spans="2:5" x14ac:dyDescent="0.25">
      <c r="B553" s="91">
        <v>546</v>
      </c>
      <c r="C553" s="93">
        <v>23.61722981931495</v>
      </c>
      <c r="D553" s="93">
        <v>36.7666409791128</v>
      </c>
      <c r="E553" s="94">
        <v>262.29418465494467</v>
      </c>
    </row>
    <row r="554" spans="2:5" x14ac:dyDescent="0.25">
      <c r="B554" s="91">
        <v>547</v>
      </c>
      <c r="C554" s="93">
        <v>26.584015823748132</v>
      </c>
      <c r="D554" s="93">
        <v>38.29345650095442</v>
      </c>
      <c r="E554" s="94">
        <v>318.26413877654954</v>
      </c>
    </row>
    <row r="555" spans="2:5" x14ac:dyDescent="0.25">
      <c r="B555" s="91">
        <v>548</v>
      </c>
      <c r="C555" s="93">
        <v>27.214805992340814</v>
      </c>
      <c r="D555" s="93">
        <v>32.465518525053774</v>
      </c>
      <c r="E555" s="94">
        <v>202.10312445295673</v>
      </c>
    </row>
    <row r="556" spans="2:5" x14ac:dyDescent="0.25">
      <c r="B556" s="91">
        <v>549</v>
      </c>
      <c r="C556" s="93">
        <v>28.095465800658992</v>
      </c>
      <c r="D556" s="93">
        <v>33.631370731284036</v>
      </c>
      <c r="E556" s="94">
        <v>352.74161623823562</v>
      </c>
    </row>
    <row r="557" spans="2:5" x14ac:dyDescent="0.25">
      <c r="B557" s="91">
        <v>550</v>
      </c>
      <c r="C557" s="93">
        <v>25.719730737216</v>
      </c>
      <c r="D557" s="93">
        <v>36.18094083486686</v>
      </c>
      <c r="E557" s="94">
        <v>302.10359525894648</v>
      </c>
    </row>
    <row r="558" spans="2:5" x14ac:dyDescent="0.25">
      <c r="B558" s="91">
        <v>551</v>
      </c>
      <c r="C558" s="93">
        <v>25.408871782539553</v>
      </c>
      <c r="D558" s="93">
        <v>35.533635748502988</v>
      </c>
      <c r="E558" s="94">
        <v>326.5828222437799</v>
      </c>
    </row>
    <row r="559" spans="2:5" x14ac:dyDescent="0.25">
      <c r="B559" s="91">
        <v>552</v>
      </c>
      <c r="C559" s="93">
        <v>27.200605990720096</v>
      </c>
      <c r="D559" s="93">
        <v>34.03294827904616</v>
      </c>
      <c r="E559" s="94">
        <v>252.19656971314902</v>
      </c>
    </row>
    <row r="560" spans="2:5" x14ac:dyDescent="0.25">
      <c r="B560" s="91">
        <v>553</v>
      </c>
      <c r="C560" s="93">
        <v>20.192912955578116</v>
      </c>
      <c r="D560" s="93">
        <v>37.331867611573401</v>
      </c>
      <c r="E560" s="94">
        <v>380.75220344334753</v>
      </c>
    </row>
    <row r="561" spans="2:5" x14ac:dyDescent="0.25">
      <c r="B561" s="91">
        <v>554</v>
      </c>
      <c r="C561" s="93">
        <v>25.300025947274719</v>
      </c>
      <c r="D561" s="93">
        <v>39.978781434650827</v>
      </c>
      <c r="E561" s="94">
        <v>209.78846689342967</v>
      </c>
    </row>
    <row r="562" spans="2:5" x14ac:dyDescent="0.25">
      <c r="B562" s="91">
        <v>555</v>
      </c>
      <c r="C562" s="93">
        <v>28.396455074698526</v>
      </c>
      <c r="D562" s="93">
        <v>39.928069076677986</v>
      </c>
      <c r="E562" s="94">
        <v>337.66325763029249</v>
      </c>
    </row>
    <row r="563" spans="2:5" x14ac:dyDescent="0.25">
      <c r="B563" s="91">
        <v>556</v>
      </c>
      <c r="C563" s="93">
        <v>24.902001373933885</v>
      </c>
      <c r="D563" s="93">
        <v>38.78127343479435</v>
      </c>
      <c r="E563" s="94">
        <v>336.18002750445089</v>
      </c>
    </row>
    <row r="564" spans="2:5" x14ac:dyDescent="0.25">
      <c r="B564" s="91">
        <v>557</v>
      </c>
      <c r="C564" s="93">
        <v>29.628201832074232</v>
      </c>
      <c r="D564" s="93">
        <v>35.672062486142373</v>
      </c>
      <c r="E564" s="94">
        <v>264.76625047289383</v>
      </c>
    </row>
    <row r="565" spans="2:5" x14ac:dyDescent="0.25">
      <c r="B565" s="91">
        <v>558</v>
      </c>
      <c r="C565" s="93">
        <v>23.109335426906121</v>
      </c>
      <c r="D565" s="93">
        <v>33.468394121749441</v>
      </c>
      <c r="E565" s="94">
        <v>342.49213870981839</v>
      </c>
    </row>
    <row r="566" spans="2:5" x14ac:dyDescent="0.25">
      <c r="B566" s="91">
        <v>559</v>
      </c>
      <c r="C566" s="93">
        <v>25.520372120165295</v>
      </c>
      <c r="D566" s="93">
        <v>31.969318697997345</v>
      </c>
      <c r="E566" s="94">
        <v>305.75452890024485</v>
      </c>
    </row>
    <row r="567" spans="2:5" x14ac:dyDescent="0.25">
      <c r="B567" s="91">
        <v>560</v>
      </c>
      <c r="C567" s="93">
        <v>26.962262092181213</v>
      </c>
      <c r="D567" s="93">
        <v>37.954776023532638</v>
      </c>
      <c r="E567" s="94">
        <v>311.62862888235514</v>
      </c>
    </row>
    <row r="568" spans="2:5" x14ac:dyDescent="0.25">
      <c r="B568" s="91">
        <v>561</v>
      </c>
      <c r="C568" s="93">
        <v>24.650832004252532</v>
      </c>
      <c r="D568" s="93">
        <v>39.825676211909531</v>
      </c>
      <c r="E568" s="94">
        <v>265.16507043255979</v>
      </c>
    </row>
    <row r="569" spans="2:5" x14ac:dyDescent="0.25">
      <c r="B569" s="91">
        <v>562</v>
      </c>
      <c r="C569" s="93">
        <v>26.310966532096931</v>
      </c>
      <c r="D569" s="93">
        <v>32.919408667147728</v>
      </c>
      <c r="E569" s="94">
        <v>200.83869982126396</v>
      </c>
    </row>
    <row r="570" spans="2:5" x14ac:dyDescent="0.25">
      <c r="B570" s="91">
        <v>563</v>
      </c>
      <c r="C570" s="93">
        <v>21.673507266184536</v>
      </c>
      <c r="D570" s="93">
        <v>35.840933722601449</v>
      </c>
      <c r="E570" s="94">
        <v>338.84569740710339</v>
      </c>
    </row>
    <row r="571" spans="2:5" x14ac:dyDescent="0.25">
      <c r="B571" s="91">
        <v>564</v>
      </c>
      <c r="C571" s="93">
        <v>27.716262698052272</v>
      </c>
      <c r="D571" s="93">
        <v>31.148550517413618</v>
      </c>
      <c r="E571" s="94">
        <v>343.56570299084274</v>
      </c>
    </row>
    <row r="572" spans="2:5" x14ac:dyDescent="0.25">
      <c r="B572" s="91">
        <v>565</v>
      </c>
      <c r="C572" s="93">
        <v>20.955078284629696</v>
      </c>
      <c r="D572" s="93">
        <v>37.110796659297293</v>
      </c>
      <c r="E572" s="94">
        <v>238.66765056845844</v>
      </c>
    </row>
    <row r="573" spans="2:5" x14ac:dyDescent="0.25">
      <c r="B573" s="91">
        <v>566</v>
      </c>
      <c r="C573" s="93">
        <v>21.50306746297078</v>
      </c>
      <c r="D573" s="93">
        <v>38.965323283290481</v>
      </c>
      <c r="E573" s="94">
        <v>259.05701181588051</v>
      </c>
    </row>
    <row r="574" spans="2:5" x14ac:dyDescent="0.25">
      <c r="B574" s="91">
        <v>567</v>
      </c>
      <c r="C574" s="93">
        <v>22.275720645250708</v>
      </c>
      <c r="D574" s="93">
        <v>34.948050110325447</v>
      </c>
      <c r="E574" s="94">
        <v>349.90800344085551</v>
      </c>
    </row>
    <row r="575" spans="2:5" x14ac:dyDescent="0.25">
      <c r="B575" s="91">
        <v>568</v>
      </c>
      <c r="C575" s="93">
        <v>21.891046948460023</v>
      </c>
      <c r="D575" s="93">
        <v>34.873903241512515</v>
      </c>
      <c r="E575" s="94">
        <v>234.55926589905411</v>
      </c>
    </row>
    <row r="576" spans="2:5" x14ac:dyDescent="0.25">
      <c r="B576" s="91">
        <v>569</v>
      </c>
      <c r="C576" s="93">
        <v>23.824474547935864</v>
      </c>
      <c r="D576" s="93">
        <v>35.250537011183958</v>
      </c>
      <c r="E576" s="94">
        <v>280.10361701820284</v>
      </c>
    </row>
    <row r="577" spans="2:5" x14ac:dyDescent="0.25">
      <c r="B577" s="91">
        <v>570</v>
      </c>
      <c r="C577" s="93">
        <v>26.855987771098153</v>
      </c>
      <c r="D577" s="93">
        <v>38.123856863931621</v>
      </c>
      <c r="E577" s="94">
        <v>393.38155547886856</v>
      </c>
    </row>
    <row r="578" spans="2:5" x14ac:dyDescent="0.25">
      <c r="B578" s="91">
        <v>571</v>
      </c>
      <c r="C578" s="93">
        <v>21.276052972706047</v>
      </c>
      <c r="D578" s="93">
        <v>31.315723389044614</v>
      </c>
      <c r="E578" s="94">
        <v>335.19870048727427</v>
      </c>
    </row>
    <row r="579" spans="2:5" x14ac:dyDescent="0.25">
      <c r="B579" s="91">
        <v>572</v>
      </c>
      <c r="C579" s="93">
        <v>24.408134251402931</v>
      </c>
      <c r="D579" s="93">
        <v>33.44426116950121</v>
      </c>
      <c r="E579" s="94">
        <v>273.48263471137608</v>
      </c>
    </row>
    <row r="580" spans="2:5" x14ac:dyDescent="0.25">
      <c r="B580" s="91">
        <v>573</v>
      </c>
      <c r="C580" s="93">
        <v>23.311146188065461</v>
      </c>
      <c r="D580" s="93">
        <v>33.142553222448022</v>
      </c>
      <c r="E580" s="94">
        <v>389.26140459199723</v>
      </c>
    </row>
    <row r="581" spans="2:5" x14ac:dyDescent="0.25">
      <c r="B581" s="91">
        <v>574</v>
      </c>
      <c r="C581" s="93">
        <v>20.445205530901951</v>
      </c>
      <c r="D581" s="93">
        <v>37.427512548527943</v>
      </c>
      <c r="E581" s="94">
        <v>316.23136327119005</v>
      </c>
    </row>
    <row r="582" spans="2:5" x14ac:dyDescent="0.25">
      <c r="B582" s="91">
        <v>575</v>
      </c>
      <c r="C582" s="93">
        <v>22.312385950235281</v>
      </c>
      <c r="D582" s="93">
        <v>36.582856457592364</v>
      </c>
      <c r="E582" s="94">
        <v>279.76582225069399</v>
      </c>
    </row>
    <row r="583" spans="2:5" x14ac:dyDescent="0.25">
      <c r="B583" s="91">
        <v>576</v>
      </c>
      <c r="C583" s="93">
        <v>26.252087285074722</v>
      </c>
      <c r="D583" s="93">
        <v>31.984067675054181</v>
      </c>
      <c r="E583" s="94">
        <v>388.84254939554006</v>
      </c>
    </row>
    <row r="584" spans="2:5" x14ac:dyDescent="0.25">
      <c r="B584" s="91">
        <v>577</v>
      </c>
      <c r="C584" s="93">
        <v>27.430967920559151</v>
      </c>
      <c r="D584" s="93">
        <v>38.972087170790068</v>
      </c>
      <c r="E584" s="94">
        <v>303.63899217384284</v>
      </c>
    </row>
    <row r="585" spans="2:5" x14ac:dyDescent="0.25">
      <c r="B585" s="91">
        <v>578</v>
      </c>
      <c r="C585" s="93">
        <v>28.206898924957539</v>
      </c>
      <c r="D585" s="93">
        <v>39.445869433561164</v>
      </c>
      <c r="E585" s="94">
        <v>216.45115695781473</v>
      </c>
    </row>
    <row r="586" spans="2:5" x14ac:dyDescent="0.25">
      <c r="B586" s="91">
        <v>579</v>
      </c>
      <c r="C586" s="93">
        <v>20.05775965513422</v>
      </c>
      <c r="D586" s="93">
        <v>36.832752094771699</v>
      </c>
      <c r="E586" s="94">
        <v>240.82617173551517</v>
      </c>
    </row>
    <row r="587" spans="2:5" x14ac:dyDescent="0.25">
      <c r="B587" s="91">
        <v>580</v>
      </c>
      <c r="C587" s="93">
        <v>29.133245040449239</v>
      </c>
      <c r="D587" s="93">
        <v>37.589621011515256</v>
      </c>
      <c r="E587" s="94">
        <v>358.816147773029</v>
      </c>
    </row>
    <row r="588" spans="2:5" x14ac:dyDescent="0.25">
      <c r="B588" s="91">
        <v>581</v>
      </c>
      <c r="C588" s="93">
        <v>29.404541997551288</v>
      </c>
      <c r="D588" s="93">
        <v>36.516645352071741</v>
      </c>
      <c r="E588" s="94">
        <v>205.47615167127657</v>
      </c>
    </row>
    <row r="589" spans="2:5" x14ac:dyDescent="0.25">
      <c r="B589" s="91">
        <v>582</v>
      </c>
      <c r="C589" s="93">
        <v>21.317290363259787</v>
      </c>
      <c r="D589" s="93">
        <v>30.692680542868896</v>
      </c>
      <c r="E589" s="94">
        <v>219.81391659177336</v>
      </c>
    </row>
    <row r="590" spans="2:5" x14ac:dyDescent="0.25">
      <c r="B590" s="91">
        <v>583</v>
      </c>
      <c r="C590" s="93">
        <v>22.81904187293868</v>
      </c>
      <c r="D590" s="93">
        <v>34.093823953914317</v>
      </c>
      <c r="E590" s="94">
        <v>254.21827678644891</v>
      </c>
    </row>
    <row r="591" spans="2:5" x14ac:dyDescent="0.25">
      <c r="B591" s="91">
        <v>584</v>
      </c>
      <c r="C591" s="93">
        <v>25.079743197065465</v>
      </c>
      <c r="D591" s="93">
        <v>34.226595493561625</v>
      </c>
      <c r="E591" s="94">
        <v>208.35556946384409</v>
      </c>
    </row>
    <row r="592" spans="2:5" x14ac:dyDescent="0.25">
      <c r="B592" s="91">
        <v>585</v>
      </c>
      <c r="C592" s="93">
        <v>27.122304109419524</v>
      </c>
      <c r="D592" s="93">
        <v>30.908981892513534</v>
      </c>
      <c r="E592" s="94">
        <v>341.41638025791758</v>
      </c>
    </row>
    <row r="593" spans="2:5" x14ac:dyDescent="0.25">
      <c r="B593" s="91">
        <v>586</v>
      </c>
      <c r="C593" s="93">
        <v>28.243794268872275</v>
      </c>
      <c r="D593" s="93">
        <v>39.223686410485655</v>
      </c>
      <c r="E593" s="94">
        <v>383.08734044573322</v>
      </c>
    </row>
    <row r="594" spans="2:5" x14ac:dyDescent="0.25">
      <c r="B594" s="91">
        <v>587</v>
      </c>
      <c r="C594" s="93">
        <v>25.912412609053483</v>
      </c>
      <c r="D594" s="93">
        <v>31.457156922038944</v>
      </c>
      <c r="E594" s="94">
        <v>330.30052642510759</v>
      </c>
    </row>
    <row r="595" spans="2:5" x14ac:dyDescent="0.25">
      <c r="B595" s="91">
        <v>588</v>
      </c>
      <c r="C595" s="93">
        <v>24.322441835264261</v>
      </c>
      <c r="D595" s="93">
        <v>32.121493058673252</v>
      </c>
      <c r="E595" s="94">
        <v>381.15927736349744</v>
      </c>
    </row>
    <row r="596" spans="2:5" x14ac:dyDescent="0.25">
      <c r="B596" s="91">
        <v>589</v>
      </c>
      <c r="C596" s="93">
        <v>28.25998526429656</v>
      </c>
      <c r="D596" s="93">
        <v>39.364408271111316</v>
      </c>
      <c r="E596" s="94">
        <v>261.40528639772458</v>
      </c>
    </row>
    <row r="597" spans="2:5" x14ac:dyDescent="0.25">
      <c r="B597" s="91">
        <v>590</v>
      </c>
      <c r="C597" s="93">
        <v>22.924105641109531</v>
      </c>
      <c r="D597" s="93">
        <v>38.719667232834368</v>
      </c>
      <c r="E597" s="94">
        <v>298.32619751102044</v>
      </c>
    </row>
    <row r="598" spans="2:5" x14ac:dyDescent="0.25">
      <c r="B598" s="91">
        <v>591</v>
      </c>
      <c r="C598" s="93">
        <v>26.14683788130084</v>
      </c>
      <c r="D598" s="93">
        <v>32.218172169630328</v>
      </c>
      <c r="E598" s="94">
        <v>208.59554527459946</v>
      </c>
    </row>
    <row r="599" spans="2:5" x14ac:dyDescent="0.25">
      <c r="B599" s="91">
        <v>592</v>
      </c>
      <c r="C599" s="93">
        <v>25.829246666659504</v>
      </c>
      <c r="D599" s="93">
        <v>35.209661035957708</v>
      </c>
      <c r="E599" s="94">
        <v>333.14661131360208</v>
      </c>
    </row>
    <row r="600" spans="2:5" x14ac:dyDescent="0.25">
      <c r="B600" s="91">
        <v>593</v>
      </c>
      <c r="C600" s="93">
        <v>28.020159505048404</v>
      </c>
      <c r="D600" s="93">
        <v>39.762755302833796</v>
      </c>
      <c r="E600" s="94">
        <v>298.5358671489999</v>
      </c>
    </row>
    <row r="601" spans="2:5" x14ac:dyDescent="0.25">
      <c r="B601" s="91">
        <v>594</v>
      </c>
      <c r="C601" s="93">
        <v>29.100869862603389</v>
      </c>
      <c r="D601" s="93">
        <v>37.014757406074111</v>
      </c>
      <c r="E601" s="94">
        <v>321.81171397483763</v>
      </c>
    </row>
    <row r="602" spans="2:5" x14ac:dyDescent="0.25">
      <c r="B602" s="91">
        <v>595</v>
      </c>
      <c r="C602" s="93">
        <v>27.336004431243001</v>
      </c>
      <c r="D602" s="93">
        <v>36.952928314634924</v>
      </c>
      <c r="E602" s="94">
        <v>260.86990233940361</v>
      </c>
    </row>
    <row r="603" spans="2:5" x14ac:dyDescent="0.25">
      <c r="B603" s="91">
        <v>596</v>
      </c>
      <c r="C603" s="93">
        <v>21.492439789437565</v>
      </c>
      <c r="D603" s="93">
        <v>34.723025314348824</v>
      </c>
      <c r="E603" s="94">
        <v>344.19116581460867</v>
      </c>
    </row>
    <row r="604" spans="2:5" x14ac:dyDescent="0.25">
      <c r="B604" s="91">
        <v>597</v>
      </c>
      <c r="C604" s="93">
        <v>24.829069867588196</v>
      </c>
      <c r="D604" s="93">
        <v>38.739075431058964</v>
      </c>
      <c r="E604" s="94">
        <v>203.70925434192824</v>
      </c>
    </row>
    <row r="605" spans="2:5" x14ac:dyDescent="0.25">
      <c r="B605" s="91">
        <v>598</v>
      </c>
      <c r="C605" s="93">
        <v>25.991295572398545</v>
      </c>
      <c r="D605" s="93">
        <v>30.230918245853342</v>
      </c>
      <c r="E605" s="94">
        <v>350.05442268081771</v>
      </c>
    </row>
    <row r="606" spans="2:5" x14ac:dyDescent="0.25">
      <c r="B606" s="91">
        <v>599</v>
      </c>
      <c r="C606" s="93">
        <v>29.611368479673779</v>
      </c>
      <c r="D606" s="93">
        <v>30.034339282021179</v>
      </c>
      <c r="E606" s="94">
        <v>359.36294172375392</v>
      </c>
    </row>
    <row r="607" spans="2:5" x14ac:dyDescent="0.25">
      <c r="B607" s="91">
        <v>600</v>
      </c>
      <c r="C607" s="93">
        <v>22.158263977635215</v>
      </c>
      <c r="D607" s="93">
        <v>36.905155113265742</v>
      </c>
      <c r="E607" s="94">
        <v>384.47099423124882</v>
      </c>
    </row>
    <row r="608" spans="2:5" x14ac:dyDescent="0.25">
      <c r="B608" s="91">
        <v>601</v>
      </c>
      <c r="C608" s="93">
        <v>23.118639957949124</v>
      </c>
      <c r="D608" s="93">
        <v>36.664994859666344</v>
      </c>
      <c r="E608" s="94">
        <v>235.23556448900774</v>
      </c>
    </row>
    <row r="609" spans="2:5" x14ac:dyDescent="0.25">
      <c r="B609" s="91">
        <v>602</v>
      </c>
      <c r="C609" s="93">
        <v>23.250546870986742</v>
      </c>
      <c r="D609" s="93">
        <v>35.651310872808139</v>
      </c>
      <c r="E609" s="94">
        <v>371.48796287827997</v>
      </c>
    </row>
    <row r="610" spans="2:5" x14ac:dyDescent="0.25">
      <c r="B610" s="91">
        <v>603</v>
      </c>
      <c r="C610" s="93">
        <v>22.354377118505507</v>
      </c>
      <c r="D610" s="93">
        <v>34.523158469208767</v>
      </c>
      <c r="E610" s="94">
        <v>334.02262974152711</v>
      </c>
    </row>
    <row r="611" spans="2:5" x14ac:dyDescent="0.25">
      <c r="B611" s="91">
        <v>604</v>
      </c>
      <c r="C611" s="93">
        <v>23.123578403503455</v>
      </c>
      <c r="D611" s="93">
        <v>39.87903954677823</v>
      </c>
      <c r="E611" s="94">
        <v>247.66198096771581</v>
      </c>
    </row>
    <row r="612" spans="2:5" x14ac:dyDescent="0.25">
      <c r="B612" s="91">
        <v>605</v>
      </c>
      <c r="C612" s="93">
        <v>25.742099595839093</v>
      </c>
      <c r="D612" s="93">
        <v>33.516425549560971</v>
      </c>
      <c r="E612" s="94">
        <v>288.69531258097436</v>
      </c>
    </row>
    <row r="613" spans="2:5" x14ac:dyDescent="0.25">
      <c r="B613" s="91">
        <v>606</v>
      </c>
      <c r="C613" s="93">
        <v>28.309423323390419</v>
      </c>
      <c r="D613" s="93">
        <v>30.847497379599957</v>
      </c>
      <c r="E613" s="94">
        <v>207.6769904842923</v>
      </c>
    </row>
    <row r="614" spans="2:5" x14ac:dyDescent="0.25">
      <c r="B614" s="91">
        <v>607</v>
      </c>
      <c r="C614" s="93">
        <v>21.407755397153075</v>
      </c>
      <c r="D614" s="93">
        <v>34.881610785395161</v>
      </c>
      <c r="E614" s="94">
        <v>281.33274069841366</v>
      </c>
    </row>
    <row r="615" spans="2:5" x14ac:dyDescent="0.25">
      <c r="B615" s="91">
        <v>608</v>
      </c>
      <c r="C615" s="93">
        <v>26.384319358928543</v>
      </c>
      <c r="D615" s="93">
        <v>37.841982821328678</v>
      </c>
      <c r="E615" s="94">
        <v>248.06023897890316</v>
      </c>
    </row>
    <row r="616" spans="2:5" x14ac:dyDescent="0.25">
      <c r="B616" s="91">
        <v>609</v>
      </c>
      <c r="C616" s="93">
        <v>29.545358697184845</v>
      </c>
      <c r="D616" s="93">
        <v>34.785050023343054</v>
      </c>
      <c r="E616" s="94">
        <v>263.08327339642267</v>
      </c>
    </row>
    <row r="617" spans="2:5" x14ac:dyDescent="0.25">
      <c r="B617" s="91">
        <v>610</v>
      </c>
      <c r="C617" s="93">
        <v>27.567152019765977</v>
      </c>
      <c r="D617" s="93">
        <v>39.693729441645274</v>
      </c>
      <c r="E617" s="94">
        <v>218.14359136634425</v>
      </c>
    </row>
    <row r="618" spans="2:5" x14ac:dyDescent="0.25">
      <c r="B618" s="91">
        <v>611</v>
      </c>
      <c r="C618" s="93">
        <v>29.461437501898054</v>
      </c>
      <c r="D618" s="93">
        <v>36.251097629588905</v>
      </c>
      <c r="E618" s="94">
        <v>322.13095783570344</v>
      </c>
    </row>
    <row r="619" spans="2:5" x14ac:dyDescent="0.25">
      <c r="B619" s="91">
        <v>612</v>
      </c>
      <c r="C619" s="93">
        <v>20.520206223615489</v>
      </c>
      <c r="D619" s="93">
        <v>34.136488139564307</v>
      </c>
      <c r="E619" s="94">
        <v>292.3880374280667</v>
      </c>
    </row>
    <row r="620" spans="2:5" x14ac:dyDescent="0.25">
      <c r="B620" s="91">
        <v>613</v>
      </c>
      <c r="C620" s="93">
        <v>20.399761053105355</v>
      </c>
      <c r="D620" s="93">
        <v>37.758527556074263</v>
      </c>
      <c r="E620" s="94">
        <v>263.22146976517456</v>
      </c>
    </row>
    <row r="621" spans="2:5" x14ac:dyDescent="0.25">
      <c r="B621" s="91">
        <v>614</v>
      </c>
      <c r="C621" s="93">
        <v>28.578398649620553</v>
      </c>
      <c r="D621" s="93">
        <v>30.086216576539705</v>
      </c>
      <c r="E621" s="94">
        <v>204.32509969617033</v>
      </c>
    </row>
    <row r="622" spans="2:5" x14ac:dyDescent="0.25">
      <c r="B622" s="91">
        <v>615</v>
      </c>
      <c r="C622" s="93">
        <v>22.503159122504641</v>
      </c>
      <c r="D622" s="93">
        <v>34.674663603378207</v>
      </c>
      <c r="E622" s="94">
        <v>327.53038641529542</v>
      </c>
    </row>
    <row r="623" spans="2:5" x14ac:dyDescent="0.25">
      <c r="B623" s="91">
        <v>616</v>
      </c>
      <c r="C623" s="93">
        <v>25.566215387612356</v>
      </c>
      <c r="D623" s="93">
        <v>31.465930666393817</v>
      </c>
      <c r="E623" s="94">
        <v>205.21569317707781</v>
      </c>
    </row>
    <row r="624" spans="2:5" x14ac:dyDescent="0.25">
      <c r="B624" s="91">
        <v>617</v>
      </c>
      <c r="C624" s="93">
        <v>20.903397956113757</v>
      </c>
      <c r="D624" s="93">
        <v>34.608467053063798</v>
      </c>
      <c r="E624" s="94">
        <v>398.44299662692515</v>
      </c>
    </row>
    <row r="625" spans="2:5" x14ac:dyDescent="0.25">
      <c r="B625" s="91">
        <v>618</v>
      </c>
      <c r="C625" s="93">
        <v>24.764237397086433</v>
      </c>
      <c r="D625" s="93">
        <v>35.916152613691679</v>
      </c>
      <c r="E625" s="94">
        <v>272.76172135807991</v>
      </c>
    </row>
    <row r="626" spans="2:5" x14ac:dyDescent="0.25">
      <c r="B626" s="91">
        <v>619</v>
      </c>
      <c r="C626" s="93">
        <v>20.691275249897618</v>
      </c>
      <c r="D626" s="93">
        <v>34.662189878492214</v>
      </c>
      <c r="E626" s="94">
        <v>244.78723537508984</v>
      </c>
    </row>
    <row r="627" spans="2:5" x14ac:dyDescent="0.25">
      <c r="B627" s="91">
        <v>620</v>
      </c>
      <c r="C627" s="93">
        <v>22.698816524804553</v>
      </c>
      <c r="D627" s="93">
        <v>32.13072013618401</v>
      </c>
      <c r="E627" s="94">
        <v>237.9937923647968</v>
      </c>
    </row>
    <row r="628" spans="2:5" x14ac:dyDescent="0.25">
      <c r="B628" s="91">
        <v>621</v>
      </c>
      <c r="C628" s="93">
        <v>20.970095884028602</v>
      </c>
      <c r="D628" s="93">
        <v>36.698504506197928</v>
      </c>
      <c r="E628" s="94">
        <v>228.20332106627345</v>
      </c>
    </row>
    <row r="629" spans="2:5" x14ac:dyDescent="0.25">
      <c r="B629" s="91">
        <v>622</v>
      </c>
      <c r="C629" s="93">
        <v>25.056578444513669</v>
      </c>
      <c r="D629" s="93">
        <v>35.991297312253195</v>
      </c>
      <c r="E629" s="94">
        <v>210.44934854967096</v>
      </c>
    </row>
    <row r="630" spans="2:5" x14ac:dyDescent="0.25">
      <c r="B630" s="91">
        <v>623</v>
      </c>
      <c r="C630" s="93">
        <v>28.263280212719977</v>
      </c>
      <c r="D630" s="93">
        <v>37.435928711863149</v>
      </c>
      <c r="E630" s="94">
        <v>349.3841322257187</v>
      </c>
    </row>
    <row r="631" spans="2:5" x14ac:dyDescent="0.25">
      <c r="B631" s="91">
        <v>624</v>
      </c>
      <c r="C631" s="93">
        <v>21.751862185499668</v>
      </c>
      <c r="D631" s="93">
        <v>33.794572985837235</v>
      </c>
      <c r="E631" s="94">
        <v>343.89153722782942</v>
      </c>
    </row>
    <row r="632" spans="2:5" x14ac:dyDescent="0.25">
      <c r="B632" s="91">
        <v>625</v>
      </c>
      <c r="C632" s="93">
        <v>20.647484582380688</v>
      </c>
      <c r="D632" s="93">
        <v>32.108869145663611</v>
      </c>
      <c r="E632" s="94">
        <v>281.62975259607907</v>
      </c>
    </row>
    <row r="633" spans="2:5" x14ac:dyDescent="0.25">
      <c r="B633" s="91">
        <v>626</v>
      </c>
      <c r="C633" s="93">
        <v>20.364566649531543</v>
      </c>
      <c r="D633" s="93">
        <v>37.685332197793272</v>
      </c>
      <c r="E633" s="94">
        <v>358.43324901416474</v>
      </c>
    </row>
    <row r="634" spans="2:5" x14ac:dyDescent="0.25">
      <c r="B634" s="91">
        <v>627</v>
      </c>
      <c r="C634" s="93">
        <v>27.485677830450992</v>
      </c>
      <c r="D634" s="93">
        <v>33.039881118730484</v>
      </c>
      <c r="E634" s="94">
        <v>368.11345589885758</v>
      </c>
    </row>
    <row r="635" spans="2:5" x14ac:dyDescent="0.25">
      <c r="B635" s="91">
        <v>628</v>
      </c>
      <c r="C635" s="93">
        <v>24.492193916485988</v>
      </c>
      <c r="D635" s="93">
        <v>31.045969156852276</v>
      </c>
      <c r="E635" s="94">
        <v>251.84581855149747</v>
      </c>
    </row>
    <row r="636" spans="2:5" x14ac:dyDescent="0.25">
      <c r="B636" s="91">
        <v>629</v>
      </c>
      <c r="C636" s="93">
        <v>23.208877340727195</v>
      </c>
      <c r="D636" s="93">
        <v>39.529494742714327</v>
      </c>
      <c r="E636" s="94">
        <v>217.3360559140834</v>
      </c>
    </row>
    <row r="637" spans="2:5" x14ac:dyDescent="0.25">
      <c r="B637" s="91">
        <v>630</v>
      </c>
      <c r="C637" s="93">
        <v>25.679817665020806</v>
      </c>
      <c r="D637" s="93">
        <v>33.044491523280684</v>
      </c>
      <c r="E637" s="94">
        <v>307.79133055043593</v>
      </c>
    </row>
    <row r="638" spans="2:5" x14ac:dyDescent="0.25">
      <c r="B638" s="91">
        <v>631</v>
      </c>
      <c r="C638" s="93">
        <v>28.368430348220034</v>
      </c>
      <c r="D638" s="93">
        <v>33.610909376375034</v>
      </c>
      <c r="E638" s="94">
        <v>396.09249285961482</v>
      </c>
    </row>
    <row r="639" spans="2:5" x14ac:dyDescent="0.25">
      <c r="B639" s="91">
        <v>632</v>
      </c>
      <c r="C639" s="93">
        <v>28.159307142525353</v>
      </c>
      <c r="D639" s="93">
        <v>32.741643563913719</v>
      </c>
      <c r="E639" s="94">
        <v>249.58746759674762</v>
      </c>
    </row>
    <row r="640" spans="2:5" x14ac:dyDescent="0.25">
      <c r="B640" s="91">
        <v>633</v>
      </c>
      <c r="C640" s="93">
        <v>26.628191007470619</v>
      </c>
      <c r="D640" s="93">
        <v>36.198894592486035</v>
      </c>
      <c r="E640" s="94">
        <v>251.54629065409085</v>
      </c>
    </row>
    <row r="641" spans="2:5" x14ac:dyDescent="0.25">
      <c r="B641" s="91">
        <v>634</v>
      </c>
      <c r="C641" s="93">
        <v>23.898508301272908</v>
      </c>
      <c r="D641" s="93">
        <v>33.57079459550566</v>
      </c>
      <c r="E641" s="94">
        <v>310.70115586568858</v>
      </c>
    </row>
    <row r="642" spans="2:5" x14ac:dyDescent="0.25">
      <c r="B642" s="91">
        <v>635</v>
      </c>
      <c r="C642" s="93">
        <v>21.196725251115609</v>
      </c>
      <c r="D642" s="93">
        <v>33.750510294115834</v>
      </c>
      <c r="E642" s="94">
        <v>361.63139308722305</v>
      </c>
    </row>
    <row r="643" spans="2:5" x14ac:dyDescent="0.25">
      <c r="B643" s="91">
        <v>636</v>
      </c>
      <c r="C643" s="93">
        <v>20.857582806470329</v>
      </c>
      <c r="D643" s="93">
        <v>39.53325036481246</v>
      </c>
      <c r="E643" s="94">
        <v>287.2462262595119</v>
      </c>
    </row>
    <row r="644" spans="2:5" x14ac:dyDescent="0.25">
      <c r="B644" s="91">
        <v>637</v>
      </c>
      <c r="C644" s="93">
        <v>22.004472689351783</v>
      </c>
      <c r="D644" s="93">
        <v>30.257724577576194</v>
      </c>
      <c r="E644" s="94">
        <v>398.22982499856948</v>
      </c>
    </row>
    <row r="645" spans="2:5" x14ac:dyDescent="0.25">
      <c r="B645" s="91">
        <v>638</v>
      </c>
      <c r="C645" s="93">
        <v>27.262644689674129</v>
      </c>
      <c r="D645" s="93">
        <v>35.900161754728721</v>
      </c>
      <c r="E645" s="94">
        <v>370.81136291022949</v>
      </c>
    </row>
    <row r="646" spans="2:5" x14ac:dyDescent="0.25">
      <c r="B646" s="91">
        <v>639</v>
      </c>
      <c r="C646" s="93">
        <v>25.898565539353879</v>
      </c>
      <c r="D646" s="93">
        <v>32.167000872863646</v>
      </c>
      <c r="E646" s="94">
        <v>284.35961141995654</v>
      </c>
    </row>
    <row r="647" spans="2:5" x14ac:dyDescent="0.25">
      <c r="B647" s="91">
        <v>640</v>
      </c>
      <c r="C647" s="93">
        <v>29.492570366638979</v>
      </c>
      <c r="D647" s="93">
        <v>34.689224127306602</v>
      </c>
      <c r="E647" s="94">
        <v>274.6584568002408</v>
      </c>
    </row>
    <row r="648" spans="2:5" x14ac:dyDescent="0.25">
      <c r="B648" s="91">
        <v>641</v>
      </c>
      <c r="C648" s="93">
        <v>24.705438797256946</v>
      </c>
      <c r="D648" s="93">
        <v>35.616082570455518</v>
      </c>
      <c r="E648" s="94">
        <v>232.0698561273565</v>
      </c>
    </row>
    <row r="649" spans="2:5" x14ac:dyDescent="0.25">
      <c r="B649" s="91">
        <v>642</v>
      </c>
      <c r="C649" s="93">
        <v>26.760764496779743</v>
      </c>
      <c r="D649" s="93">
        <v>34.004738063227059</v>
      </c>
      <c r="E649" s="94">
        <v>293.89128707390552</v>
      </c>
    </row>
    <row r="650" spans="2:5" x14ac:dyDescent="0.25">
      <c r="B650" s="91">
        <v>643</v>
      </c>
      <c r="C650" s="93">
        <v>21.533654138238411</v>
      </c>
      <c r="D650" s="93">
        <v>32.200652795966434</v>
      </c>
      <c r="E650" s="94">
        <v>327.00060922071088</v>
      </c>
    </row>
    <row r="651" spans="2:5" x14ac:dyDescent="0.25">
      <c r="B651" s="91">
        <v>644</v>
      </c>
      <c r="C651" s="93">
        <v>25.293289650411928</v>
      </c>
      <c r="D651" s="93">
        <v>30.588221621636674</v>
      </c>
      <c r="E651" s="94">
        <v>303.59651897945196</v>
      </c>
    </row>
    <row r="652" spans="2:5" x14ac:dyDescent="0.25">
      <c r="B652" s="91">
        <v>645</v>
      </c>
      <c r="C652" s="93">
        <v>23.833036831846414</v>
      </c>
      <c r="D652" s="93">
        <v>34.610953124674921</v>
      </c>
      <c r="E652" s="94">
        <v>238.89654547885607</v>
      </c>
    </row>
    <row r="653" spans="2:5" x14ac:dyDescent="0.25">
      <c r="B653" s="91">
        <v>646</v>
      </c>
      <c r="C653" s="93">
        <v>26.188581951617103</v>
      </c>
      <c r="D653" s="93">
        <v>33.934306628158311</v>
      </c>
      <c r="E653" s="94">
        <v>270.24375021634768</v>
      </c>
    </row>
    <row r="654" spans="2:5" x14ac:dyDescent="0.25">
      <c r="B654" s="91">
        <v>647</v>
      </c>
      <c r="C654" s="93">
        <v>27.689151634936163</v>
      </c>
      <c r="D654" s="93">
        <v>35.86606088446473</v>
      </c>
      <c r="E654" s="94">
        <v>302.5950274543049</v>
      </c>
    </row>
    <row r="655" spans="2:5" x14ac:dyDescent="0.25">
      <c r="B655" s="91">
        <v>648</v>
      </c>
      <c r="C655" s="93">
        <v>23.073126791900119</v>
      </c>
      <c r="D655" s="93">
        <v>38.437513713023797</v>
      </c>
      <c r="E655" s="94">
        <v>382.77434845234518</v>
      </c>
    </row>
    <row r="656" spans="2:5" x14ac:dyDescent="0.25">
      <c r="B656" s="91">
        <v>649</v>
      </c>
      <c r="C656" s="93">
        <v>24.200489757993296</v>
      </c>
      <c r="D656" s="93">
        <v>33.866697896578465</v>
      </c>
      <c r="E656" s="94">
        <v>285.98675837811976</v>
      </c>
    </row>
    <row r="657" spans="2:5" x14ac:dyDescent="0.25">
      <c r="B657" s="91">
        <v>650</v>
      </c>
      <c r="C657" s="93">
        <v>24.442434586991165</v>
      </c>
      <c r="D657" s="93">
        <v>32.402754628587353</v>
      </c>
      <c r="E657" s="94">
        <v>304.34420179244626</v>
      </c>
    </row>
    <row r="658" spans="2:5" x14ac:dyDescent="0.25">
      <c r="B658" s="91">
        <v>651</v>
      </c>
      <c r="C658" s="93">
        <v>28.352180559103729</v>
      </c>
      <c r="D658" s="93">
        <v>30.374632448432486</v>
      </c>
      <c r="E658" s="94">
        <v>391.30776058112156</v>
      </c>
    </row>
    <row r="659" spans="2:5" x14ac:dyDescent="0.25">
      <c r="B659" s="91">
        <v>652</v>
      </c>
      <c r="C659" s="93">
        <v>23.763289907462358</v>
      </c>
      <c r="D659" s="93">
        <v>31.756541807756278</v>
      </c>
      <c r="E659" s="94">
        <v>364.52977238267374</v>
      </c>
    </row>
    <row r="660" spans="2:5" x14ac:dyDescent="0.25">
      <c r="B660" s="91">
        <v>653</v>
      </c>
      <c r="C660" s="93">
        <v>24.555984999240785</v>
      </c>
      <c r="D660" s="93">
        <v>39.799990104627327</v>
      </c>
      <c r="E660" s="94">
        <v>332.24379960636378</v>
      </c>
    </row>
    <row r="661" spans="2:5" x14ac:dyDescent="0.25">
      <c r="B661" s="91">
        <v>654</v>
      </c>
      <c r="C661" s="93">
        <v>22.090640357022039</v>
      </c>
      <c r="D661" s="93">
        <v>35.355169171787004</v>
      </c>
      <c r="E661" s="94">
        <v>289.23582762721583</v>
      </c>
    </row>
    <row r="662" spans="2:5" x14ac:dyDescent="0.25">
      <c r="B662" s="91">
        <v>655</v>
      </c>
      <c r="C662" s="93">
        <v>28.182816086636453</v>
      </c>
      <c r="D662" s="93">
        <v>39.568171380999004</v>
      </c>
      <c r="E662" s="94">
        <v>257.14324521364665</v>
      </c>
    </row>
    <row r="663" spans="2:5" x14ac:dyDescent="0.25">
      <c r="B663" s="91">
        <v>656</v>
      </c>
      <c r="C663" s="93">
        <v>26.277601332058747</v>
      </c>
      <c r="D663" s="93">
        <v>38.380965123477672</v>
      </c>
      <c r="E663" s="94">
        <v>225.00705536590937</v>
      </c>
    </row>
    <row r="664" spans="2:5" x14ac:dyDescent="0.25">
      <c r="B664" s="91">
        <v>657</v>
      </c>
      <c r="C664" s="93">
        <v>24.881057747578517</v>
      </c>
      <c r="D664" s="93">
        <v>31.718894803720037</v>
      </c>
      <c r="E664" s="94">
        <v>298.89377011982947</v>
      </c>
    </row>
    <row r="665" spans="2:5" x14ac:dyDescent="0.25">
      <c r="B665" s="91">
        <v>658</v>
      </c>
      <c r="C665" s="93">
        <v>29.150647008110674</v>
      </c>
      <c r="D665" s="93">
        <v>33.216955254617424</v>
      </c>
      <c r="E665" s="94">
        <v>267.1468042317814</v>
      </c>
    </row>
    <row r="666" spans="2:5" x14ac:dyDescent="0.25">
      <c r="B666" s="91">
        <v>659</v>
      </c>
      <c r="C666" s="93">
        <v>28.582264589085739</v>
      </c>
      <c r="D666" s="93">
        <v>32.722039002886227</v>
      </c>
      <c r="E666" s="94">
        <v>377.92933582067548</v>
      </c>
    </row>
    <row r="667" spans="2:5" x14ac:dyDescent="0.25">
      <c r="B667" s="91">
        <v>660</v>
      </c>
      <c r="C667" s="93">
        <v>27.188569365442433</v>
      </c>
      <c r="D667" s="93">
        <v>32.459184349211753</v>
      </c>
      <c r="E667" s="94">
        <v>372.42458481664659</v>
      </c>
    </row>
    <row r="668" spans="2:5" x14ac:dyDescent="0.25">
      <c r="B668" s="91">
        <v>661</v>
      </c>
      <c r="C668" s="93">
        <v>21.453788431933614</v>
      </c>
      <c r="D668" s="93">
        <v>32.476458467052048</v>
      </c>
      <c r="E668" s="94">
        <v>354.91989550597395</v>
      </c>
    </row>
    <row r="669" spans="2:5" x14ac:dyDescent="0.25">
      <c r="B669" s="91">
        <v>662</v>
      </c>
      <c r="C669" s="93">
        <v>21.046061059656161</v>
      </c>
      <c r="D669" s="93">
        <v>30.759237872651859</v>
      </c>
      <c r="E669" s="94">
        <v>353.95959308827457</v>
      </c>
    </row>
    <row r="670" spans="2:5" x14ac:dyDescent="0.25">
      <c r="B670" s="91">
        <v>663</v>
      </c>
      <c r="C670" s="93">
        <v>25.113920525761234</v>
      </c>
      <c r="D670" s="93">
        <v>36.795202945110034</v>
      </c>
      <c r="E670" s="94">
        <v>324.76388825478364</v>
      </c>
    </row>
    <row r="671" spans="2:5" x14ac:dyDescent="0.25">
      <c r="B671" s="91">
        <v>664</v>
      </c>
      <c r="C671" s="93">
        <v>29.943602398350414</v>
      </c>
      <c r="D671" s="93">
        <v>38.07445800259876</v>
      </c>
      <c r="E671" s="94">
        <v>351.73031467149326</v>
      </c>
    </row>
    <row r="672" spans="2:5" x14ac:dyDescent="0.25">
      <c r="B672" s="91">
        <v>665</v>
      </c>
      <c r="C672" s="93">
        <v>26.883669953374842</v>
      </c>
      <c r="D672" s="93">
        <v>38.529661115963584</v>
      </c>
      <c r="E672" s="94">
        <v>370.28256176062774</v>
      </c>
    </row>
    <row r="673" spans="2:5" x14ac:dyDescent="0.25">
      <c r="B673" s="91">
        <v>666</v>
      </c>
      <c r="C673" s="93">
        <v>21.855293998673329</v>
      </c>
      <c r="D673" s="93">
        <v>39.148622979308463</v>
      </c>
      <c r="E673" s="94">
        <v>302.33908680670521</v>
      </c>
    </row>
    <row r="674" spans="2:5" x14ac:dyDescent="0.25">
      <c r="B674" s="91">
        <v>667</v>
      </c>
      <c r="C674" s="93">
        <v>29.668303669528964</v>
      </c>
      <c r="D674" s="93">
        <v>32.823409279394234</v>
      </c>
      <c r="E674" s="94">
        <v>336.32518983915708</v>
      </c>
    </row>
    <row r="675" spans="2:5" x14ac:dyDescent="0.25">
      <c r="B675" s="91">
        <v>668</v>
      </c>
      <c r="C675" s="93">
        <v>25.63633367496621</v>
      </c>
      <c r="D675" s="93">
        <v>30.760356562659354</v>
      </c>
      <c r="E675" s="94">
        <v>246.63277067644557</v>
      </c>
    </row>
    <row r="676" spans="2:5" x14ac:dyDescent="0.25">
      <c r="B676" s="91">
        <v>669</v>
      </c>
      <c r="C676" s="93">
        <v>27.60789157570596</v>
      </c>
      <c r="D676" s="93">
        <v>38.39947284111939</v>
      </c>
      <c r="E676" s="94">
        <v>374.74404534463582</v>
      </c>
    </row>
    <row r="677" spans="2:5" x14ac:dyDescent="0.25">
      <c r="B677" s="91">
        <v>670</v>
      </c>
      <c r="C677" s="93">
        <v>27.633643661625477</v>
      </c>
      <c r="D677" s="93">
        <v>35.518267671808324</v>
      </c>
      <c r="E677" s="94">
        <v>249.96446515109631</v>
      </c>
    </row>
    <row r="678" spans="2:5" x14ac:dyDescent="0.25">
      <c r="B678" s="91">
        <v>671</v>
      </c>
      <c r="C678" s="93">
        <v>28.08585965941959</v>
      </c>
      <c r="D678" s="93">
        <v>37.081212683459071</v>
      </c>
      <c r="E678" s="94">
        <v>294.3334516130451</v>
      </c>
    </row>
    <row r="679" spans="2:5" x14ac:dyDescent="0.25">
      <c r="B679" s="91">
        <v>672</v>
      </c>
      <c r="C679" s="93">
        <v>27.81807994845807</v>
      </c>
      <c r="D679" s="93">
        <v>32.578409227778018</v>
      </c>
      <c r="E679" s="94">
        <v>325.47933206100629</v>
      </c>
    </row>
    <row r="680" spans="2:5" x14ac:dyDescent="0.25">
      <c r="B680" s="91">
        <v>673</v>
      </c>
      <c r="C680" s="93">
        <v>29.900473745135656</v>
      </c>
      <c r="D680" s="93">
        <v>36.465620449267568</v>
      </c>
      <c r="E680" s="94">
        <v>313.68170414971803</v>
      </c>
    </row>
    <row r="681" spans="2:5" x14ac:dyDescent="0.25">
      <c r="B681" s="91">
        <v>674</v>
      </c>
      <c r="C681" s="93">
        <v>29.969288174453723</v>
      </c>
      <c r="D681" s="93">
        <v>38.165008804197868</v>
      </c>
      <c r="E681" s="94">
        <v>246.52526662488066</v>
      </c>
    </row>
    <row r="682" spans="2:5" x14ac:dyDescent="0.25">
      <c r="B682" s="91">
        <v>675</v>
      </c>
      <c r="C682" s="93">
        <v>22.742424741976009</v>
      </c>
      <c r="D682" s="93">
        <v>31.260580792349103</v>
      </c>
      <c r="E682" s="94">
        <v>203.80334167735077</v>
      </c>
    </row>
    <row r="683" spans="2:5" x14ac:dyDescent="0.25">
      <c r="B683" s="91">
        <v>676</v>
      </c>
      <c r="C683" s="93">
        <v>23.552709605037037</v>
      </c>
      <c r="D683" s="93">
        <v>33.180146903004363</v>
      </c>
      <c r="E683" s="94">
        <v>312.778849708959</v>
      </c>
    </row>
    <row r="684" spans="2:5" x14ac:dyDescent="0.25">
      <c r="B684" s="91">
        <v>677</v>
      </c>
      <c r="C684" s="93">
        <v>21.766921464380847</v>
      </c>
      <c r="D684" s="93">
        <v>31.188328183858228</v>
      </c>
      <c r="E684" s="94">
        <v>337.36899314422863</v>
      </c>
    </row>
    <row r="685" spans="2:5" x14ac:dyDescent="0.25">
      <c r="B685" s="91">
        <v>678</v>
      </c>
      <c r="C685" s="93">
        <v>23.787630442486339</v>
      </c>
      <c r="D685" s="93">
        <v>31.870035850777789</v>
      </c>
      <c r="E685" s="94">
        <v>286.82536153558829</v>
      </c>
    </row>
    <row r="686" spans="2:5" x14ac:dyDescent="0.25">
      <c r="B686" s="91">
        <v>679</v>
      </c>
      <c r="C686" s="93">
        <v>28.918991674446779</v>
      </c>
      <c r="D686" s="93">
        <v>31.516070316746308</v>
      </c>
      <c r="E686" s="94">
        <v>358.20184270243089</v>
      </c>
    </row>
    <row r="687" spans="2:5" x14ac:dyDescent="0.25">
      <c r="B687" s="91">
        <v>680</v>
      </c>
      <c r="C687" s="93">
        <v>27.67433320859125</v>
      </c>
      <c r="D687" s="93">
        <v>36.498526922227114</v>
      </c>
      <c r="E687" s="94">
        <v>313.95758493750753</v>
      </c>
    </row>
    <row r="688" spans="2:5" x14ac:dyDescent="0.25">
      <c r="B688" s="91">
        <v>681</v>
      </c>
      <c r="C688" s="93">
        <v>27.517427247676082</v>
      </c>
      <c r="D688" s="93">
        <v>33.917709605074151</v>
      </c>
      <c r="E688" s="94">
        <v>216.33015060276301</v>
      </c>
    </row>
    <row r="689" spans="2:5" x14ac:dyDescent="0.25">
      <c r="B689" s="91">
        <v>682</v>
      </c>
      <c r="C689" s="93">
        <v>22.043191808086156</v>
      </c>
      <c r="D689" s="93">
        <v>36.92635592662004</v>
      </c>
      <c r="E689" s="94">
        <v>225.70506641980455</v>
      </c>
    </row>
    <row r="690" spans="2:5" x14ac:dyDescent="0.25">
      <c r="B690" s="91">
        <v>683</v>
      </c>
      <c r="C690" s="93">
        <v>20.350205707630884</v>
      </c>
      <c r="D690" s="93">
        <v>37.05968021118067</v>
      </c>
      <c r="E690" s="94">
        <v>280.79978725473427</v>
      </c>
    </row>
    <row r="691" spans="2:5" x14ac:dyDescent="0.25">
      <c r="B691" s="91">
        <v>684</v>
      </c>
      <c r="C691" s="93">
        <v>22.224034932634403</v>
      </c>
      <c r="D691" s="93">
        <v>30.281643919928033</v>
      </c>
      <c r="E691" s="94">
        <v>226.88297406602621</v>
      </c>
    </row>
    <row r="692" spans="2:5" x14ac:dyDescent="0.25">
      <c r="B692" s="91">
        <v>685</v>
      </c>
      <c r="C692" s="93">
        <v>26.733495151134129</v>
      </c>
      <c r="D692" s="93">
        <v>36.116494145301395</v>
      </c>
      <c r="E692" s="94">
        <v>250.29260168425645</v>
      </c>
    </row>
    <row r="693" spans="2:5" x14ac:dyDescent="0.25">
      <c r="B693" s="91">
        <v>686</v>
      </c>
      <c r="C693" s="93">
        <v>28.190993079409278</v>
      </c>
      <c r="D693" s="93">
        <v>36.894909521816814</v>
      </c>
      <c r="E693" s="94">
        <v>304.7066905993517</v>
      </c>
    </row>
    <row r="694" spans="2:5" x14ac:dyDescent="0.25">
      <c r="B694" s="91">
        <v>687</v>
      </c>
      <c r="C694" s="93">
        <v>20.785759774689573</v>
      </c>
      <c r="D694" s="93">
        <v>38.141773810518202</v>
      </c>
      <c r="E694" s="94">
        <v>390.53832634186745</v>
      </c>
    </row>
    <row r="695" spans="2:5" x14ac:dyDescent="0.25">
      <c r="B695" s="91">
        <v>688</v>
      </c>
      <c r="C695" s="93">
        <v>21.924168672734019</v>
      </c>
      <c r="D695" s="93">
        <v>32.867859975671337</v>
      </c>
      <c r="E695" s="94">
        <v>361.10666022603021</v>
      </c>
    </row>
    <row r="696" spans="2:5" x14ac:dyDescent="0.25">
      <c r="B696" s="91">
        <v>689</v>
      </c>
      <c r="C696" s="93">
        <v>20.207088609618481</v>
      </c>
      <c r="D696" s="93">
        <v>33.293219296468187</v>
      </c>
      <c r="E696" s="94">
        <v>392.55590245006169</v>
      </c>
    </row>
    <row r="697" spans="2:5" x14ac:dyDescent="0.25">
      <c r="B697" s="91">
        <v>690</v>
      </c>
      <c r="C697" s="93">
        <v>28.139462763268124</v>
      </c>
      <c r="D697" s="93">
        <v>32.946006601210314</v>
      </c>
      <c r="E697" s="94">
        <v>315.64198494178879</v>
      </c>
    </row>
    <row r="698" spans="2:5" x14ac:dyDescent="0.25">
      <c r="B698" s="91">
        <v>691</v>
      </c>
      <c r="C698" s="93">
        <v>27.57893946777698</v>
      </c>
      <c r="D698" s="93">
        <v>36.403295841218004</v>
      </c>
      <c r="E698" s="94">
        <v>254.8894876353807</v>
      </c>
    </row>
    <row r="699" spans="2:5" x14ac:dyDescent="0.25">
      <c r="B699" s="91">
        <v>692</v>
      </c>
      <c r="C699" s="93">
        <v>25.242541797451608</v>
      </c>
      <c r="D699" s="93">
        <v>33.981194063720544</v>
      </c>
      <c r="E699" s="94">
        <v>372.25210361914463</v>
      </c>
    </row>
    <row r="700" spans="2:5" x14ac:dyDescent="0.25">
      <c r="B700" s="91">
        <v>693</v>
      </c>
      <c r="C700" s="93">
        <v>26.215675423662326</v>
      </c>
      <c r="D700" s="93">
        <v>39.261331541956309</v>
      </c>
      <c r="E700" s="94">
        <v>354.32054107390769</v>
      </c>
    </row>
    <row r="701" spans="2:5" x14ac:dyDescent="0.25">
      <c r="B701" s="91">
        <v>694</v>
      </c>
      <c r="C701" s="93">
        <v>22.856623119338696</v>
      </c>
      <c r="D701" s="93">
        <v>34.633141980185208</v>
      </c>
      <c r="E701" s="94">
        <v>305.48658185397124</v>
      </c>
    </row>
    <row r="702" spans="2:5" x14ac:dyDescent="0.25">
      <c r="B702" s="91">
        <v>695</v>
      </c>
      <c r="C702" s="93">
        <v>22.642996270408055</v>
      </c>
      <c r="D702" s="93">
        <v>38.472563897711886</v>
      </c>
      <c r="E702" s="94">
        <v>231.32479886891221</v>
      </c>
    </row>
    <row r="703" spans="2:5" x14ac:dyDescent="0.25">
      <c r="B703" s="91">
        <v>696</v>
      </c>
      <c r="C703" s="93">
        <v>23.597063552588661</v>
      </c>
      <c r="D703" s="93">
        <v>39.384968519707137</v>
      </c>
      <c r="E703" s="94">
        <v>397.51789186128053</v>
      </c>
    </row>
    <row r="704" spans="2:5" x14ac:dyDescent="0.25">
      <c r="B704" s="91">
        <v>697</v>
      </c>
      <c r="C704" s="93">
        <v>28.374604520833309</v>
      </c>
      <c r="D704" s="93">
        <v>35.301595255998826</v>
      </c>
      <c r="E704" s="94">
        <v>332.56337027483812</v>
      </c>
    </row>
    <row r="705" spans="2:5" x14ac:dyDescent="0.25">
      <c r="B705" s="91">
        <v>698</v>
      </c>
      <c r="C705" s="93">
        <v>24.071595431614675</v>
      </c>
      <c r="D705" s="93">
        <v>39.73919594158501</v>
      </c>
      <c r="E705" s="94">
        <v>266.16977102771284</v>
      </c>
    </row>
    <row r="706" spans="2:5" x14ac:dyDescent="0.25">
      <c r="B706" s="91">
        <v>699</v>
      </c>
      <c r="C706" s="93">
        <v>24.676455354174642</v>
      </c>
      <c r="D706" s="93">
        <v>35.939101379787338</v>
      </c>
      <c r="E706" s="94">
        <v>304.07064333333847</v>
      </c>
    </row>
    <row r="707" spans="2:5" x14ac:dyDescent="0.25">
      <c r="B707" s="91">
        <v>700</v>
      </c>
      <c r="C707" s="93">
        <v>24.662025045596188</v>
      </c>
      <c r="D707" s="93">
        <v>37.811268832757293</v>
      </c>
      <c r="E707" s="94">
        <v>397.84215660809718</v>
      </c>
    </row>
    <row r="708" spans="2:5" x14ac:dyDescent="0.25">
      <c r="B708" s="91">
        <v>701</v>
      </c>
      <c r="C708" s="93">
        <v>29.95166045773912</v>
      </c>
      <c r="D708" s="93">
        <v>38.006702010514907</v>
      </c>
      <c r="E708" s="94">
        <v>380.44349858938187</v>
      </c>
    </row>
    <row r="709" spans="2:5" x14ac:dyDescent="0.25">
      <c r="B709" s="91">
        <v>702</v>
      </c>
      <c r="C709" s="93">
        <v>27.585864577659216</v>
      </c>
      <c r="D709" s="93">
        <v>31.058096925759198</v>
      </c>
      <c r="E709" s="94">
        <v>243.32689114375691</v>
      </c>
    </row>
    <row r="710" spans="2:5" x14ac:dyDescent="0.25">
      <c r="B710" s="91">
        <v>703</v>
      </c>
      <c r="C710" s="93">
        <v>25.657769388063478</v>
      </c>
      <c r="D710" s="93">
        <v>33.316280169117213</v>
      </c>
      <c r="E710" s="94">
        <v>208.80458673692095</v>
      </c>
    </row>
    <row r="711" spans="2:5" x14ac:dyDescent="0.25">
      <c r="B711" s="91">
        <v>704</v>
      </c>
      <c r="C711" s="93">
        <v>20.422621767883179</v>
      </c>
      <c r="D711" s="93">
        <v>39.700688504169818</v>
      </c>
      <c r="E711" s="94">
        <v>370.74931410569798</v>
      </c>
    </row>
    <row r="712" spans="2:5" x14ac:dyDescent="0.25">
      <c r="B712" s="91">
        <v>705</v>
      </c>
      <c r="C712" s="93">
        <v>26.710344345546964</v>
      </c>
      <c r="D712" s="93">
        <v>32.985634907450503</v>
      </c>
      <c r="E712" s="94">
        <v>287.44642746723565</v>
      </c>
    </row>
    <row r="713" spans="2:5" x14ac:dyDescent="0.25">
      <c r="B713" s="91">
        <v>706</v>
      </c>
      <c r="C713" s="93">
        <v>23.21242251456211</v>
      </c>
      <c r="D713" s="93">
        <v>31.774722119395761</v>
      </c>
      <c r="E713" s="94">
        <v>373.45157271310541</v>
      </c>
    </row>
    <row r="714" spans="2:5" x14ac:dyDescent="0.25">
      <c r="B714" s="91">
        <v>707</v>
      </c>
      <c r="C714" s="93">
        <v>24.173945972429543</v>
      </c>
      <c r="D714" s="93">
        <v>31.383082250671833</v>
      </c>
      <c r="E714" s="94">
        <v>203.11881805243718</v>
      </c>
    </row>
    <row r="715" spans="2:5" x14ac:dyDescent="0.25">
      <c r="B715" s="91">
        <v>708</v>
      </c>
      <c r="C715" s="93">
        <v>28.323420772221521</v>
      </c>
      <c r="D715" s="93">
        <v>39.780298144556191</v>
      </c>
      <c r="E715" s="94">
        <v>215.19181886577027</v>
      </c>
    </row>
    <row r="716" spans="2:5" x14ac:dyDescent="0.25">
      <c r="B716" s="91">
        <v>709</v>
      </c>
      <c r="C716" s="93">
        <v>24.68650927602086</v>
      </c>
      <c r="D716" s="93">
        <v>35.683813354454941</v>
      </c>
      <c r="E716" s="94">
        <v>330.87906933039551</v>
      </c>
    </row>
    <row r="717" spans="2:5" x14ac:dyDescent="0.25">
      <c r="B717" s="91">
        <v>710</v>
      </c>
      <c r="C717" s="93">
        <v>21.937965513778838</v>
      </c>
      <c r="D717" s="93">
        <v>33.13048744620761</v>
      </c>
      <c r="E717" s="94">
        <v>279.52707054749135</v>
      </c>
    </row>
    <row r="718" spans="2:5" x14ac:dyDescent="0.25">
      <c r="B718" s="91">
        <v>711</v>
      </c>
      <c r="C718" s="93">
        <v>23.530515862548924</v>
      </c>
      <c r="D718" s="93">
        <v>35.570820760956707</v>
      </c>
      <c r="E718" s="94">
        <v>310.97384686878786</v>
      </c>
    </row>
    <row r="719" spans="2:5" x14ac:dyDescent="0.25">
      <c r="B719" s="91">
        <v>712</v>
      </c>
      <c r="C719" s="93">
        <v>26.505780598896244</v>
      </c>
      <c r="D719" s="93">
        <v>34.156227422155261</v>
      </c>
      <c r="E719" s="94">
        <v>201.91444525287275</v>
      </c>
    </row>
    <row r="720" spans="2:5" x14ac:dyDescent="0.25">
      <c r="B720" s="91">
        <v>713</v>
      </c>
      <c r="C720" s="93">
        <v>20.712040167485316</v>
      </c>
      <c r="D720" s="93">
        <v>37.494473051244775</v>
      </c>
      <c r="E720" s="94">
        <v>255.78698781849477</v>
      </c>
    </row>
    <row r="721" spans="2:5" x14ac:dyDescent="0.25">
      <c r="B721" s="91">
        <v>714</v>
      </c>
      <c r="C721" s="93">
        <v>25.804101091142293</v>
      </c>
      <c r="D721" s="93">
        <v>33.175595492177187</v>
      </c>
      <c r="E721" s="94">
        <v>374.41832472878235</v>
      </c>
    </row>
    <row r="722" spans="2:5" x14ac:dyDescent="0.25">
      <c r="B722" s="91">
        <v>715</v>
      </c>
      <c r="C722" s="93">
        <v>21.328249341811436</v>
      </c>
      <c r="D722" s="93">
        <v>30.112753566401729</v>
      </c>
      <c r="E722" s="94">
        <v>281.47012139300466</v>
      </c>
    </row>
    <row r="723" spans="2:5" x14ac:dyDescent="0.25">
      <c r="B723" s="91">
        <v>716</v>
      </c>
      <c r="C723" s="93">
        <v>21.339969274946881</v>
      </c>
      <c r="D723" s="93">
        <v>32.381156202339689</v>
      </c>
      <c r="E723" s="94">
        <v>204.65219787108407</v>
      </c>
    </row>
    <row r="724" spans="2:5" x14ac:dyDescent="0.25">
      <c r="B724" s="91">
        <v>717</v>
      </c>
      <c r="C724" s="93">
        <v>22.323620168912825</v>
      </c>
      <c r="D724" s="93">
        <v>34.508398491297839</v>
      </c>
      <c r="E724" s="94">
        <v>273.71030530056487</v>
      </c>
    </row>
    <row r="725" spans="2:5" x14ac:dyDescent="0.25">
      <c r="B725" s="91">
        <v>718</v>
      </c>
      <c r="C725" s="93">
        <v>24.789278134124046</v>
      </c>
      <c r="D725" s="93">
        <v>35.135003987531881</v>
      </c>
      <c r="E725" s="94">
        <v>362.36425087047985</v>
      </c>
    </row>
    <row r="726" spans="2:5" x14ac:dyDescent="0.25">
      <c r="B726" s="91">
        <v>719</v>
      </c>
      <c r="C726" s="93">
        <v>23.394138587846953</v>
      </c>
      <c r="D726" s="93">
        <v>38.666712107307887</v>
      </c>
      <c r="E726" s="94">
        <v>222.75335325188718</v>
      </c>
    </row>
    <row r="727" spans="2:5" x14ac:dyDescent="0.25">
      <c r="B727" s="91">
        <v>720</v>
      </c>
      <c r="C727" s="93">
        <v>23.165206916071625</v>
      </c>
      <c r="D727" s="93">
        <v>36.917994876574795</v>
      </c>
      <c r="E727" s="94">
        <v>368.32516671385531</v>
      </c>
    </row>
    <row r="728" spans="2:5" x14ac:dyDescent="0.25">
      <c r="B728" s="91">
        <v>721</v>
      </c>
      <c r="C728" s="93">
        <v>24.163966733679111</v>
      </c>
      <c r="D728" s="93">
        <v>32.359028946365413</v>
      </c>
      <c r="E728" s="94">
        <v>257.71055758102921</v>
      </c>
    </row>
    <row r="729" spans="2:5" x14ac:dyDescent="0.25">
      <c r="B729" s="91">
        <v>722</v>
      </c>
      <c r="C729" s="93">
        <v>26.175158751242762</v>
      </c>
      <c r="D729" s="93">
        <v>35.920980757408003</v>
      </c>
      <c r="E729" s="94">
        <v>325.05525005292509</v>
      </c>
    </row>
    <row r="730" spans="2:5" x14ac:dyDescent="0.25">
      <c r="B730" s="91">
        <v>723</v>
      </c>
      <c r="C730" s="93">
        <v>26.656705276385939</v>
      </c>
      <c r="D730" s="93">
        <v>31.024173943771348</v>
      </c>
      <c r="E730" s="94">
        <v>209.46879862654467</v>
      </c>
    </row>
    <row r="731" spans="2:5" x14ac:dyDescent="0.25">
      <c r="B731" s="91">
        <v>724</v>
      </c>
      <c r="C731" s="93">
        <v>28.730589989736274</v>
      </c>
      <c r="D731" s="93">
        <v>38.152183220137516</v>
      </c>
      <c r="E731" s="94">
        <v>280.95235277497875</v>
      </c>
    </row>
    <row r="732" spans="2:5" x14ac:dyDescent="0.25">
      <c r="B732" s="91">
        <v>725</v>
      </c>
      <c r="C732" s="93">
        <v>21.414348920453659</v>
      </c>
      <c r="D732" s="93">
        <v>31.908133897355931</v>
      </c>
      <c r="E732" s="94">
        <v>387.62109888872925</v>
      </c>
    </row>
    <row r="733" spans="2:5" x14ac:dyDescent="0.25">
      <c r="B733" s="91">
        <v>726</v>
      </c>
      <c r="C733" s="93">
        <v>29.316593752586435</v>
      </c>
      <c r="D733" s="93">
        <v>38.996200284906102</v>
      </c>
      <c r="E733" s="94">
        <v>310.51841464135083</v>
      </c>
    </row>
    <row r="734" spans="2:5" x14ac:dyDescent="0.25">
      <c r="B734" s="91">
        <v>727</v>
      </c>
      <c r="C734" s="93">
        <v>27.875658173202261</v>
      </c>
      <c r="D734" s="93">
        <v>34.691325376690656</v>
      </c>
      <c r="E734" s="94">
        <v>399.50429585546897</v>
      </c>
    </row>
    <row r="735" spans="2:5" x14ac:dyDescent="0.25">
      <c r="B735" s="91">
        <v>728</v>
      </c>
      <c r="C735" s="93">
        <v>28.98294858089676</v>
      </c>
      <c r="D735" s="93">
        <v>35.546833166580384</v>
      </c>
      <c r="E735" s="94">
        <v>369.57689992454084</v>
      </c>
    </row>
    <row r="736" spans="2:5" x14ac:dyDescent="0.25">
      <c r="B736" s="91">
        <v>729</v>
      </c>
      <c r="C736" s="93">
        <v>25.286139064379849</v>
      </c>
      <c r="D736" s="93">
        <v>34.298804593270205</v>
      </c>
      <c r="E736" s="94">
        <v>203.56661864455572</v>
      </c>
    </row>
    <row r="737" spans="2:5" x14ac:dyDescent="0.25">
      <c r="B737" s="91">
        <v>730</v>
      </c>
      <c r="C737" s="93">
        <v>26.076714484513264</v>
      </c>
      <c r="D737" s="93">
        <v>34.750031951447468</v>
      </c>
      <c r="E737" s="94">
        <v>354.18357576071537</v>
      </c>
    </row>
    <row r="738" spans="2:5" x14ac:dyDescent="0.25">
      <c r="B738" s="91">
        <v>731</v>
      </c>
      <c r="C738" s="93">
        <v>28.842823411434491</v>
      </c>
      <c r="D738" s="93">
        <v>36.048192926175773</v>
      </c>
      <c r="E738" s="94">
        <v>253.33254254058767</v>
      </c>
    </row>
    <row r="739" spans="2:5" x14ac:dyDescent="0.25">
      <c r="B739" s="91">
        <v>732</v>
      </c>
      <c r="C739" s="93">
        <v>23.461422731833878</v>
      </c>
      <c r="D739" s="93">
        <v>35.662380146027175</v>
      </c>
      <c r="E739" s="94">
        <v>293.69984930522071</v>
      </c>
    </row>
    <row r="740" spans="2:5" x14ac:dyDescent="0.25">
      <c r="B740" s="91">
        <v>733</v>
      </c>
      <c r="C740" s="93">
        <v>29.917929065017191</v>
      </c>
      <c r="D740" s="93">
        <v>38.2206317979484</v>
      </c>
      <c r="E740" s="94">
        <v>230.88152527959664</v>
      </c>
    </row>
    <row r="741" spans="2:5" x14ac:dyDescent="0.25">
      <c r="B741" s="91">
        <v>734</v>
      </c>
      <c r="C741" s="93">
        <v>24.486166367378722</v>
      </c>
      <c r="D741" s="93">
        <v>34.548773123284334</v>
      </c>
      <c r="E741" s="94">
        <v>234.61960423962495</v>
      </c>
    </row>
    <row r="742" spans="2:5" x14ac:dyDescent="0.25">
      <c r="B742" s="91">
        <v>735</v>
      </c>
      <c r="C742" s="93">
        <v>20.918086901548971</v>
      </c>
      <c r="D742" s="93">
        <v>35.781679497582559</v>
      </c>
      <c r="E742" s="94">
        <v>377.22259962635064</v>
      </c>
    </row>
    <row r="743" spans="2:5" x14ac:dyDescent="0.25">
      <c r="B743" s="91">
        <v>736</v>
      </c>
      <c r="C743" s="93">
        <v>27.029557093229226</v>
      </c>
      <c r="D743" s="93">
        <v>33.025191927450606</v>
      </c>
      <c r="E743" s="94">
        <v>309.10303640873752</v>
      </c>
    </row>
    <row r="744" spans="2:5" x14ac:dyDescent="0.25">
      <c r="B744" s="91">
        <v>737</v>
      </c>
      <c r="C744" s="93">
        <v>28.11267924542684</v>
      </c>
      <c r="D744" s="93">
        <v>39.497375793689699</v>
      </c>
      <c r="E744" s="94">
        <v>327.35319072247626</v>
      </c>
    </row>
    <row r="745" spans="2:5" x14ac:dyDescent="0.25">
      <c r="B745" s="91">
        <v>738</v>
      </c>
      <c r="C745" s="93">
        <v>20.133589889549288</v>
      </c>
      <c r="D745" s="93">
        <v>32.314301118748752</v>
      </c>
      <c r="E745" s="94">
        <v>223.70854224620041</v>
      </c>
    </row>
    <row r="746" spans="2:5" x14ac:dyDescent="0.25">
      <c r="B746" s="91">
        <v>739</v>
      </c>
      <c r="C746" s="93">
        <v>29.724205767927877</v>
      </c>
      <c r="D746" s="93">
        <v>37.460785851696883</v>
      </c>
      <c r="E746" s="94">
        <v>301.46896158737889</v>
      </c>
    </row>
    <row r="747" spans="2:5" x14ac:dyDescent="0.25">
      <c r="B747" s="91">
        <v>740</v>
      </c>
      <c r="C747" s="93">
        <v>24.148030354669988</v>
      </c>
      <c r="D747" s="93">
        <v>39.050849988764568</v>
      </c>
      <c r="E747" s="94">
        <v>264.55508597043774</v>
      </c>
    </row>
    <row r="748" spans="2:5" x14ac:dyDescent="0.25">
      <c r="B748" s="91">
        <v>741</v>
      </c>
      <c r="C748" s="93">
        <v>27.941682402509212</v>
      </c>
      <c r="D748" s="93">
        <v>32.970974128946324</v>
      </c>
      <c r="E748" s="94">
        <v>328.50955061947241</v>
      </c>
    </row>
    <row r="749" spans="2:5" x14ac:dyDescent="0.25">
      <c r="B749" s="91">
        <v>742</v>
      </c>
      <c r="C749" s="93">
        <v>23.15454500493885</v>
      </c>
      <c r="D749" s="93">
        <v>31.077953368205165</v>
      </c>
      <c r="E749" s="94">
        <v>332.95629795506864</v>
      </c>
    </row>
    <row r="750" spans="2:5" x14ac:dyDescent="0.25">
      <c r="B750" s="91">
        <v>743</v>
      </c>
      <c r="C750" s="93">
        <v>27.397655643484125</v>
      </c>
      <c r="D750" s="93">
        <v>31.326123599041836</v>
      </c>
      <c r="E750" s="94">
        <v>379.94733586281387</v>
      </c>
    </row>
    <row r="751" spans="2:5" x14ac:dyDescent="0.25">
      <c r="B751" s="91">
        <v>744</v>
      </c>
      <c r="C751" s="93">
        <v>29.344081234057704</v>
      </c>
      <c r="D751" s="93">
        <v>34.719556777792981</v>
      </c>
      <c r="E751" s="94">
        <v>364.09215003794645</v>
      </c>
    </row>
    <row r="752" spans="2:5" x14ac:dyDescent="0.25">
      <c r="B752" s="91">
        <v>745</v>
      </c>
      <c r="C752" s="93">
        <v>25.703642587823524</v>
      </c>
      <c r="D752" s="93">
        <v>39.963747471908469</v>
      </c>
      <c r="E752" s="94">
        <v>259.5835328880209</v>
      </c>
    </row>
    <row r="753" spans="2:5" x14ac:dyDescent="0.25">
      <c r="B753" s="91">
        <v>746</v>
      </c>
      <c r="C753" s="93">
        <v>23.690197585905075</v>
      </c>
      <c r="D753" s="93">
        <v>35.726398371526898</v>
      </c>
      <c r="E753" s="94">
        <v>267.44273700265433</v>
      </c>
    </row>
    <row r="754" spans="2:5" x14ac:dyDescent="0.25">
      <c r="B754" s="91">
        <v>747</v>
      </c>
      <c r="C754" s="93">
        <v>27.702062243197801</v>
      </c>
      <c r="D754" s="93">
        <v>35.096348107676079</v>
      </c>
      <c r="E754" s="94">
        <v>214.57808122239351</v>
      </c>
    </row>
    <row r="755" spans="2:5" x14ac:dyDescent="0.25">
      <c r="B755" s="91">
        <v>748</v>
      </c>
      <c r="C755" s="93">
        <v>29.015244777736889</v>
      </c>
      <c r="D755" s="93">
        <v>32.730476255653848</v>
      </c>
      <c r="E755" s="94">
        <v>360.72271042874104</v>
      </c>
    </row>
    <row r="756" spans="2:5" x14ac:dyDescent="0.25">
      <c r="B756" s="91">
        <v>749</v>
      </c>
      <c r="C756" s="93">
        <v>25.120389775967578</v>
      </c>
      <c r="D756" s="93">
        <v>39.320973211590186</v>
      </c>
      <c r="E756" s="94">
        <v>366.21323438494755</v>
      </c>
    </row>
    <row r="757" spans="2:5" x14ac:dyDescent="0.25">
      <c r="B757" s="91">
        <v>750</v>
      </c>
      <c r="C757" s="93">
        <v>23.911912395339318</v>
      </c>
      <c r="D757" s="93">
        <v>33.762160150495035</v>
      </c>
      <c r="E757" s="94">
        <v>275.15028184217988</v>
      </c>
    </row>
    <row r="758" spans="2:5" x14ac:dyDescent="0.25">
      <c r="B758" s="91">
        <v>751</v>
      </c>
      <c r="C758" s="93">
        <v>25.642691633094415</v>
      </c>
      <c r="D758" s="93">
        <v>30.568287805874871</v>
      </c>
      <c r="E758" s="94">
        <v>231.71879946970117</v>
      </c>
    </row>
    <row r="759" spans="2:5" x14ac:dyDescent="0.25">
      <c r="B759" s="91">
        <v>752</v>
      </c>
      <c r="C759" s="93">
        <v>20.807796904081261</v>
      </c>
      <c r="D759" s="93">
        <v>34.764892314430725</v>
      </c>
      <c r="E759" s="94">
        <v>229.3189701595411</v>
      </c>
    </row>
    <row r="760" spans="2:5" x14ac:dyDescent="0.25">
      <c r="B760" s="91">
        <v>753</v>
      </c>
      <c r="C760" s="93">
        <v>22.546289565404557</v>
      </c>
      <c r="D760" s="93">
        <v>39.11825859268265</v>
      </c>
      <c r="E760" s="94">
        <v>357.6494860960396</v>
      </c>
    </row>
    <row r="761" spans="2:5" x14ac:dyDescent="0.25">
      <c r="B761" s="91">
        <v>754</v>
      </c>
      <c r="C761" s="93">
        <v>28.043604850898667</v>
      </c>
      <c r="D761" s="93">
        <v>38.336191638541592</v>
      </c>
      <c r="E761" s="94">
        <v>227.45811758116918</v>
      </c>
    </row>
    <row r="762" spans="2:5" x14ac:dyDescent="0.25">
      <c r="B762" s="91">
        <v>755</v>
      </c>
      <c r="C762" s="93">
        <v>27.093049883994283</v>
      </c>
      <c r="D762" s="93">
        <v>34.400873753598972</v>
      </c>
      <c r="E762" s="94">
        <v>210.6153862005315</v>
      </c>
    </row>
    <row r="763" spans="2:5" x14ac:dyDescent="0.25">
      <c r="B763" s="91">
        <v>756</v>
      </c>
      <c r="C763" s="93">
        <v>27.898009213748917</v>
      </c>
      <c r="D763" s="93">
        <v>34.18987081328423</v>
      </c>
      <c r="E763" s="94">
        <v>272.58546679478445</v>
      </c>
    </row>
    <row r="764" spans="2:5" x14ac:dyDescent="0.25">
      <c r="B764" s="91">
        <v>757</v>
      </c>
      <c r="C764" s="93">
        <v>29.732566272694747</v>
      </c>
      <c r="D764" s="93">
        <v>38.416890246995038</v>
      </c>
      <c r="E764" s="94">
        <v>286.29943847496469</v>
      </c>
    </row>
    <row r="765" spans="2:5" x14ac:dyDescent="0.25">
      <c r="B765" s="91">
        <v>758</v>
      </c>
      <c r="C765" s="93">
        <v>28.556231193470779</v>
      </c>
      <c r="D765" s="93">
        <v>39.39522319255191</v>
      </c>
      <c r="E765" s="94">
        <v>310.14812290780992</v>
      </c>
    </row>
    <row r="766" spans="2:5" x14ac:dyDescent="0.25">
      <c r="B766" s="91">
        <v>759</v>
      </c>
      <c r="C766" s="93">
        <v>29.058127924708341</v>
      </c>
      <c r="D766" s="93">
        <v>33.456352754734674</v>
      </c>
      <c r="E766" s="94">
        <v>353.08831183155434</v>
      </c>
    </row>
    <row r="767" spans="2:5" x14ac:dyDescent="0.25">
      <c r="B767" s="91">
        <v>760</v>
      </c>
      <c r="C767" s="93">
        <v>25.577221612148492</v>
      </c>
      <c r="D767" s="93">
        <v>34.316120763058912</v>
      </c>
      <c r="E767" s="94">
        <v>372.79597474337584</v>
      </c>
    </row>
    <row r="768" spans="2:5" x14ac:dyDescent="0.25">
      <c r="B768" s="91">
        <v>761</v>
      </c>
      <c r="C768" s="93">
        <v>26.24284867169705</v>
      </c>
      <c r="D768" s="93">
        <v>33.507911846786612</v>
      </c>
      <c r="E768" s="94">
        <v>350.91890180924793</v>
      </c>
    </row>
    <row r="769" spans="2:5" x14ac:dyDescent="0.25">
      <c r="B769" s="91">
        <v>762</v>
      </c>
      <c r="C769" s="93">
        <v>27.86770756279676</v>
      </c>
      <c r="D769" s="93">
        <v>34.47847008215647</v>
      </c>
      <c r="E769" s="94">
        <v>381.63806280364076</v>
      </c>
    </row>
    <row r="770" spans="2:5" x14ac:dyDescent="0.25">
      <c r="B770" s="91">
        <v>763</v>
      </c>
      <c r="C770" s="93">
        <v>24.868033435596381</v>
      </c>
      <c r="D770" s="93">
        <v>34.539567292846115</v>
      </c>
      <c r="E770" s="94">
        <v>314.2270127099622</v>
      </c>
    </row>
    <row r="771" spans="2:5" x14ac:dyDescent="0.25">
      <c r="B771" s="91">
        <v>764</v>
      </c>
      <c r="C771" s="93">
        <v>29.28170146041866</v>
      </c>
      <c r="D771" s="93">
        <v>35.950113162589481</v>
      </c>
      <c r="E771" s="94">
        <v>347.22118069373164</v>
      </c>
    </row>
    <row r="772" spans="2:5" x14ac:dyDescent="0.25">
      <c r="B772" s="91">
        <v>765</v>
      </c>
      <c r="C772" s="93">
        <v>24.110836244150594</v>
      </c>
      <c r="D772" s="93">
        <v>37.14778819805035</v>
      </c>
      <c r="E772" s="94">
        <v>367.10811858776066</v>
      </c>
    </row>
    <row r="773" spans="2:5" x14ac:dyDescent="0.25">
      <c r="B773" s="91">
        <v>766</v>
      </c>
      <c r="C773" s="93">
        <v>20.413622282739947</v>
      </c>
      <c r="D773" s="93">
        <v>35.565228132028196</v>
      </c>
      <c r="E773" s="94">
        <v>272.85548485994701</v>
      </c>
    </row>
    <row r="774" spans="2:5" x14ac:dyDescent="0.25">
      <c r="B774" s="91">
        <v>767</v>
      </c>
      <c r="C774" s="93">
        <v>26.103148593665768</v>
      </c>
      <c r="D774" s="93">
        <v>33.715820981130157</v>
      </c>
      <c r="E774" s="94">
        <v>357.98956366849836</v>
      </c>
    </row>
    <row r="775" spans="2:5" x14ac:dyDescent="0.25">
      <c r="B775" s="91">
        <v>768</v>
      </c>
      <c r="C775" s="93">
        <v>25.668194829320363</v>
      </c>
      <c r="D775" s="93">
        <v>31.806629531499432</v>
      </c>
      <c r="E775" s="94">
        <v>246.95609666594282</v>
      </c>
    </row>
    <row r="776" spans="2:5" x14ac:dyDescent="0.25">
      <c r="B776" s="91">
        <v>769</v>
      </c>
      <c r="C776" s="93">
        <v>23.652531146669105</v>
      </c>
      <c r="D776" s="93">
        <v>31.745061602345878</v>
      </c>
      <c r="E776" s="94">
        <v>237.52745560410426</v>
      </c>
    </row>
    <row r="777" spans="2:5" x14ac:dyDescent="0.25">
      <c r="B777" s="91">
        <v>770</v>
      </c>
      <c r="C777" s="93">
        <v>29.458592949971486</v>
      </c>
      <c r="D777" s="93">
        <v>35.26901137866799</v>
      </c>
      <c r="E777" s="94">
        <v>356.11576739515544</v>
      </c>
    </row>
    <row r="778" spans="2:5" x14ac:dyDescent="0.25">
      <c r="B778" s="91">
        <v>771</v>
      </c>
      <c r="C778" s="93">
        <v>27.93349523537168</v>
      </c>
      <c r="D778" s="93">
        <v>33.425222608397256</v>
      </c>
      <c r="E778" s="94">
        <v>330.52746064746873</v>
      </c>
    </row>
    <row r="779" spans="2:5" x14ac:dyDescent="0.25">
      <c r="B779" s="91">
        <v>772</v>
      </c>
      <c r="C779" s="93">
        <v>24.599576546913074</v>
      </c>
      <c r="D779" s="93">
        <v>34.582792788740967</v>
      </c>
      <c r="E779" s="94">
        <v>201.03316674136207</v>
      </c>
    </row>
    <row r="780" spans="2:5" x14ac:dyDescent="0.25">
      <c r="B780" s="91">
        <v>773</v>
      </c>
      <c r="C780" s="93">
        <v>28.632275965483998</v>
      </c>
      <c r="D780" s="93">
        <v>35.180083653492431</v>
      </c>
      <c r="E780" s="94">
        <v>354.69412258500017</v>
      </c>
    </row>
    <row r="781" spans="2:5" x14ac:dyDescent="0.25">
      <c r="B781" s="91">
        <v>774</v>
      </c>
      <c r="C781" s="93">
        <v>28.277934592397177</v>
      </c>
      <c r="D781" s="93">
        <v>36.265824983260394</v>
      </c>
      <c r="E781" s="94">
        <v>335.43260351898005</v>
      </c>
    </row>
    <row r="782" spans="2:5" x14ac:dyDescent="0.25">
      <c r="B782" s="91">
        <v>775</v>
      </c>
      <c r="C782" s="93">
        <v>26.579337647482227</v>
      </c>
      <c r="D782" s="93">
        <v>30.812780955433052</v>
      </c>
      <c r="E782" s="94">
        <v>312.08063159007452</v>
      </c>
    </row>
    <row r="783" spans="2:5" x14ac:dyDescent="0.25">
      <c r="B783" s="91">
        <v>776</v>
      </c>
      <c r="C783" s="93">
        <v>25.428945100817401</v>
      </c>
      <c r="D783" s="93">
        <v>31.259498125325582</v>
      </c>
      <c r="E783" s="94">
        <v>356.25904179297925</v>
      </c>
    </row>
    <row r="784" spans="2:5" x14ac:dyDescent="0.25">
      <c r="B784" s="91">
        <v>777</v>
      </c>
      <c r="C784" s="93">
        <v>23.97249346848762</v>
      </c>
      <c r="D784" s="93">
        <v>37.88857911419597</v>
      </c>
      <c r="E784" s="94">
        <v>336.63279049828355</v>
      </c>
    </row>
    <row r="785" spans="2:5" x14ac:dyDescent="0.25">
      <c r="B785" s="91">
        <v>778</v>
      </c>
      <c r="C785" s="93">
        <v>24.47196250706758</v>
      </c>
      <c r="D785" s="93">
        <v>32.519311664520487</v>
      </c>
      <c r="E785" s="94">
        <v>221.94743399950005</v>
      </c>
    </row>
    <row r="786" spans="2:5" x14ac:dyDescent="0.25">
      <c r="B786" s="91">
        <v>779</v>
      </c>
      <c r="C786" s="93">
        <v>22.491155590394122</v>
      </c>
      <c r="D786" s="93">
        <v>39.152381956626563</v>
      </c>
      <c r="E786" s="94">
        <v>266.23877407251001</v>
      </c>
    </row>
    <row r="787" spans="2:5" x14ac:dyDescent="0.25">
      <c r="B787" s="91">
        <v>780</v>
      </c>
      <c r="C787" s="93">
        <v>27.521747518068835</v>
      </c>
      <c r="D787" s="93">
        <v>35.387443422090286</v>
      </c>
      <c r="E787" s="94">
        <v>283.10649179775692</v>
      </c>
    </row>
    <row r="788" spans="2:5" x14ac:dyDescent="0.25">
      <c r="B788" s="91">
        <v>781</v>
      </c>
      <c r="C788" s="93">
        <v>28.945006158787699</v>
      </c>
      <c r="D788" s="93">
        <v>39.942874590539112</v>
      </c>
      <c r="E788" s="94">
        <v>318.97419168294959</v>
      </c>
    </row>
    <row r="789" spans="2:5" x14ac:dyDescent="0.25">
      <c r="B789" s="91">
        <v>782</v>
      </c>
      <c r="C789" s="93">
        <v>21.631075231626131</v>
      </c>
      <c r="D789" s="93">
        <v>34.264162033436818</v>
      </c>
      <c r="E789" s="94">
        <v>247.82128249082251</v>
      </c>
    </row>
    <row r="790" spans="2:5" x14ac:dyDescent="0.25">
      <c r="B790" s="91">
        <v>783</v>
      </c>
      <c r="C790" s="93">
        <v>25.603480552696389</v>
      </c>
      <c r="D790" s="93">
        <v>30.979109249347086</v>
      </c>
      <c r="E790" s="94">
        <v>353.31322473177852</v>
      </c>
    </row>
    <row r="791" spans="2:5" x14ac:dyDescent="0.25">
      <c r="B791" s="91">
        <v>784</v>
      </c>
      <c r="C791" s="93">
        <v>23.34268508099554</v>
      </c>
      <c r="D791" s="93">
        <v>37.804533512099376</v>
      </c>
      <c r="E791" s="94">
        <v>292.94697259782271</v>
      </c>
    </row>
    <row r="792" spans="2:5" x14ac:dyDescent="0.25">
      <c r="B792" s="91">
        <v>785</v>
      </c>
      <c r="C792" s="93">
        <v>26.610357844153842</v>
      </c>
      <c r="D792" s="93">
        <v>31.105301442237501</v>
      </c>
      <c r="E792" s="94">
        <v>242.82769656116204</v>
      </c>
    </row>
    <row r="793" spans="2:5" x14ac:dyDescent="0.25">
      <c r="B793" s="91">
        <v>786</v>
      </c>
      <c r="C793" s="93">
        <v>26.326911173620175</v>
      </c>
      <c r="D793" s="93">
        <v>37.64612304424093</v>
      </c>
      <c r="E793" s="94">
        <v>359.54354462439181</v>
      </c>
    </row>
    <row r="794" spans="2:5" x14ac:dyDescent="0.25">
      <c r="B794" s="91">
        <v>787</v>
      </c>
      <c r="C794" s="93">
        <v>25.19116789645069</v>
      </c>
      <c r="D794" s="93">
        <v>31.891277887136063</v>
      </c>
      <c r="E794" s="94">
        <v>397.76094704623796</v>
      </c>
    </row>
    <row r="795" spans="2:5" x14ac:dyDescent="0.25">
      <c r="B795" s="91">
        <v>788</v>
      </c>
      <c r="C795" s="93">
        <v>25.269688698540204</v>
      </c>
      <c r="D795" s="93">
        <v>34.258984074691277</v>
      </c>
      <c r="E795" s="94">
        <v>291.11463783414069</v>
      </c>
    </row>
    <row r="796" spans="2:5" x14ac:dyDescent="0.25">
      <c r="B796" s="91">
        <v>789</v>
      </c>
      <c r="C796" s="93">
        <v>21.952554801780948</v>
      </c>
      <c r="D796" s="93">
        <v>31.399613148691959</v>
      </c>
      <c r="E796" s="94">
        <v>322.40547960440381</v>
      </c>
    </row>
    <row r="797" spans="2:5" x14ac:dyDescent="0.25">
      <c r="B797" s="91">
        <v>790</v>
      </c>
      <c r="C797" s="93">
        <v>25.773086534777008</v>
      </c>
      <c r="D797" s="93">
        <v>37.442029858490891</v>
      </c>
      <c r="E797" s="94">
        <v>375.39545994814318</v>
      </c>
    </row>
    <row r="798" spans="2:5" x14ac:dyDescent="0.25">
      <c r="B798" s="91">
        <v>791</v>
      </c>
      <c r="C798" s="93">
        <v>23.938595063740514</v>
      </c>
      <c r="D798" s="93">
        <v>31.952383031437176</v>
      </c>
      <c r="E798" s="94">
        <v>224.42335626770765</v>
      </c>
    </row>
    <row r="799" spans="2:5" x14ac:dyDescent="0.25">
      <c r="B799" s="91">
        <v>792</v>
      </c>
      <c r="C799" s="93">
        <v>26.679189921255606</v>
      </c>
      <c r="D799" s="93">
        <v>34.322518060259661</v>
      </c>
      <c r="E799" s="94">
        <v>397.14223798542514</v>
      </c>
    </row>
    <row r="800" spans="2:5" x14ac:dyDescent="0.25">
      <c r="B800" s="91">
        <v>793</v>
      </c>
      <c r="C800" s="93">
        <v>20.246233359502167</v>
      </c>
      <c r="D800" s="93">
        <v>35.770682124030586</v>
      </c>
      <c r="E800" s="94">
        <v>357.45207439607049</v>
      </c>
    </row>
    <row r="801" spans="2:5" x14ac:dyDescent="0.25">
      <c r="B801" s="91">
        <v>794</v>
      </c>
      <c r="C801" s="93">
        <v>24.589741601958409</v>
      </c>
      <c r="D801" s="93">
        <v>36.546806635927297</v>
      </c>
      <c r="E801" s="94">
        <v>299.58024545825572</v>
      </c>
    </row>
    <row r="802" spans="2:5" x14ac:dyDescent="0.25">
      <c r="B802" s="91">
        <v>795</v>
      </c>
      <c r="C802" s="93">
        <v>24.535648055107586</v>
      </c>
      <c r="D802" s="93">
        <v>32.041661619304769</v>
      </c>
      <c r="E802" s="94">
        <v>204.04001499501413</v>
      </c>
    </row>
    <row r="803" spans="2:5" x14ac:dyDescent="0.25">
      <c r="B803" s="91">
        <v>796</v>
      </c>
      <c r="C803" s="93">
        <v>23.969571478452224</v>
      </c>
      <c r="D803" s="93">
        <v>33.775367948784883</v>
      </c>
      <c r="E803" s="94">
        <v>214.1241549245072</v>
      </c>
    </row>
    <row r="804" spans="2:5" x14ac:dyDescent="0.25">
      <c r="B804" s="91">
        <v>797</v>
      </c>
      <c r="C804" s="93">
        <v>21.667508181754869</v>
      </c>
      <c r="D804" s="93">
        <v>36.427461877553085</v>
      </c>
      <c r="E804" s="94">
        <v>320.52333774370049</v>
      </c>
    </row>
    <row r="805" spans="2:5" x14ac:dyDescent="0.25">
      <c r="B805" s="91">
        <v>798</v>
      </c>
      <c r="C805" s="93">
        <v>24.344691887759662</v>
      </c>
      <c r="D805" s="93">
        <v>33.992141962841664</v>
      </c>
      <c r="E805" s="94">
        <v>284.49726669034197</v>
      </c>
    </row>
    <row r="806" spans="2:5" x14ac:dyDescent="0.25">
      <c r="B806" s="91">
        <v>799</v>
      </c>
      <c r="C806" s="93">
        <v>25.237344403622053</v>
      </c>
      <c r="D806" s="93">
        <v>30.340735298237075</v>
      </c>
      <c r="E806" s="94">
        <v>387.00672279738035</v>
      </c>
    </row>
    <row r="807" spans="2:5" x14ac:dyDescent="0.25">
      <c r="B807" s="91">
        <v>800</v>
      </c>
      <c r="C807" s="93">
        <v>27.854101802052128</v>
      </c>
      <c r="D807" s="93">
        <v>34.420596788426344</v>
      </c>
      <c r="E807" s="94">
        <v>325.25193055863571</v>
      </c>
    </row>
    <row r="808" spans="2:5" x14ac:dyDescent="0.25">
      <c r="B808" s="91">
        <v>801</v>
      </c>
      <c r="C808" s="93">
        <v>27.62346026339824</v>
      </c>
      <c r="D808" s="93">
        <v>32.0739071007348</v>
      </c>
      <c r="E808" s="94">
        <v>389.09958360300084</v>
      </c>
    </row>
    <row r="809" spans="2:5" x14ac:dyDescent="0.25">
      <c r="B809" s="91">
        <v>802</v>
      </c>
      <c r="C809" s="93">
        <v>25.026509975902258</v>
      </c>
      <c r="D809" s="93">
        <v>37.503703426750313</v>
      </c>
      <c r="E809" s="94">
        <v>283.44783150941612</v>
      </c>
    </row>
    <row r="810" spans="2:5" x14ac:dyDescent="0.25">
      <c r="B810" s="91">
        <v>803</v>
      </c>
      <c r="C810" s="93">
        <v>28.957036337620231</v>
      </c>
      <c r="D810" s="93">
        <v>30.479486687740639</v>
      </c>
      <c r="E810" s="94">
        <v>222.10694814911642</v>
      </c>
    </row>
    <row r="811" spans="2:5" x14ac:dyDescent="0.25">
      <c r="B811" s="91">
        <v>804</v>
      </c>
      <c r="C811" s="93">
        <v>24.002422506154577</v>
      </c>
      <c r="D811" s="93">
        <v>30.308256894741675</v>
      </c>
      <c r="E811" s="94">
        <v>331.73827670666685</v>
      </c>
    </row>
    <row r="812" spans="2:5" x14ac:dyDescent="0.25">
      <c r="B812" s="91">
        <v>805</v>
      </c>
      <c r="C812" s="93">
        <v>22.672946463189589</v>
      </c>
      <c r="D812" s="93">
        <v>38.853118514691033</v>
      </c>
      <c r="E812" s="94">
        <v>251.10864180009824</v>
      </c>
    </row>
    <row r="813" spans="2:5" x14ac:dyDescent="0.25">
      <c r="B813" s="91">
        <v>806</v>
      </c>
      <c r="C813" s="93">
        <v>29.826778557443333</v>
      </c>
      <c r="D813" s="93">
        <v>38.110421273318885</v>
      </c>
      <c r="E813" s="94">
        <v>389.56972787115484</v>
      </c>
    </row>
    <row r="814" spans="2:5" x14ac:dyDescent="0.25">
      <c r="B814" s="91">
        <v>807</v>
      </c>
      <c r="C814" s="93">
        <v>22.401575220300703</v>
      </c>
      <c r="D814" s="93">
        <v>36.865925662374906</v>
      </c>
      <c r="E814" s="94">
        <v>270.05717227654554</v>
      </c>
    </row>
    <row r="815" spans="2:5" x14ac:dyDescent="0.25">
      <c r="B815" s="91">
        <v>808</v>
      </c>
      <c r="C815" s="93">
        <v>22.370991732062873</v>
      </c>
      <c r="D815" s="93">
        <v>33.09756242764994</v>
      </c>
      <c r="E815" s="94">
        <v>376.18560215346065</v>
      </c>
    </row>
    <row r="816" spans="2:5" x14ac:dyDescent="0.25">
      <c r="B816" s="91">
        <v>809</v>
      </c>
      <c r="C816" s="93">
        <v>23.643275544092337</v>
      </c>
      <c r="D816" s="93">
        <v>34.233945061662439</v>
      </c>
      <c r="E816" s="94">
        <v>229.59612019128843</v>
      </c>
    </row>
    <row r="817" spans="2:5" x14ac:dyDescent="0.25">
      <c r="B817" s="91">
        <v>810</v>
      </c>
      <c r="C817" s="93">
        <v>26.705834096656595</v>
      </c>
      <c r="D817" s="93">
        <v>33.246621778601551</v>
      </c>
      <c r="E817" s="94">
        <v>375.96274452261412</v>
      </c>
    </row>
    <row r="818" spans="2:5" x14ac:dyDescent="0.25">
      <c r="B818" s="91">
        <v>811</v>
      </c>
      <c r="C818" s="93">
        <v>22.831572753429278</v>
      </c>
      <c r="D818" s="93">
        <v>39.217798629326239</v>
      </c>
      <c r="E818" s="94">
        <v>344.39710833632734</v>
      </c>
    </row>
    <row r="819" spans="2:5" x14ac:dyDescent="0.25">
      <c r="B819" s="91">
        <v>812</v>
      </c>
      <c r="C819" s="93">
        <v>21.135292559897536</v>
      </c>
      <c r="D819" s="93">
        <v>37.78832865284015</v>
      </c>
      <c r="E819" s="94">
        <v>235.06701626652293</v>
      </c>
    </row>
    <row r="820" spans="2:5" x14ac:dyDescent="0.25">
      <c r="B820" s="91">
        <v>813</v>
      </c>
      <c r="C820" s="93">
        <v>22.468450652291878</v>
      </c>
      <c r="D820" s="93">
        <v>32.83709189912333</v>
      </c>
      <c r="E820" s="94">
        <v>276.64684336059094</v>
      </c>
    </row>
    <row r="821" spans="2:5" x14ac:dyDescent="0.25">
      <c r="B821" s="91">
        <v>814</v>
      </c>
      <c r="C821" s="93">
        <v>29.705726833110084</v>
      </c>
      <c r="D821" s="93">
        <v>39.740982240231553</v>
      </c>
      <c r="E821" s="94">
        <v>355.23258280589391</v>
      </c>
    </row>
    <row r="822" spans="2:5" x14ac:dyDescent="0.25">
      <c r="B822" s="91">
        <v>815</v>
      </c>
      <c r="C822" s="93">
        <v>23.750018472865037</v>
      </c>
      <c r="D822" s="93">
        <v>36.673654107064507</v>
      </c>
      <c r="E822" s="94">
        <v>287.6497825219065</v>
      </c>
    </row>
    <row r="823" spans="2:5" x14ac:dyDescent="0.25">
      <c r="B823" s="91">
        <v>816</v>
      </c>
      <c r="C823" s="93">
        <v>23.059228237408401</v>
      </c>
      <c r="D823" s="93">
        <v>36.277215354088717</v>
      </c>
      <c r="E823" s="94">
        <v>252.47514635374387</v>
      </c>
    </row>
    <row r="824" spans="2:5" x14ac:dyDescent="0.25">
      <c r="B824" s="91">
        <v>817</v>
      </c>
      <c r="C824" s="93">
        <v>28.59345551288316</v>
      </c>
      <c r="D824" s="93">
        <v>37.271178918003898</v>
      </c>
      <c r="E824" s="94">
        <v>333.35112013112064</v>
      </c>
    </row>
    <row r="825" spans="2:5" x14ac:dyDescent="0.25">
      <c r="B825" s="91">
        <v>818</v>
      </c>
      <c r="C825" s="93">
        <v>29.192906062772408</v>
      </c>
      <c r="D825" s="93">
        <v>31.582137045176488</v>
      </c>
      <c r="E825" s="94">
        <v>339.20979126821811</v>
      </c>
    </row>
    <row r="826" spans="2:5" x14ac:dyDescent="0.25">
      <c r="B826" s="91">
        <v>819</v>
      </c>
      <c r="C826" s="93">
        <v>21.799764785255604</v>
      </c>
      <c r="D826" s="93">
        <v>37.092797848090207</v>
      </c>
      <c r="E826" s="94">
        <v>291.27866923738884</v>
      </c>
    </row>
    <row r="827" spans="2:5" x14ac:dyDescent="0.25">
      <c r="B827" s="91">
        <v>820</v>
      </c>
      <c r="C827" s="93">
        <v>20.102442269019782</v>
      </c>
      <c r="D827" s="93">
        <v>37.698116336649996</v>
      </c>
      <c r="E827" s="94">
        <v>349.43181343480819</v>
      </c>
    </row>
    <row r="828" spans="2:5" x14ac:dyDescent="0.25">
      <c r="B828" s="91">
        <v>821</v>
      </c>
      <c r="C828" s="93">
        <v>26.742351438452559</v>
      </c>
      <c r="D828" s="93">
        <v>34.071322903070971</v>
      </c>
      <c r="E828" s="94">
        <v>220.71524155364341</v>
      </c>
    </row>
    <row r="829" spans="2:5" x14ac:dyDescent="0.25">
      <c r="B829" s="91">
        <v>822</v>
      </c>
      <c r="C829" s="93">
        <v>29.682441176999518</v>
      </c>
      <c r="D829" s="93">
        <v>32.112337630310122</v>
      </c>
      <c r="E829" s="94">
        <v>250.76136291010374</v>
      </c>
    </row>
    <row r="830" spans="2:5" x14ac:dyDescent="0.25">
      <c r="B830" s="91">
        <v>823</v>
      </c>
      <c r="C830" s="93">
        <v>21.426141523460114</v>
      </c>
      <c r="D830" s="93">
        <v>32.156808090313</v>
      </c>
      <c r="E830" s="94">
        <v>363.28543939650842</v>
      </c>
    </row>
    <row r="831" spans="2:5" x14ac:dyDescent="0.25">
      <c r="B831" s="91">
        <v>824</v>
      </c>
      <c r="C831" s="93">
        <v>20.303829649829531</v>
      </c>
      <c r="D831" s="93">
        <v>33.52823919312447</v>
      </c>
      <c r="E831" s="94">
        <v>218.35173651812048</v>
      </c>
    </row>
    <row r="832" spans="2:5" x14ac:dyDescent="0.25">
      <c r="B832" s="91">
        <v>825</v>
      </c>
      <c r="C832" s="93">
        <v>21.622912982134981</v>
      </c>
      <c r="D832" s="93">
        <v>32.71248050401698</v>
      </c>
      <c r="E832" s="94">
        <v>233.02589263448164</v>
      </c>
    </row>
    <row r="833" spans="2:5" x14ac:dyDescent="0.25">
      <c r="B833" s="91">
        <v>826</v>
      </c>
      <c r="C833" s="93">
        <v>28.405846806132701</v>
      </c>
      <c r="D833" s="93">
        <v>36.478539737881817</v>
      </c>
      <c r="E833" s="94">
        <v>394.78850750029505</v>
      </c>
    </row>
    <row r="834" spans="2:5" x14ac:dyDescent="0.25">
      <c r="B834" s="91">
        <v>827</v>
      </c>
      <c r="C834" s="93">
        <v>20.114287647031109</v>
      </c>
      <c r="D834" s="93">
        <v>35.063694613749654</v>
      </c>
      <c r="E834" s="94">
        <v>346.34085952303701</v>
      </c>
    </row>
    <row r="835" spans="2:5" x14ac:dyDescent="0.25">
      <c r="B835" s="91">
        <v>828</v>
      </c>
      <c r="C835" s="93">
        <v>22.413857559917894</v>
      </c>
      <c r="D835" s="93">
        <v>33.209185770144479</v>
      </c>
      <c r="E835" s="94">
        <v>359.93962572433423</v>
      </c>
    </row>
    <row r="836" spans="2:5" x14ac:dyDescent="0.25">
      <c r="B836" s="91">
        <v>829</v>
      </c>
      <c r="C836" s="93">
        <v>24.945594366253751</v>
      </c>
      <c r="D836" s="93">
        <v>32.847700957590121</v>
      </c>
      <c r="E836" s="94">
        <v>240.3861615487863</v>
      </c>
    </row>
    <row r="837" spans="2:5" x14ac:dyDescent="0.25">
      <c r="B837" s="91">
        <v>830</v>
      </c>
      <c r="C837" s="93">
        <v>29.569368968144062</v>
      </c>
      <c r="D837" s="93">
        <v>36.56304513564222</v>
      </c>
      <c r="E837" s="94">
        <v>211.18082786708158</v>
      </c>
    </row>
    <row r="838" spans="2:5" x14ac:dyDescent="0.25">
      <c r="B838" s="91">
        <v>831</v>
      </c>
      <c r="C838" s="93">
        <v>27.36475197978837</v>
      </c>
      <c r="D838" s="93">
        <v>38.771533659015631</v>
      </c>
      <c r="E838" s="94">
        <v>318.53902146745622</v>
      </c>
    </row>
    <row r="839" spans="2:5" x14ac:dyDescent="0.25">
      <c r="B839" s="91">
        <v>832</v>
      </c>
      <c r="C839" s="93">
        <v>23.491430580767748</v>
      </c>
      <c r="D839" s="93">
        <v>33.198002609200032</v>
      </c>
      <c r="E839" s="94">
        <v>301.24772481105975</v>
      </c>
    </row>
    <row r="840" spans="2:5" x14ac:dyDescent="0.25">
      <c r="B840" s="91">
        <v>833</v>
      </c>
      <c r="C840" s="93">
        <v>23.721615999095157</v>
      </c>
      <c r="D840" s="93">
        <v>38.512459589629835</v>
      </c>
      <c r="E840" s="94">
        <v>274.91519296528975</v>
      </c>
    </row>
    <row r="841" spans="2:5" x14ac:dyDescent="0.25">
      <c r="B841" s="91">
        <v>834</v>
      </c>
      <c r="C841" s="93">
        <v>23.864186720203421</v>
      </c>
      <c r="D841" s="93">
        <v>34.551307125708483</v>
      </c>
      <c r="E841" s="94">
        <v>358.15622533797159</v>
      </c>
    </row>
    <row r="842" spans="2:5" x14ac:dyDescent="0.25">
      <c r="B842" s="91">
        <v>835</v>
      </c>
      <c r="C842" s="93">
        <v>25.254639008144714</v>
      </c>
      <c r="D842" s="93">
        <v>37.529344786487883</v>
      </c>
      <c r="E842" s="94">
        <v>245.80245768948276</v>
      </c>
    </row>
    <row r="843" spans="2:5" x14ac:dyDescent="0.25">
      <c r="B843" s="91">
        <v>836</v>
      </c>
      <c r="C843" s="93">
        <v>22.241083414022562</v>
      </c>
      <c r="D843" s="93">
        <v>33.802508244921057</v>
      </c>
      <c r="E843" s="94">
        <v>319.14119853212821</v>
      </c>
    </row>
    <row r="844" spans="2:5" x14ac:dyDescent="0.25">
      <c r="B844" s="91">
        <v>837</v>
      </c>
      <c r="C844" s="93">
        <v>26.696514605240527</v>
      </c>
      <c r="D844" s="93">
        <v>31.379371466357505</v>
      </c>
      <c r="E844" s="94">
        <v>233.38089498401644</v>
      </c>
    </row>
    <row r="845" spans="2:5" x14ac:dyDescent="0.25">
      <c r="B845" s="91">
        <v>838</v>
      </c>
      <c r="C845" s="93">
        <v>26.541584972293563</v>
      </c>
      <c r="D845" s="93">
        <v>33.343915445157876</v>
      </c>
      <c r="E845" s="94">
        <v>235.9007563155597</v>
      </c>
    </row>
    <row r="846" spans="2:5" x14ac:dyDescent="0.25">
      <c r="B846" s="91">
        <v>839</v>
      </c>
      <c r="C846" s="93">
        <v>22.309701966139791</v>
      </c>
      <c r="D846" s="93">
        <v>38.255129059698469</v>
      </c>
      <c r="E846" s="94">
        <v>260.49257941675921</v>
      </c>
    </row>
    <row r="847" spans="2:5" x14ac:dyDescent="0.25">
      <c r="B847" s="91">
        <v>840</v>
      </c>
      <c r="C847" s="93">
        <v>25.33933792664174</v>
      </c>
      <c r="D847" s="93">
        <v>37.211202538871063</v>
      </c>
      <c r="E847" s="94">
        <v>213.70295367150055</v>
      </c>
    </row>
    <row r="848" spans="2:5" x14ac:dyDescent="0.25">
      <c r="B848" s="91">
        <v>841</v>
      </c>
      <c r="C848" s="93">
        <v>20.485356036164994</v>
      </c>
      <c r="D848" s="93">
        <v>32.958819773773349</v>
      </c>
      <c r="E848" s="94">
        <v>211.52642698508805</v>
      </c>
    </row>
    <row r="849" spans="2:5" x14ac:dyDescent="0.25">
      <c r="B849" s="91">
        <v>842</v>
      </c>
      <c r="C849" s="93">
        <v>29.559771199461391</v>
      </c>
      <c r="D849" s="93">
        <v>31.012622729027349</v>
      </c>
      <c r="E849" s="94">
        <v>319.44670001146767</v>
      </c>
    </row>
    <row r="850" spans="2:5" x14ac:dyDescent="0.25">
      <c r="B850" s="91">
        <v>843</v>
      </c>
      <c r="C850" s="93">
        <v>27.507409833630163</v>
      </c>
      <c r="D850" s="93">
        <v>36.685654194810887</v>
      </c>
      <c r="E850" s="94">
        <v>350.53344354665364</v>
      </c>
    </row>
    <row r="851" spans="2:5" x14ac:dyDescent="0.25">
      <c r="B851" s="91">
        <v>844</v>
      </c>
      <c r="C851" s="93">
        <v>28.498663400120023</v>
      </c>
      <c r="D851" s="93">
        <v>31.63304347830972</v>
      </c>
      <c r="E851" s="94">
        <v>299.84294290020262</v>
      </c>
    </row>
    <row r="852" spans="2:5" x14ac:dyDescent="0.25">
      <c r="B852" s="91">
        <v>845</v>
      </c>
      <c r="C852" s="93">
        <v>24.242335615653943</v>
      </c>
      <c r="D852" s="93">
        <v>39.00479927272972</v>
      </c>
      <c r="E852" s="94">
        <v>388.14143873369994</v>
      </c>
    </row>
    <row r="853" spans="2:5" x14ac:dyDescent="0.25">
      <c r="B853" s="91">
        <v>846</v>
      </c>
      <c r="C853" s="93">
        <v>26.343843633919455</v>
      </c>
      <c r="D853" s="93">
        <v>33.586945753482638</v>
      </c>
      <c r="E853" s="94">
        <v>201.51811145438006</v>
      </c>
    </row>
    <row r="854" spans="2:5" x14ac:dyDescent="0.25">
      <c r="B854" s="91">
        <v>847</v>
      </c>
      <c r="C854" s="93">
        <v>23.77448157183381</v>
      </c>
      <c r="D854" s="93">
        <v>36.977180329095276</v>
      </c>
      <c r="E854" s="94">
        <v>253.63193197646615</v>
      </c>
    </row>
    <row r="855" spans="2:5" x14ac:dyDescent="0.25">
      <c r="B855" s="91">
        <v>848</v>
      </c>
      <c r="C855" s="93">
        <v>23.600179938253131</v>
      </c>
      <c r="D855" s="93">
        <v>34.335522004172489</v>
      </c>
      <c r="E855" s="94">
        <v>343.74001145762293</v>
      </c>
    </row>
    <row r="856" spans="2:5" x14ac:dyDescent="0.25">
      <c r="B856" s="91">
        <v>849</v>
      </c>
      <c r="C856" s="93">
        <v>24.036533938843711</v>
      </c>
      <c r="D856" s="93">
        <v>32.674207495394405</v>
      </c>
      <c r="E856" s="94">
        <v>222.94252333734383</v>
      </c>
    </row>
    <row r="857" spans="2:5" x14ac:dyDescent="0.25">
      <c r="B857" s="91">
        <v>850</v>
      </c>
      <c r="C857" s="93">
        <v>24.012317109358222</v>
      </c>
      <c r="D857" s="93">
        <v>32.3269677812049</v>
      </c>
      <c r="E857" s="94">
        <v>270.83049336794954</v>
      </c>
    </row>
    <row r="858" spans="2:5" x14ac:dyDescent="0.25">
      <c r="B858" s="91">
        <v>851</v>
      </c>
      <c r="C858" s="93">
        <v>27.459944666354396</v>
      </c>
      <c r="D858" s="93">
        <v>31.415092313634631</v>
      </c>
      <c r="E858" s="94">
        <v>302.76213458758059</v>
      </c>
    </row>
    <row r="859" spans="2:5" x14ac:dyDescent="0.25">
      <c r="B859" s="91">
        <v>852</v>
      </c>
      <c r="C859" s="93">
        <v>25.438210597920797</v>
      </c>
      <c r="D859" s="93">
        <v>37.25688262943428</v>
      </c>
      <c r="E859" s="94">
        <v>356.74373574576907</v>
      </c>
    </row>
    <row r="860" spans="2:5" x14ac:dyDescent="0.25">
      <c r="B860" s="91">
        <v>853</v>
      </c>
      <c r="C860" s="93">
        <v>20.035122383767757</v>
      </c>
      <c r="D860" s="93">
        <v>33.052421605400504</v>
      </c>
      <c r="E860" s="94">
        <v>273.0748099322692</v>
      </c>
    </row>
    <row r="861" spans="2:5" x14ac:dyDescent="0.25">
      <c r="B861" s="91">
        <v>854</v>
      </c>
      <c r="C861" s="93">
        <v>24.890392148016403</v>
      </c>
      <c r="D861" s="93">
        <v>30.311121032015581</v>
      </c>
      <c r="E861" s="94">
        <v>365.41774883954389</v>
      </c>
    </row>
    <row r="862" spans="2:5" x14ac:dyDescent="0.25">
      <c r="B862" s="91">
        <v>855</v>
      </c>
      <c r="C862" s="93">
        <v>24.526642316149236</v>
      </c>
      <c r="D862" s="93">
        <v>31.120173667355647</v>
      </c>
      <c r="E862" s="94">
        <v>281.08639516499966</v>
      </c>
    </row>
    <row r="863" spans="2:5" x14ac:dyDescent="0.25">
      <c r="B863" s="91">
        <v>856</v>
      </c>
      <c r="C863" s="93">
        <v>23.023152743588803</v>
      </c>
      <c r="D863" s="93">
        <v>35.174769298445582</v>
      </c>
      <c r="E863" s="94">
        <v>294.90591612798994</v>
      </c>
    </row>
    <row r="864" spans="2:5" x14ac:dyDescent="0.25">
      <c r="B864" s="91">
        <v>857</v>
      </c>
      <c r="C864" s="93">
        <v>21.145659570577074</v>
      </c>
      <c r="D864" s="93">
        <v>36.085828388270016</v>
      </c>
      <c r="E864" s="94">
        <v>384.16804938293171</v>
      </c>
    </row>
    <row r="865" spans="2:5" x14ac:dyDescent="0.25">
      <c r="B865" s="91">
        <v>858</v>
      </c>
      <c r="C865" s="93">
        <v>20.66493442004456</v>
      </c>
      <c r="D865" s="93">
        <v>33.642996170690324</v>
      </c>
      <c r="E865" s="94">
        <v>284.76554231048016</v>
      </c>
    </row>
    <row r="866" spans="2:5" x14ac:dyDescent="0.25">
      <c r="B866" s="91">
        <v>859</v>
      </c>
      <c r="C866" s="93">
        <v>25.681902158523801</v>
      </c>
      <c r="D866" s="93">
        <v>37.73456665654691</v>
      </c>
      <c r="E866" s="94">
        <v>376.90148729651429</v>
      </c>
    </row>
    <row r="867" spans="2:5" x14ac:dyDescent="0.25">
      <c r="B867" s="91">
        <v>860</v>
      </c>
      <c r="C867" s="93">
        <v>20.492627662375259</v>
      </c>
      <c r="D867" s="93">
        <v>35.435347569774549</v>
      </c>
      <c r="E867" s="94">
        <v>259.32362065630912</v>
      </c>
    </row>
    <row r="868" spans="2:5" x14ac:dyDescent="0.25">
      <c r="B868" s="91">
        <v>861</v>
      </c>
      <c r="C868" s="93">
        <v>25.7271772007865</v>
      </c>
      <c r="D868" s="93">
        <v>39.807192381122668</v>
      </c>
      <c r="E868" s="94">
        <v>314.57600347516387</v>
      </c>
    </row>
    <row r="869" spans="2:5" x14ac:dyDescent="0.25">
      <c r="B869" s="91">
        <v>862</v>
      </c>
      <c r="C869" s="93">
        <v>28.860304972375779</v>
      </c>
      <c r="D869" s="93">
        <v>37.041642336587017</v>
      </c>
      <c r="E869" s="94">
        <v>298.19597916847567</v>
      </c>
    </row>
    <row r="870" spans="2:5" x14ac:dyDescent="0.25">
      <c r="B870" s="91">
        <v>863</v>
      </c>
      <c r="C870" s="93">
        <v>24.023116577158383</v>
      </c>
      <c r="D870" s="93">
        <v>30.388840797882466</v>
      </c>
      <c r="E870" s="94">
        <v>339.08677382376516</v>
      </c>
    </row>
    <row r="871" spans="2:5" x14ac:dyDescent="0.25">
      <c r="B871" s="91">
        <v>864</v>
      </c>
      <c r="C871" s="93">
        <v>25.227388705250526</v>
      </c>
      <c r="D871" s="93">
        <v>38.801007319940496</v>
      </c>
      <c r="E871" s="94">
        <v>353.47367495187149</v>
      </c>
    </row>
    <row r="872" spans="2:5" x14ac:dyDescent="0.25">
      <c r="B872" s="91">
        <v>865</v>
      </c>
      <c r="C872" s="93">
        <v>22.982650087489006</v>
      </c>
      <c r="D872" s="93">
        <v>38.611622099224931</v>
      </c>
      <c r="E872" s="94">
        <v>366.92543624895859</v>
      </c>
    </row>
    <row r="873" spans="2:5" x14ac:dyDescent="0.25">
      <c r="B873" s="91">
        <v>866</v>
      </c>
      <c r="C873" s="93">
        <v>28.051002288690462</v>
      </c>
      <c r="D873" s="93">
        <v>37.366087620845008</v>
      </c>
      <c r="E873" s="94">
        <v>347.53154571253208</v>
      </c>
    </row>
    <row r="874" spans="2:5" x14ac:dyDescent="0.25">
      <c r="B874" s="91">
        <v>867</v>
      </c>
      <c r="C874" s="93">
        <v>27.405048970022747</v>
      </c>
      <c r="D874" s="93">
        <v>35.292901968029838</v>
      </c>
      <c r="E874" s="94">
        <v>397.26828587972227</v>
      </c>
    </row>
    <row r="875" spans="2:5" x14ac:dyDescent="0.25">
      <c r="B875" s="91">
        <v>868</v>
      </c>
      <c r="C875" s="93">
        <v>26.499544013393397</v>
      </c>
      <c r="D875" s="93">
        <v>36.445703346795391</v>
      </c>
      <c r="E875" s="94">
        <v>249.25724136827205</v>
      </c>
    </row>
    <row r="876" spans="2:5" x14ac:dyDescent="0.25">
      <c r="B876" s="91">
        <v>869</v>
      </c>
      <c r="C876" s="93">
        <v>29.477736214449578</v>
      </c>
      <c r="D876" s="93">
        <v>38.492698062080002</v>
      </c>
      <c r="E876" s="94">
        <v>202.75766844317729</v>
      </c>
    </row>
    <row r="877" spans="2:5" x14ac:dyDescent="0.25">
      <c r="B877" s="91">
        <v>870</v>
      </c>
      <c r="C877" s="93">
        <v>27.154036076602786</v>
      </c>
      <c r="D877" s="93">
        <v>33.942579682742341</v>
      </c>
      <c r="E877" s="94">
        <v>361.5024818803858</v>
      </c>
    </row>
    <row r="878" spans="2:5" x14ac:dyDescent="0.25">
      <c r="B878" s="91">
        <v>871</v>
      </c>
      <c r="C878" s="93">
        <v>23.286243985188111</v>
      </c>
      <c r="D878" s="93">
        <v>31.788813757194472</v>
      </c>
      <c r="E878" s="94">
        <v>257.26042152744151</v>
      </c>
    </row>
    <row r="879" spans="2:5" x14ac:dyDescent="0.25">
      <c r="B879" s="91">
        <v>872</v>
      </c>
      <c r="C879" s="93">
        <v>27.64030258608117</v>
      </c>
      <c r="D879" s="93">
        <v>30.542466585935188</v>
      </c>
      <c r="E879" s="94">
        <v>339.52084562742345</v>
      </c>
    </row>
    <row r="880" spans="2:5" x14ac:dyDescent="0.25">
      <c r="B880" s="91">
        <v>873</v>
      </c>
      <c r="C880" s="93">
        <v>25.873930707080497</v>
      </c>
      <c r="D880" s="93">
        <v>36.522992615509914</v>
      </c>
      <c r="E880" s="94">
        <v>296.83330395268922</v>
      </c>
    </row>
    <row r="881" spans="2:5" x14ac:dyDescent="0.25">
      <c r="B881" s="91">
        <v>874</v>
      </c>
      <c r="C881" s="93">
        <v>29.223260919717113</v>
      </c>
      <c r="D881" s="93">
        <v>37.668194823317158</v>
      </c>
      <c r="E881" s="94">
        <v>362.79606314294017</v>
      </c>
    </row>
    <row r="882" spans="2:5" x14ac:dyDescent="0.25">
      <c r="B882" s="91">
        <v>875</v>
      </c>
      <c r="C882" s="93">
        <v>20.636148032573605</v>
      </c>
      <c r="D882" s="93">
        <v>36.101703697733377</v>
      </c>
      <c r="E882" s="94">
        <v>230.39552481378826</v>
      </c>
    </row>
    <row r="883" spans="2:5" x14ac:dyDescent="0.25">
      <c r="B883" s="91">
        <v>876</v>
      </c>
      <c r="C883" s="93">
        <v>23.547199796173267</v>
      </c>
      <c r="D883" s="93">
        <v>32.365840155268074</v>
      </c>
      <c r="E883" s="94">
        <v>386.13465694724817</v>
      </c>
    </row>
    <row r="884" spans="2:5" x14ac:dyDescent="0.25">
      <c r="B884" s="91">
        <v>877</v>
      </c>
      <c r="C884" s="93">
        <v>20.060826977356978</v>
      </c>
      <c r="D884" s="93">
        <v>33.598980827508107</v>
      </c>
      <c r="E884" s="94">
        <v>244.55075981359275</v>
      </c>
    </row>
    <row r="885" spans="2:5" x14ac:dyDescent="0.25">
      <c r="B885" s="91">
        <v>878</v>
      </c>
      <c r="C885" s="93">
        <v>20.092585223979597</v>
      </c>
      <c r="D885" s="93">
        <v>32.482142295284319</v>
      </c>
      <c r="E885" s="94">
        <v>282.95662093350808</v>
      </c>
    </row>
    <row r="886" spans="2:5" x14ac:dyDescent="0.25">
      <c r="B886" s="91">
        <v>879</v>
      </c>
      <c r="C886" s="93">
        <v>28.923080695027725</v>
      </c>
      <c r="D886" s="93">
        <v>34.497647092687878</v>
      </c>
      <c r="E886" s="94">
        <v>360.92445454302469</v>
      </c>
    </row>
    <row r="887" spans="2:5" x14ac:dyDescent="0.25">
      <c r="B887" s="91">
        <v>880</v>
      </c>
      <c r="C887" s="93">
        <v>23.525721826894571</v>
      </c>
      <c r="D887" s="93">
        <v>39.597590516500681</v>
      </c>
      <c r="E887" s="94">
        <v>353.77213608060873</v>
      </c>
    </row>
    <row r="888" spans="2:5" x14ac:dyDescent="0.25">
      <c r="B888" s="91">
        <v>881</v>
      </c>
      <c r="C888" s="93">
        <v>29.327545762483002</v>
      </c>
      <c r="D888" s="93">
        <v>36.414248771870518</v>
      </c>
      <c r="E888" s="94">
        <v>316.43340423680849</v>
      </c>
    </row>
    <row r="889" spans="2:5" x14ac:dyDescent="0.25">
      <c r="B889" s="91">
        <v>882</v>
      </c>
      <c r="C889" s="93">
        <v>29.925666742161106</v>
      </c>
      <c r="D889" s="93">
        <v>39.086714044774887</v>
      </c>
      <c r="E889" s="94">
        <v>220.12065844706609</v>
      </c>
    </row>
    <row r="890" spans="2:5" x14ac:dyDescent="0.25">
      <c r="B890" s="91">
        <v>883</v>
      </c>
      <c r="C890" s="93">
        <v>25.18004461257463</v>
      </c>
      <c r="D890" s="93">
        <v>35.640160617052224</v>
      </c>
      <c r="E890" s="94">
        <v>326.97908163308904</v>
      </c>
    </row>
    <row r="891" spans="2:5" x14ac:dyDescent="0.25">
      <c r="B891" s="91">
        <v>884</v>
      </c>
      <c r="C891" s="93">
        <v>22.611189074350857</v>
      </c>
      <c r="D891" s="93">
        <v>32.699303764691138</v>
      </c>
      <c r="E891" s="94">
        <v>315.26102830836243</v>
      </c>
    </row>
    <row r="892" spans="2:5" x14ac:dyDescent="0.25">
      <c r="B892" s="91">
        <v>885</v>
      </c>
      <c r="C892" s="93">
        <v>26.601848237469557</v>
      </c>
      <c r="D892" s="93">
        <v>36.805065978105816</v>
      </c>
      <c r="E892" s="94">
        <v>373.70368409070011</v>
      </c>
    </row>
    <row r="893" spans="2:5" x14ac:dyDescent="0.25">
      <c r="B893" s="91">
        <v>886</v>
      </c>
      <c r="C893" s="93">
        <v>20.34921486664647</v>
      </c>
      <c r="D893" s="93">
        <v>35.283172574532237</v>
      </c>
      <c r="E893" s="94">
        <v>356.46009949950678</v>
      </c>
    </row>
    <row r="894" spans="2:5" x14ac:dyDescent="0.25">
      <c r="B894" s="91">
        <v>887</v>
      </c>
      <c r="C894" s="93">
        <v>22.486549841127498</v>
      </c>
      <c r="D894" s="93">
        <v>32.930733242839246</v>
      </c>
      <c r="E894" s="94">
        <v>325.63634147973482</v>
      </c>
    </row>
    <row r="895" spans="2:5" x14ac:dyDescent="0.25">
      <c r="B895" s="91">
        <v>888</v>
      </c>
      <c r="C895" s="93">
        <v>20.140960031994339</v>
      </c>
      <c r="D895" s="93">
        <v>37.489829224872594</v>
      </c>
      <c r="E895" s="94">
        <v>221.70971188465165</v>
      </c>
    </row>
    <row r="896" spans="2:5" x14ac:dyDescent="0.25">
      <c r="B896" s="91">
        <v>889</v>
      </c>
      <c r="C896" s="93">
        <v>20.760309803697911</v>
      </c>
      <c r="D896" s="93">
        <v>39.182631686509694</v>
      </c>
      <c r="E896" s="94">
        <v>357.14893569671005</v>
      </c>
    </row>
    <row r="897" spans="2:5" x14ac:dyDescent="0.25">
      <c r="B897" s="91">
        <v>890</v>
      </c>
      <c r="C897" s="93">
        <v>27.314485826560105</v>
      </c>
      <c r="D897" s="93">
        <v>34.648433135699086</v>
      </c>
      <c r="E897" s="94">
        <v>329.03886868376287</v>
      </c>
    </row>
    <row r="898" spans="2:5" x14ac:dyDescent="0.25">
      <c r="B898" s="91">
        <v>891</v>
      </c>
      <c r="C898" s="93">
        <v>27.175247506301893</v>
      </c>
      <c r="D898" s="93">
        <v>33.226362781265259</v>
      </c>
      <c r="E898" s="94">
        <v>248.48364935613699</v>
      </c>
    </row>
    <row r="899" spans="2:5" x14ac:dyDescent="0.25">
      <c r="B899" s="91">
        <v>892</v>
      </c>
      <c r="C899" s="93">
        <v>26.26861987286582</v>
      </c>
      <c r="D899" s="93">
        <v>30.988293778456203</v>
      </c>
      <c r="E899" s="94">
        <v>205.02461209933571</v>
      </c>
    </row>
    <row r="900" spans="2:5" x14ac:dyDescent="0.25">
      <c r="B900" s="91">
        <v>893</v>
      </c>
      <c r="C900" s="93">
        <v>24.36604179536338</v>
      </c>
      <c r="D900" s="93">
        <v>36.939327334582067</v>
      </c>
      <c r="E900" s="94">
        <v>282.29732616267165</v>
      </c>
    </row>
    <row r="901" spans="2:5" x14ac:dyDescent="0.25">
      <c r="B901" s="91">
        <v>894</v>
      </c>
      <c r="C901" s="93">
        <v>21.306065369416157</v>
      </c>
      <c r="D901" s="93">
        <v>35.07562075178015</v>
      </c>
      <c r="E901" s="94">
        <v>283.64593845129031</v>
      </c>
    </row>
    <row r="902" spans="2:5" x14ac:dyDescent="0.25">
      <c r="B902" s="91">
        <v>895</v>
      </c>
      <c r="C902" s="93">
        <v>23.381089355439897</v>
      </c>
      <c r="D902" s="93">
        <v>33.276839549692028</v>
      </c>
      <c r="E902" s="94">
        <v>246.17875767301797</v>
      </c>
    </row>
    <row r="903" spans="2:5" x14ac:dyDescent="0.25">
      <c r="B903" s="91">
        <v>896</v>
      </c>
      <c r="C903" s="93">
        <v>25.396901322262337</v>
      </c>
      <c r="D903" s="93">
        <v>31.834213216232566</v>
      </c>
      <c r="E903" s="94">
        <v>331.99787080012379</v>
      </c>
    </row>
    <row r="904" spans="2:5" x14ac:dyDescent="0.25">
      <c r="B904" s="91">
        <v>897</v>
      </c>
      <c r="C904" s="93">
        <v>22.148351845842157</v>
      </c>
      <c r="D904" s="93">
        <v>35.034910278635934</v>
      </c>
      <c r="E904" s="94">
        <v>332.63181325760394</v>
      </c>
    </row>
    <row r="905" spans="2:5" x14ac:dyDescent="0.25">
      <c r="B905" s="91">
        <v>898</v>
      </c>
      <c r="C905" s="93">
        <v>24.64134772284887</v>
      </c>
      <c r="D905" s="93">
        <v>35.824095088130854</v>
      </c>
      <c r="E905" s="94">
        <v>373.85174379266027</v>
      </c>
    </row>
    <row r="906" spans="2:5" x14ac:dyDescent="0.25">
      <c r="B906" s="91">
        <v>899</v>
      </c>
      <c r="C906" s="93">
        <v>24.636208960577182</v>
      </c>
      <c r="D906" s="93">
        <v>33.736618949801816</v>
      </c>
      <c r="E906" s="94">
        <v>202.92899380921051</v>
      </c>
    </row>
    <row r="907" spans="2:5" x14ac:dyDescent="0.25">
      <c r="B907" s="91">
        <v>900</v>
      </c>
      <c r="C907" s="93">
        <v>22.438707184723846</v>
      </c>
      <c r="D907" s="93">
        <v>33.067037344324746</v>
      </c>
      <c r="E907" s="94">
        <v>216.06763569590828</v>
      </c>
    </row>
    <row r="908" spans="2:5" x14ac:dyDescent="0.25">
      <c r="B908" s="91">
        <v>901</v>
      </c>
      <c r="C908" s="93">
        <v>24.399491810113663</v>
      </c>
      <c r="D908" s="93">
        <v>34.355811578268785</v>
      </c>
      <c r="E908" s="94">
        <v>336.55113790454004</v>
      </c>
    </row>
    <row r="909" spans="2:5" x14ac:dyDescent="0.25">
      <c r="B909" s="91">
        <v>902</v>
      </c>
      <c r="C909" s="93">
        <v>20.386335836957599</v>
      </c>
      <c r="D909" s="93">
        <v>35.441790444267063</v>
      </c>
      <c r="E909" s="94">
        <v>389.86242150457809</v>
      </c>
    </row>
    <row r="910" spans="2:5" x14ac:dyDescent="0.25">
      <c r="B910" s="91">
        <v>903</v>
      </c>
      <c r="C910" s="93">
        <v>20.57165279667645</v>
      </c>
      <c r="D910" s="93">
        <v>38.728494989680243</v>
      </c>
      <c r="E910" s="94">
        <v>317.44609284289743</v>
      </c>
    </row>
    <row r="911" spans="2:5" x14ac:dyDescent="0.25">
      <c r="B911" s="91">
        <v>904</v>
      </c>
      <c r="C911" s="93">
        <v>26.4018034766776</v>
      </c>
      <c r="D911" s="93">
        <v>39.377562340821427</v>
      </c>
      <c r="E911" s="94">
        <v>268.65208362160928</v>
      </c>
    </row>
    <row r="912" spans="2:5" x14ac:dyDescent="0.25">
      <c r="B912" s="91">
        <v>905</v>
      </c>
      <c r="C912" s="93">
        <v>21.884801934153657</v>
      </c>
      <c r="D912" s="93">
        <v>34.122637187761157</v>
      </c>
      <c r="E912" s="94">
        <v>223.47069886294463</v>
      </c>
    </row>
    <row r="913" spans="2:5" x14ac:dyDescent="0.25">
      <c r="B913" s="91">
        <v>906</v>
      </c>
      <c r="C913" s="93">
        <v>22.513019544695812</v>
      </c>
      <c r="D913" s="93">
        <v>34.700412472306731</v>
      </c>
      <c r="E913" s="94">
        <v>239.33822318298803</v>
      </c>
    </row>
    <row r="914" spans="2:5" x14ac:dyDescent="0.25">
      <c r="B914" s="91">
        <v>907</v>
      </c>
      <c r="C914" s="93">
        <v>26.806851266484102</v>
      </c>
      <c r="D914" s="93">
        <v>35.363541764126843</v>
      </c>
      <c r="E914" s="94">
        <v>363.46644002167307</v>
      </c>
    </row>
    <row r="915" spans="2:5" x14ac:dyDescent="0.25">
      <c r="B915" s="91">
        <v>908</v>
      </c>
      <c r="C915" s="93">
        <v>20.210474278391416</v>
      </c>
      <c r="D915" s="93">
        <v>36.235006778264335</v>
      </c>
      <c r="E915" s="94">
        <v>275.86939058539224</v>
      </c>
    </row>
    <row r="916" spans="2:5" x14ac:dyDescent="0.25">
      <c r="B916" s="91">
        <v>909</v>
      </c>
      <c r="C916" s="93">
        <v>28.001160282056574</v>
      </c>
      <c r="D916" s="93">
        <v>34.213783960002502</v>
      </c>
      <c r="E916" s="94">
        <v>342.9537425934534</v>
      </c>
    </row>
    <row r="917" spans="2:5" x14ac:dyDescent="0.25">
      <c r="B917" s="91">
        <v>910</v>
      </c>
      <c r="C917" s="93">
        <v>20.591602477270669</v>
      </c>
      <c r="D917" s="93">
        <v>33.656184413010038</v>
      </c>
      <c r="E917" s="94">
        <v>217.92154980892062</v>
      </c>
    </row>
    <row r="918" spans="2:5" x14ac:dyDescent="0.25">
      <c r="B918" s="91">
        <v>911</v>
      </c>
      <c r="C918" s="93">
        <v>22.380299882427657</v>
      </c>
      <c r="D918" s="93">
        <v>31.695872708502478</v>
      </c>
      <c r="E918" s="94">
        <v>275.67055502775384</v>
      </c>
    </row>
    <row r="919" spans="2:5" x14ac:dyDescent="0.25">
      <c r="B919" s="91">
        <v>912</v>
      </c>
      <c r="C919" s="93">
        <v>20.276731981290506</v>
      </c>
      <c r="D919" s="93">
        <v>35.165390226647681</v>
      </c>
      <c r="E919" s="94">
        <v>201.74808384820275</v>
      </c>
    </row>
    <row r="920" spans="2:5" x14ac:dyDescent="0.25">
      <c r="B920" s="91">
        <v>913</v>
      </c>
      <c r="C920" s="93">
        <v>29.836865418891534</v>
      </c>
      <c r="D920" s="93">
        <v>33.68496960689945</v>
      </c>
      <c r="E920" s="94">
        <v>236.40702085039027</v>
      </c>
    </row>
    <row r="921" spans="2:5" x14ac:dyDescent="0.25">
      <c r="B921" s="91">
        <v>914</v>
      </c>
      <c r="C921" s="93">
        <v>20.260743332491042</v>
      </c>
      <c r="D921" s="93">
        <v>35.349912015774805</v>
      </c>
      <c r="E921" s="94">
        <v>290.32877473787659</v>
      </c>
    </row>
    <row r="922" spans="2:5" x14ac:dyDescent="0.25">
      <c r="B922" s="91">
        <v>915</v>
      </c>
      <c r="C922" s="93">
        <v>27.694607794407457</v>
      </c>
      <c r="D922" s="93">
        <v>36.070956900009833</v>
      </c>
      <c r="E922" s="94">
        <v>343.16075571702919</v>
      </c>
    </row>
    <row r="923" spans="2:5" x14ac:dyDescent="0.25">
      <c r="B923" s="91">
        <v>916</v>
      </c>
      <c r="C923" s="93">
        <v>26.874407058837779</v>
      </c>
      <c r="D923" s="93">
        <v>30.369782154941685</v>
      </c>
      <c r="E923" s="94">
        <v>273.87623981269576</v>
      </c>
    </row>
    <row r="924" spans="2:5" x14ac:dyDescent="0.25">
      <c r="B924" s="91">
        <v>917</v>
      </c>
      <c r="C924" s="93">
        <v>23.188533173761133</v>
      </c>
      <c r="D924" s="93">
        <v>37.573303699278128</v>
      </c>
      <c r="E924" s="94">
        <v>291.53127668283696</v>
      </c>
    </row>
    <row r="925" spans="2:5" x14ac:dyDescent="0.25">
      <c r="B925" s="91">
        <v>918</v>
      </c>
      <c r="C925" s="93">
        <v>22.885151409745045</v>
      </c>
      <c r="D925" s="93">
        <v>36.284243922828303</v>
      </c>
      <c r="E925" s="94">
        <v>252.70602762102737</v>
      </c>
    </row>
    <row r="926" spans="2:5" x14ac:dyDescent="0.25">
      <c r="B926" s="91">
        <v>919</v>
      </c>
      <c r="C926" s="93">
        <v>27.220197218145376</v>
      </c>
      <c r="D926" s="93">
        <v>36.749378101871535</v>
      </c>
      <c r="E926" s="94">
        <v>342.15827918558426</v>
      </c>
    </row>
    <row r="927" spans="2:5" x14ac:dyDescent="0.25">
      <c r="B927" s="91">
        <v>920</v>
      </c>
      <c r="C927" s="93">
        <v>21.945382024197389</v>
      </c>
      <c r="D927" s="93">
        <v>34.992095759089551</v>
      </c>
      <c r="E927" s="94">
        <v>317.02276256322563</v>
      </c>
    </row>
    <row r="928" spans="2:5" x14ac:dyDescent="0.25">
      <c r="B928" s="91">
        <v>921</v>
      </c>
      <c r="C928" s="93">
        <v>26.460996407264616</v>
      </c>
      <c r="D928" s="93">
        <v>37.402478704856996</v>
      </c>
      <c r="E928" s="94">
        <v>327.98139093157693</v>
      </c>
    </row>
    <row r="929" spans="2:5" x14ac:dyDescent="0.25">
      <c r="B929" s="91">
        <v>922</v>
      </c>
      <c r="C929" s="93">
        <v>27.885397042608712</v>
      </c>
      <c r="D929" s="93">
        <v>31.039793421022406</v>
      </c>
      <c r="E929" s="94">
        <v>345.00756430179297</v>
      </c>
    </row>
    <row r="930" spans="2:5" x14ac:dyDescent="0.25">
      <c r="B930" s="91">
        <v>923</v>
      </c>
      <c r="C930" s="93">
        <v>28.28727123662398</v>
      </c>
      <c r="D930" s="93">
        <v>38.352515455567207</v>
      </c>
      <c r="E930" s="94">
        <v>377.54938377128155</v>
      </c>
    </row>
    <row r="931" spans="2:5" x14ac:dyDescent="0.25">
      <c r="B931" s="91">
        <v>924</v>
      </c>
      <c r="C931" s="93">
        <v>26.528635160824365</v>
      </c>
      <c r="D931" s="93">
        <v>31.991086541529917</v>
      </c>
      <c r="E931" s="94">
        <v>273.24333299924808</v>
      </c>
    </row>
    <row r="932" spans="2:5" x14ac:dyDescent="0.25">
      <c r="B932" s="91">
        <v>925</v>
      </c>
      <c r="C932" s="93">
        <v>27.80119308450152</v>
      </c>
      <c r="D932" s="93">
        <v>38.212208130787211</v>
      </c>
      <c r="E932" s="94">
        <v>360.13284310752272</v>
      </c>
    </row>
    <row r="933" spans="2:5" x14ac:dyDescent="0.25">
      <c r="B933" s="91">
        <v>926</v>
      </c>
      <c r="C933" s="93">
        <v>21.563284195073784</v>
      </c>
      <c r="D933" s="93">
        <v>37.390252158442024</v>
      </c>
      <c r="E933" s="94">
        <v>369.37629838953546</v>
      </c>
    </row>
    <row r="934" spans="2:5" x14ac:dyDescent="0.25">
      <c r="B934" s="91">
        <v>927</v>
      </c>
      <c r="C934" s="93">
        <v>20.551922872016338</v>
      </c>
      <c r="D934" s="93">
        <v>36.613252526825399</v>
      </c>
      <c r="E934" s="94">
        <v>326.69715818816593</v>
      </c>
    </row>
    <row r="935" spans="2:5" x14ac:dyDescent="0.25">
      <c r="B935" s="91">
        <v>928</v>
      </c>
      <c r="C935" s="93">
        <v>29.004797460628019</v>
      </c>
      <c r="D935" s="93">
        <v>30.129800990153932</v>
      </c>
      <c r="E935" s="94">
        <v>227.17921717712872</v>
      </c>
    </row>
    <row r="936" spans="2:5" x14ac:dyDescent="0.25">
      <c r="B936" s="91">
        <v>929</v>
      </c>
      <c r="C936" s="93">
        <v>22.06183201605068</v>
      </c>
      <c r="D936" s="93">
        <v>33.535913726883244</v>
      </c>
      <c r="E936" s="94">
        <v>323.00322347222709</v>
      </c>
    </row>
    <row r="937" spans="2:5" x14ac:dyDescent="0.25">
      <c r="B937" s="91">
        <v>930</v>
      </c>
      <c r="C937" s="93">
        <v>26.530438671356549</v>
      </c>
      <c r="D937" s="93">
        <v>31.767646952202359</v>
      </c>
      <c r="E937" s="94">
        <v>364.28678854541283</v>
      </c>
    </row>
    <row r="938" spans="2:5" x14ac:dyDescent="0.25">
      <c r="B938" s="91">
        <v>931</v>
      </c>
      <c r="C938" s="93">
        <v>24.696933981652222</v>
      </c>
      <c r="D938" s="93">
        <v>32.771926438966645</v>
      </c>
      <c r="E938" s="94">
        <v>311.30038486906784</v>
      </c>
    </row>
    <row r="939" spans="2:5" x14ac:dyDescent="0.25">
      <c r="B939" s="91">
        <v>932</v>
      </c>
      <c r="C939" s="93">
        <v>29.424445182294559</v>
      </c>
      <c r="D939" s="93">
        <v>33.693117522669503</v>
      </c>
      <c r="E939" s="94">
        <v>274.06483665968136</v>
      </c>
    </row>
    <row r="940" spans="2:5" x14ac:dyDescent="0.25">
      <c r="B940" s="91">
        <v>933</v>
      </c>
      <c r="C940" s="93">
        <v>26.034449842453501</v>
      </c>
      <c r="D940" s="93">
        <v>34.050300861050587</v>
      </c>
      <c r="E940" s="94">
        <v>232.43787007482018</v>
      </c>
    </row>
    <row r="941" spans="2:5" x14ac:dyDescent="0.25">
      <c r="B941" s="91">
        <v>934</v>
      </c>
      <c r="C941" s="93">
        <v>20.504658619160072</v>
      </c>
      <c r="D941" s="93">
        <v>34.177872138152431</v>
      </c>
      <c r="E941" s="94">
        <v>315.84381685588744</v>
      </c>
    </row>
    <row r="942" spans="2:5" x14ac:dyDescent="0.25">
      <c r="B942" s="91">
        <v>935</v>
      </c>
      <c r="C942" s="93">
        <v>21.291413098955243</v>
      </c>
      <c r="D942" s="93">
        <v>33.280798345559532</v>
      </c>
      <c r="E942" s="94">
        <v>228.5742411859876</v>
      </c>
    </row>
    <row r="943" spans="2:5" x14ac:dyDescent="0.25">
      <c r="B943" s="91">
        <v>936</v>
      </c>
      <c r="C943" s="93">
        <v>20.846309738879526</v>
      </c>
      <c r="D943" s="93">
        <v>31.34703000369494</v>
      </c>
      <c r="E943" s="94">
        <v>279.09749827205849</v>
      </c>
    </row>
    <row r="944" spans="2:5" x14ac:dyDescent="0.25">
      <c r="B944" s="91">
        <v>937</v>
      </c>
      <c r="C944" s="93">
        <v>22.342235848324137</v>
      </c>
      <c r="D944" s="93">
        <v>36.222940289418581</v>
      </c>
      <c r="E944" s="94">
        <v>276.24737511288708</v>
      </c>
    </row>
    <row r="945" spans="2:5" x14ac:dyDescent="0.25">
      <c r="B945" s="91">
        <v>938</v>
      </c>
      <c r="C945" s="93">
        <v>27.045522765186142</v>
      </c>
      <c r="D945" s="93">
        <v>32.581440100230147</v>
      </c>
      <c r="E945" s="94">
        <v>322.37257443655142</v>
      </c>
    </row>
    <row r="946" spans="2:5" x14ac:dyDescent="0.25">
      <c r="B946" s="91">
        <v>939</v>
      </c>
      <c r="C946" s="93">
        <v>23.994575815825627</v>
      </c>
      <c r="D946" s="93">
        <v>33.566358681750444</v>
      </c>
      <c r="E946" s="94">
        <v>281.84588497684501</v>
      </c>
    </row>
    <row r="947" spans="2:5" x14ac:dyDescent="0.25">
      <c r="B947" s="91">
        <v>940</v>
      </c>
      <c r="C947" s="93">
        <v>23.145743385234894</v>
      </c>
      <c r="D947" s="93">
        <v>37.7439806931691</v>
      </c>
      <c r="E947" s="94">
        <v>383.49074062443435</v>
      </c>
    </row>
    <row r="948" spans="2:5" x14ac:dyDescent="0.25">
      <c r="B948" s="91">
        <v>941</v>
      </c>
      <c r="C948" s="93">
        <v>23.424566050853315</v>
      </c>
      <c r="D948" s="93">
        <v>34.446094694340978</v>
      </c>
      <c r="E948" s="94">
        <v>211.8554700243038</v>
      </c>
    </row>
    <row r="949" spans="2:5" x14ac:dyDescent="0.25">
      <c r="B949" s="91">
        <v>942</v>
      </c>
      <c r="C949" s="93">
        <v>21.807758892992858</v>
      </c>
      <c r="D949" s="93">
        <v>38.043151967355605</v>
      </c>
      <c r="E949" s="94">
        <v>222.41055447229965</v>
      </c>
    </row>
    <row r="950" spans="2:5" x14ac:dyDescent="0.25">
      <c r="B950" s="91">
        <v>943</v>
      </c>
      <c r="C950" s="93">
        <v>20.126192924158275</v>
      </c>
      <c r="D950" s="93">
        <v>38.457698583342918</v>
      </c>
      <c r="E950" s="94">
        <v>343.32835437452712</v>
      </c>
    </row>
    <row r="951" spans="2:5" x14ac:dyDescent="0.25">
      <c r="B951" s="91">
        <v>944</v>
      </c>
      <c r="C951" s="93">
        <v>26.665640261025068</v>
      </c>
      <c r="D951" s="93">
        <v>39.577695510690205</v>
      </c>
      <c r="E951" s="94">
        <v>206.89460650353413</v>
      </c>
    </row>
    <row r="952" spans="2:5" x14ac:dyDescent="0.25">
      <c r="B952" s="91">
        <v>945</v>
      </c>
      <c r="C952" s="93">
        <v>26.599542718538419</v>
      </c>
      <c r="D952" s="93">
        <v>35.838440453869687</v>
      </c>
      <c r="E952" s="94">
        <v>265.58676112455214</v>
      </c>
    </row>
    <row r="953" spans="2:5" x14ac:dyDescent="0.25">
      <c r="B953" s="91">
        <v>946</v>
      </c>
      <c r="C953" s="93">
        <v>22.172031146158272</v>
      </c>
      <c r="D953" s="93">
        <v>30.993355160823349</v>
      </c>
      <c r="E953" s="94">
        <v>251.25545165872813</v>
      </c>
    </row>
    <row r="954" spans="2:5" x14ac:dyDescent="0.25">
      <c r="B954" s="91">
        <v>947</v>
      </c>
      <c r="C954" s="93">
        <v>20.927738983982604</v>
      </c>
      <c r="D954" s="93">
        <v>35.199237054963007</v>
      </c>
      <c r="E954" s="94">
        <v>260.01643935233369</v>
      </c>
    </row>
    <row r="955" spans="2:5" x14ac:dyDescent="0.25">
      <c r="B955" s="91">
        <v>948</v>
      </c>
      <c r="C955" s="93">
        <v>25.448994256144715</v>
      </c>
      <c r="D955" s="93">
        <v>35.119812929225844</v>
      </c>
      <c r="E955" s="94">
        <v>374.10571796761815</v>
      </c>
    </row>
    <row r="956" spans="2:5" x14ac:dyDescent="0.25">
      <c r="B956" s="91">
        <v>949</v>
      </c>
      <c r="C956" s="93">
        <v>28.47602374835445</v>
      </c>
      <c r="D956" s="93">
        <v>35.050198364620925</v>
      </c>
      <c r="E956" s="94">
        <v>214.67105312585915</v>
      </c>
    </row>
    <row r="957" spans="2:5" x14ac:dyDescent="0.25">
      <c r="B957" s="91">
        <v>950</v>
      </c>
      <c r="C957" s="93">
        <v>24.411551457574969</v>
      </c>
      <c r="D957" s="93">
        <v>32.339446775258466</v>
      </c>
      <c r="E957" s="94">
        <v>349.6130321347672</v>
      </c>
    </row>
    <row r="958" spans="2:5" x14ac:dyDescent="0.25">
      <c r="B958" s="91">
        <v>951</v>
      </c>
      <c r="C958" s="93">
        <v>20.00818354716424</v>
      </c>
      <c r="D958" s="93">
        <v>31.973211611180222</v>
      </c>
      <c r="E958" s="94">
        <v>213.14050160710644</v>
      </c>
    </row>
    <row r="959" spans="2:5" x14ac:dyDescent="0.25">
      <c r="B959" s="91">
        <v>952</v>
      </c>
      <c r="C959" s="93">
        <v>26.282845372776521</v>
      </c>
      <c r="D959" s="93">
        <v>34.974369010969809</v>
      </c>
      <c r="E959" s="94">
        <v>313.03368251431641</v>
      </c>
    </row>
    <row r="960" spans="2:5" x14ac:dyDescent="0.25">
      <c r="B960" s="91">
        <v>953</v>
      </c>
      <c r="C960" s="93">
        <v>20.159788328501236</v>
      </c>
      <c r="D960" s="93">
        <v>36.729060142497822</v>
      </c>
      <c r="E960" s="94">
        <v>254.45826467147754</v>
      </c>
    </row>
    <row r="961" spans="2:5" x14ac:dyDescent="0.25">
      <c r="B961" s="91">
        <v>954</v>
      </c>
      <c r="C961" s="93">
        <v>22.283651804380494</v>
      </c>
      <c r="D961" s="93">
        <v>31.354829438574868</v>
      </c>
      <c r="E961" s="94">
        <v>207.80868202995165</v>
      </c>
    </row>
    <row r="962" spans="2:5" x14ac:dyDescent="0.25">
      <c r="B962" s="91">
        <v>955</v>
      </c>
      <c r="C962" s="93">
        <v>28.900093910390432</v>
      </c>
      <c r="D962" s="93">
        <v>34.846898358793972</v>
      </c>
      <c r="E962" s="94">
        <v>366.0914649035052</v>
      </c>
    </row>
    <row r="963" spans="2:5" x14ac:dyDescent="0.25">
      <c r="B963" s="91">
        <v>956</v>
      </c>
      <c r="C963" s="93">
        <v>28.895888420286184</v>
      </c>
      <c r="D963" s="93">
        <v>38.693007914690256</v>
      </c>
      <c r="E963" s="94">
        <v>390.6993520152721</v>
      </c>
    </row>
    <row r="964" spans="2:5" x14ac:dyDescent="0.25">
      <c r="B964" s="91">
        <v>957</v>
      </c>
      <c r="C964" s="93">
        <v>20.688765758901535</v>
      </c>
      <c r="D964" s="93">
        <v>36.354689854394643</v>
      </c>
      <c r="E964" s="94">
        <v>258.7409276463257</v>
      </c>
    </row>
    <row r="965" spans="2:5" x14ac:dyDescent="0.25">
      <c r="B965" s="91">
        <v>958</v>
      </c>
      <c r="C965" s="93">
        <v>28.343060780554861</v>
      </c>
      <c r="D965" s="93">
        <v>38.371958916787563</v>
      </c>
      <c r="E965" s="94">
        <v>242.48471104079167</v>
      </c>
    </row>
    <row r="966" spans="2:5" x14ac:dyDescent="0.25">
      <c r="B966" s="91">
        <v>959</v>
      </c>
      <c r="C966" s="93">
        <v>24.928606630038534</v>
      </c>
      <c r="D966" s="93">
        <v>36.342991685176543</v>
      </c>
      <c r="E966" s="94">
        <v>268.16232651887395</v>
      </c>
    </row>
    <row r="967" spans="2:5" x14ac:dyDescent="0.25">
      <c r="B967" s="91">
        <v>960</v>
      </c>
      <c r="C967" s="93">
        <v>28.653276667590376</v>
      </c>
      <c r="D967" s="93">
        <v>30.578616346108859</v>
      </c>
      <c r="E967" s="94">
        <v>285.04233924202623</v>
      </c>
    </row>
    <row r="968" spans="2:5" x14ac:dyDescent="0.25">
      <c r="B968" s="91">
        <v>961</v>
      </c>
      <c r="C968" s="93">
        <v>27.983563107189461</v>
      </c>
      <c r="D968" s="93">
        <v>38.941167726628521</v>
      </c>
      <c r="E968" s="94">
        <v>282.76918214400354</v>
      </c>
    </row>
    <row r="969" spans="2:5" x14ac:dyDescent="0.25">
      <c r="B969" s="91">
        <v>962</v>
      </c>
      <c r="C969" s="93">
        <v>22.731202666774625</v>
      </c>
      <c r="D969" s="93">
        <v>38.460270639507783</v>
      </c>
      <c r="E969" s="94">
        <v>390.17477519853958</v>
      </c>
    </row>
    <row r="970" spans="2:5" x14ac:dyDescent="0.25">
      <c r="B970" s="91">
        <v>963</v>
      </c>
      <c r="C970" s="93">
        <v>24.813534481930176</v>
      </c>
      <c r="D970" s="93">
        <v>31.488984281033947</v>
      </c>
      <c r="E970" s="94">
        <v>381.54602823272694</v>
      </c>
    </row>
    <row r="971" spans="2:5" x14ac:dyDescent="0.25">
      <c r="B971" s="91">
        <v>964</v>
      </c>
      <c r="C971" s="93">
        <v>20.338923901081024</v>
      </c>
      <c r="D971" s="93">
        <v>32.096290541136156</v>
      </c>
      <c r="E971" s="94">
        <v>311.11353840025475</v>
      </c>
    </row>
    <row r="972" spans="2:5" x14ac:dyDescent="0.25">
      <c r="B972" s="91">
        <v>965</v>
      </c>
      <c r="C972" s="93">
        <v>27.462654377208661</v>
      </c>
      <c r="D972" s="93">
        <v>30.021894743829556</v>
      </c>
      <c r="E972" s="94">
        <v>328.37454414553298</v>
      </c>
    </row>
    <row r="973" spans="2:5" x14ac:dyDescent="0.25">
      <c r="B973" s="91">
        <v>966</v>
      </c>
      <c r="C973" s="93">
        <v>22.396139314214391</v>
      </c>
      <c r="D973" s="93">
        <v>37.629643274356937</v>
      </c>
      <c r="E973" s="94">
        <v>310.27778615496482</v>
      </c>
    </row>
    <row r="974" spans="2:5" x14ac:dyDescent="0.25">
      <c r="B974" s="91">
        <v>967</v>
      </c>
      <c r="C974" s="93">
        <v>27.789979206692298</v>
      </c>
      <c r="D974" s="93">
        <v>35.310547744344774</v>
      </c>
      <c r="E974" s="94">
        <v>206.24283411236561</v>
      </c>
    </row>
    <row r="975" spans="2:5" x14ac:dyDescent="0.25">
      <c r="B975" s="91">
        <v>968</v>
      </c>
      <c r="C975" s="93">
        <v>21.029024189850837</v>
      </c>
      <c r="D975" s="93">
        <v>36.366288438210141</v>
      </c>
      <c r="E975" s="94">
        <v>231.99047191859964</v>
      </c>
    </row>
    <row r="976" spans="2:5" x14ac:dyDescent="0.25">
      <c r="B976" s="91">
        <v>969</v>
      </c>
      <c r="C976" s="93">
        <v>20.469386522600495</v>
      </c>
      <c r="D976" s="93">
        <v>35.609200533316766</v>
      </c>
      <c r="E976" s="94">
        <v>368.90881983945098</v>
      </c>
    </row>
    <row r="977" spans="2:5" x14ac:dyDescent="0.25">
      <c r="B977" s="91">
        <v>970</v>
      </c>
      <c r="C977" s="93">
        <v>24.62817700316338</v>
      </c>
      <c r="D977" s="93">
        <v>31.130865761826559</v>
      </c>
      <c r="E977" s="94">
        <v>363.04374410522701</v>
      </c>
    </row>
    <row r="978" spans="2:5" x14ac:dyDescent="0.25">
      <c r="B978" s="91">
        <v>971</v>
      </c>
      <c r="C978" s="93">
        <v>24.736716246675059</v>
      </c>
      <c r="D978" s="93">
        <v>33.320207096817519</v>
      </c>
      <c r="E978" s="94">
        <v>224.38698219176251</v>
      </c>
    </row>
    <row r="979" spans="2:5" x14ac:dyDescent="0.25">
      <c r="B979" s="91">
        <v>972</v>
      </c>
      <c r="C979" s="93">
        <v>23.372921394278571</v>
      </c>
      <c r="D979" s="93">
        <v>36.82240415737968</v>
      </c>
      <c r="E979" s="94">
        <v>289.51849254518743</v>
      </c>
    </row>
    <row r="980" spans="2:5" x14ac:dyDescent="0.25">
      <c r="B980" s="91">
        <v>973</v>
      </c>
      <c r="C980" s="93">
        <v>26.512532215518927</v>
      </c>
      <c r="D980" s="93">
        <v>33.857543835465769</v>
      </c>
      <c r="E980" s="94">
        <v>267.74688316238434</v>
      </c>
    </row>
    <row r="981" spans="2:5" x14ac:dyDescent="0.25">
      <c r="B981" s="91">
        <v>974</v>
      </c>
      <c r="C981" s="93">
        <v>24.427446413502174</v>
      </c>
      <c r="D981" s="93">
        <v>31.245840681691021</v>
      </c>
      <c r="E981" s="94">
        <v>371.28725520450382</v>
      </c>
    </row>
    <row r="982" spans="2:5" x14ac:dyDescent="0.25">
      <c r="B982" s="91">
        <v>975</v>
      </c>
      <c r="C982" s="93">
        <v>25.816518507256582</v>
      </c>
      <c r="D982" s="93">
        <v>38.571338087673318</v>
      </c>
      <c r="E982" s="94">
        <v>206.73738312533936</v>
      </c>
    </row>
    <row r="983" spans="2:5" x14ac:dyDescent="0.25">
      <c r="B983" s="91">
        <v>976</v>
      </c>
      <c r="C983" s="93">
        <v>25.154180231222444</v>
      </c>
      <c r="D983" s="93">
        <v>30.968727714183398</v>
      </c>
      <c r="E983" s="94">
        <v>224.98324984003304</v>
      </c>
    </row>
    <row r="984" spans="2:5" x14ac:dyDescent="0.25">
      <c r="B984" s="91">
        <v>977</v>
      </c>
      <c r="C984" s="93">
        <v>27.971987550223542</v>
      </c>
      <c r="D984" s="93">
        <v>38.029673379145734</v>
      </c>
      <c r="E984" s="94">
        <v>354.56648390269208</v>
      </c>
    </row>
    <row r="985" spans="2:5" x14ac:dyDescent="0.25">
      <c r="B985" s="91">
        <v>978</v>
      </c>
      <c r="C985" s="93">
        <v>21.242733588793328</v>
      </c>
      <c r="D985" s="93">
        <v>35.492445120686881</v>
      </c>
      <c r="E985" s="94">
        <v>214.9777617493227</v>
      </c>
    </row>
    <row r="986" spans="2:5" x14ac:dyDescent="0.25">
      <c r="B986" s="91">
        <v>979</v>
      </c>
      <c r="C986" s="93">
        <v>22.120607980640187</v>
      </c>
      <c r="D986" s="93">
        <v>36.590658041614624</v>
      </c>
      <c r="E986" s="94">
        <v>227.96484782483878</v>
      </c>
    </row>
    <row r="987" spans="2:5" x14ac:dyDescent="0.25">
      <c r="B987" s="91">
        <v>980</v>
      </c>
      <c r="C987" s="93">
        <v>27.961027008698242</v>
      </c>
      <c r="D987" s="93">
        <v>35.747472874483925</v>
      </c>
      <c r="E987" s="94">
        <v>282.13485185882257</v>
      </c>
    </row>
    <row r="988" spans="2:5" x14ac:dyDescent="0.25">
      <c r="B988" s="91">
        <v>981</v>
      </c>
      <c r="C988" s="93">
        <v>23.13999147442108</v>
      </c>
      <c r="D988" s="93">
        <v>33.70139622080395</v>
      </c>
      <c r="E988" s="94">
        <v>239.01298873183418</v>
      </c>
    </row>
    <row r="989" spans="2:5" x14ac:dyDescent="0.25">
      <c r="B989" s="91">
        <v>982</v>
      </c>
      <c r="C989" s="93">
        <v>25.277948647457706</v>
      </c>
      <c r="D989" s="93">
        <v>34.891323304177106</v>
      </c>
      <c r="E989" s="94">
        <v>276.80265050055505</v>
      </c>
    </row>
    <row r="990" spans="2:5" x14ac:dyDescent="0.25">
      <c r="B990" s="91">
        <v>983</v>
      </c>
      <c r="C990" s="93">
        <v>26.905628688446974</v>
      </c>
      <c r="D990" s="93">
        <v>32.858443452648658</v>
      </c>
      <c r="E990" s="94">
        <v>385.3034765866326</v>
      </c>
    </row>
    <row r="991" spans="2:5" x14ac:dyDescent="0.25">
      <c r="B991" s="91">
        <v>984</v>
      </c>
      <c r="C991" s="93">
        <v>29.275811042850457</v>
      </c>
      <c r="D991" s="93">
        <v>35.523079263075537</v>
      </c>
      <c r="E991" s="94">
        <v>232.32387836056157</v>
      </c>
    </row>
    <row r="992" spans="2:5" x14ac:dyDescent="0.25">
      <c r="B992" s="91">
        <v>985</v>
      </c>
      <c r="C992" s="93">
        <v>22.444569081749083</v>
      </c>
      <c r="D992" s="93">
        <v>32.593704001256363</v>
      </c>
      <c r="E992" s="94">
        <v>342.31047297374113</v>
      </c>
    </row>
    <row r="993" spans="2:5" x14ac:dyDescent="0.25">
      <c r="B993" s="91">
        <v>986</v>
      </c>
      <c r="C993" s="93">
        <v>27.277656808514116</v>
      </c>
      <c r="D993" s="93">
        <v>30.003074919408885</v>
      </c>
      <c r="E993" s="94">
        <v>301.90364024198828</v>
      </c>
    </row>
    <row r="994" spans="2:5" x14ac:dyDescent="0.25">
      <c r="B994" s="91">
        <v>987</v>
      </c>
      <c r="C994" s="93">
        <v>29.71886177772916</v>
      </c>
      <c r="D994" s="93">
        <v>32.264007980825781</v>
      </c>
      <c r="E994" s="94">
        <v>351.32403515442934</v>
      </c>
    </row>
    <row r="995" spans="2:5" x14ac:dyDescent="0.25">
      <c r="B995" s="91">
        <v>988</v>
      </c>
      <c r="C995" s="93">
        <v>29.580002486094056</v>
      </c>
      <c r="D995" s="93">
        <v>30.8566749326666</v>
      </c>
      <c r="E995" s="94">
        <v>340.08411756170563</v>
      </c>
    </row>
    <row r="996" spans="2:5" x14ac:dyDescent="0.25">
      <c r="B996" s="91">
        <v>989</v>
      </c>
      <c r="C996" s="93">
        <v>29.232579129789219</v>
      </c>
      <c r="D996" s="93">
        <v>33.267191625757974</v>
      </c>
      <c r="E996" s="94">
        <v>240.1296769619162</v>
      </c>
    </row>
    <row r="997" spans="2:5" x14ac:dyDescent="0.25">
      <c r="B997" s="91">
        <v>990</v>
      </c>
      <c r="C997" s="93">
        <v>28.167365447295179</v>
      </c>
      <c r="D997" s="93">
        <v>37.965845807876626</v>
      </c>
      <c r="E997" s="94">
        <v>219.70265512555761</v>
      </c>
    </row>
    <row r="998" spans="2:5" x14ac:dyDescent="0.25">
      <c r="B998" s="91">
        <v>991</v>
      </c>
      <c r="C998" s="93">
        <v>24.315482997255806</v>
      </c>
      <c r="D998" s="93">
        <v>30.492086936693759</v>
      </c>
      <c r="E998" s="94">
        <v>314.08409421429337</v>
      </c>
    </row>
    <row r="999" spans="2:5" x14ac:dyDescent="0.25">
      <c r="B999" s="91">
        <v>992</v>
      </c>
      <c r="C999" s="93">
        <v>21.381375952505312</v>
      </c>
      <c r="D999" s="93">
        <v>32.032134680734124</v>
      </c>
      <c r="E999" s="94">
        <v>348.97637509002072</v>
      </c>
    </row>
    <row r="1000" spans="2:5" x14ac:dyDescent="0.25">
      <c r="B1000" s="91">
        <v>993</v>
      </c>
      <c r="C1000" s="93">
        <v>29.045018619671055</v>
      </c>
      <c r="D1000" s="93">
        <v>36.177275971997446</v>
      </c>
      <c r="E1000" s="94">
        <v>299.09826230610338</v>
      </c>
    </row>
    <row r="1001" spans="2:5" x14ac:dyDescent="0.25">
      <c r="B1001" s="91">
        <v>994</v>
      </c>
      <c r="C1001" s="93">
        <v>26.686821830625878</v>
      </c>
      <c r="D1001" s="93">
        <v>32.435462024677051</v>
      </c>
      <c r="E1001" s="94">
        <v>321.78951253504187</v>
      </c>
    </row>
    <row r="1002" spans="2:5" x14ac:dyDescent="0.25">
      <c r="B1002" s="91">
        <v>995</v>
      </c>
      <c r="C1002" s="93">
        <v>25.133830724851443</v>
      </c>
      <c r="D1002" s="93">
        <v>34.113939151174826</v>
      </c>
      <c r="E1002" s="94">
        <v>382.17974988273113</v>
      </c>
    </row>
    <row r="1003" spans="2:5" x14ac:dyDescent="0.25">
      <c r="B1003" s="91">
        <v>996</v>
      </c>
      <c r="C1003" s="93">
        <v>27.061921385865048</v>
      </c>
      <c r="D1003" s="93">
        <v>33.485975456250742</v>
      </c>
      <c r="E1003" s="94">
        <v>330.651261864974</v>
      </c>
    </row>
    <row r="1004" spans="2:5" x14ac:dyDescent="0.25">
      <c r="B1004" s="91">
        <v>997</v>
      </c>
      <c r="C1004" s="93">
        <v>23.631050253638481</v>
      </c>
      <c r="D1004" s="93">
        <v>33.828239915518189</v>
      </c>
      <c r="E1004" s="94">
        <v>314.67719686694721</v>
      </c>
    </row>
    <row r="1005" spans="2:5" x14ac:dyDescent="0.25">
      <c r="B1005" s="91">
        <v>998</v>
      </c>
      <c r="C1005" s="93">
        <v>20.04902926027702</v>
      </c>
      <c r="D1005" s="93">
        <v>31.361808125435619</v>
      </c>
      <c r="E1005" s="94">
        <v>212.68552167263172</v>
      </c>
    </row>
    <row r="1006" spans="2:5" x14ac:dyDescent="0.25">
      <c r="B1006" s="91">
        <v>999</v>
      </c>
      <c r="C1006" s="93">
        <v>29.301626719846119</v>
      </c>
      <c r="D1006" s="93">
        <v>39.680765610501936</v>
      </c>
      <c r="E1006" s="94">
        <v>237.75679958993135</v>
      </c>
    </row>
    <row r="1007" spans="2:5" x14ac:dyDescent="0.25">
      <c r="B1007" s="91">
        <v>1000</v>
      </c>
      <c r="C1007" s="93">
        <v>24.57154695321071</v>
      </c>
      <c r="D1007" s="93">
        <v>32.626453582785608</v>
      </c>
      <c r="E1007" s="94">
        <v>364.81366240450996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7"/>
  <sheetViews>
    <sheetView showGridLines="0"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0.28515625" customWidth="1"/>
    <col min="2" max="6" width="15" customWidth="1"/>
    <col min="7" max="16384" width="9.140625" customWidth="1"/>
  </cols>
  <sheetData>
    <row r="1" spans="2:6" s="14" customFormat="1" ht="18" x14ac:dyDescent="0.25">
      <c r="B1" s="13" t="s">
        <v>212</v>
      </c>
    </row>
    <row r="2" spans="2:6" s="16" customFormat="1" ht="10.5" x14ac:dyDescent="0.15">
      <c r="B2" s="15" t="s">
        <v>51</v>
      </c>
    </row>
    <row r="3" spans="2:6" s="16" customFormat="1" ht="10.5" x14ac:dyDescent="0.15">
      <c r="B3" s="15" t="s">
        <v>213</v>
      </c>
    </row>
    <row r="5" spans="2:6" x14ac:dyDescent="0.25">
      <c r="B5" s="88" t="s">
        <v>91</v>
      </c>
      <c r="C5" s="89" t="s">
        <v>16</v>
      </c>
      <c r="D5" s="89" t="s">
        <v>95</v>
      </c>
      <c r="E5" s="89" t="s">
        <v>94</v>
      </c>
      <c r="F5" s="89" t="s">
        <v>96</v>
      </c>
    </row>
    <row r="6" spans="2:6" x14ac:dyDescent="0.25">
      <c r="B6" s="88" t="s">
        <v>200</v>
      </c>
      <c r="C6" s="90" t="s">
        <v>201</v>
      </c>
      <c r="D6" s="90" t="s">
        <v>206</v>
      </c>
      <c r="E6" s="90" t="s">
        <v>207</v>
      </c>
      <c r="F6" s="90" t="s">
        <v>208</v>
      </c>
    </row>
    <row r="7" spans="2:6" x14ac:dyDescent="0.25">
      <c r="B7" s="88" t="s">
        <v>202</v>
      </c>
      <c r="C7" s="90" t="s">
        <v>203</v>
      </c>
      <c r="D7" s="90" t="s">
        <v>209</v>
      </c>
      <c r="E7" s="90" t="s">
        <v>210</v>
      </c>
      <c r="F7" s="90" t="s">
        <v>211</v>
      </c>
    </row>
    <row r="8" spans="2:6" x14ac:dyDescent="0.25">
      <c r="B8" s="91">
        <v>1</v>
      </c>
      <c r="C8" s="95">
        <v>1335.4281667184159</v>
      </c>
      <c r="D8" s="93">
        <v>26.918595065187883</v>
      </c>
      <c r="E8" s="93">
        <v>37.595735898779964</v>
      </c>
      <c r="F8" s="94">
        <v>245.20732858071779</v>
      </c>
    </row>
    <row r="9" spans="2:6" x14ac:dyDescent="0.25">
      <c r="B9" s="91">
        <v>2</v>
      </c>
      <c r="C9" s="95">
        <v>1634.3135130545925</v>
      </c>
      <c r="D9" s="93">
        <v>25.20851615276262</v>
      </c>
      <c r="E9" s="93">
        <v>37.380083718035578</v>
      </c>
      <c r="F9" s="94">
        <v>237.16284263561587</v>
      </c>
    </row>
    <row r="10" spans="2:6" x14ac:dyDescent="0.25">
      <c r="B10" s="91">
        <v>3</v>
      </c>
      <c r="C10" s="95">
        <v>-160.8868319366029</v>
      </c>
      <c r="D10" s="93">
        <v>26.997550719695933</v>
      </c>
      <c r="E10" s="93">
        <v>30.193116560012918</v>
      </c>
      <c r="F10" s="94">
        <v>204.56857437369666</v>
      </c>
    </row>
    <row r="11" spans="2:6" x14ac:dyDescent="0.25">
      <c r="B11" s="91">
        <v>4</v>
      </c>
      <c r="C11" s="95">
        <v>1370.0803294761281</v>
      </c>
      <c r="D11" s="93">
        <v>25.887686141187849</v>
      </c>
      <c r="E11" s="93">
        <v>36.738087788568492</v>
      </c>
      <c r="F11" s="94">
        <v>264.29475484398563</v>
      </c>
    </row>
    <row r="12" spans="2:6" x14ac:dyDescent="0.25">
      <c r="B12" s="91">
        <v>5</v>
      </c>
      <c r="C12" s="95">
        <v>968.02463871448708</v>
      </c>
      <c r="D12" s="93">
        <v>28.538820902068462</v>
      </c>
      <c r="E12" s="93">
        <v>37.378944095640897</v>
      </c>
      <c r="F12" s="94">
        <v>339.62958424084536</v>
      </c>
    </row>
    <row r="13" spans="2:6" x14ac:dyDescent="0.25">
      <c r="B13" s="91">
        <v>6</v>
      </c>
      <c r="C13" s="95">
        <v>-325.25080054818409</v>
      </c>
      <c r="D13" s="93">
        <v>28.719103557712451</v>
      </c>
      <c r="E13" s="93">
        <v>31.092849554971529</v>
      </c>
      <c r="F13" s="94">
        <v>352.14414594088078</v>
      </c>
    </row>
    <row r="14" spans="2:6" x14ac:dyDescent="0.25">
      <c r="B14" s="91">
        <v>7</v>
      </c>
      <c r="C14" s="95">
        <v>553.12142959014727</v>
      </c>
      <c r="D14" s="93">
        <v>29.114865821585934</v>
      </c>
      <c r="E14" s="93">
        <v>35.880472969536669</v>
      </c>
      <c r="F14" s="94">
        <v>342.66204608689338</v>
      </c>
    </row>
    <row r="15" spans="2:6" x14ac:dyDescent="0.25">
      <c r="B15" s="91">
        <v>8</v>
      </c>
      <c r="C15" s="95">
        <v>1431.4327589315917</v>
      </c>
      <c r="D15" s="93">
        <v>27.379606236898738</v>
      </c>
      <c r="E15" s="93">
        <v>38.536770031556699</v>
      </c>
      <c r="F15" s="94">
        <v>266.40569879345395</v>
      </c>
    </row>
    <row r="16" spans="2:6" x14ac:dyDescent="0.25">
      <c r="B16" s="91">
        <v>9</v>
      </c>
      <c r="C16" s="95">
        <v>908.278284938463</v>
      </c>
      <c r="D16" s="93">
        <v>21.478417664019226</v>
      </c>
      <c r="E16" s="93">
        <v>30.01980908871154</v>
      </c>
      <c r="F16" s="94">
        <v>341.70159335100197</v>
      </c>
    </row>
    <row r="17" spans="2:6" x14ac:dyDescent="0.25">
      <c r="B17" s="91">
        <v>10</v>
      </c>
      <c r="C17" s="95">
        <v>2125.5030977888027</v>
      </c>
      <c r="D17" s="93">
        <v>20.518067584127081</v>
      </c>
      <c r="E17" s="93">
        <v>35.145583073071094</v>
      </c>
      <c r="F17" s="94">
        <v>399.89303090649935</v>
      </c>
    </row>
    <row r="18" spans="2:6" x14ac:dyDescent="0.25">
      <c r="B18" s="91">
        <v>11</v>
      </c>
      <c r="C18" s="95">
        <v>2073.3275637783654</v>
      </c>
      <c r="D18" s="93">
        <v>21.72490716033478</v>
      </c>
      <c r="E18" s="93">
        <v>36.091544979226605</v>
      </c>
      <c r="F18" s="94">
        <v>330.05191318902507</v>
      </c>
    </row>
    <row r="19" spans="2:6" x14ac:dyDescent="0.25">
      <c r="B19" s="91">
        <v>12</v>
      </c>
      <c r="C19" s="95">
        <v>2451.3262524656247</v>
      </c>
      <c r="D19" s="93">
        <v>20.37954033582756</v>
      </c>
      <c r="E19" s="93">
        <v>36.636171598155684</v>
      </c>
      <c r="F19" s="94">
        <v>367.27365686871349</v>
      </c>
    </row>
    <row r="20" spans="2:6" x14ac:dyDescent="0.25">
      <c r="B20" s="91">
        <v>13</v>
      </c>
      <c r="C20" s="95">
        <v>1380.6470597104471</v>
      </c>
      <c r="D20" s="93">
        <v>26.412392215782617</v>
      </c>
      <c r="E20" s="93">
        <v>37.315627514334849</v>
      </c>
      <c r="F20" s="94">
        <v>396.54289314676703</v>
      </c>
    </row>
    <row r="21" spans="2:6" x14ac:dyDescent="0.25">
      <c r="B21" s="91">
        <v>14</v>
      </c>
      <c r="C21" s="95">
        <v>688.23182862518115</v>
      </c>
      <c r="D21" s="93">
        <v>26.899240891297591</v>
      </c>
      <c r="E21" s="93">
        <v>34.340400034423496</v>
      </c>
      <c r="F21" s="94">
        <v>379.08817495997675</v>
      </c>
    </row>
    <row r="22" spans="2:6" x14ac:dyDescent="0.25">
      <c r="B22" s="91">
        <v>15</v>
      </c>
      <c r="C22" s="95">
        <v>1100.6666782181856</v>
      </c>
      <c r="D22" s="93">
        <v>26.930399799735255</v>
      </c>
      <c r="E22" s="93">
        <v>36.433733190826182</v>
      </c>
      <c r="F22" s="94">
        <v>394.42793904368961</v>
      </c>
    </row>
    <row r="23" spans="2:6" x14ac:dyDescent="0.25">
      <c r="B23" s="91">
        <v>16</v>
      </c>
      <c r="C23" s="95">
        <v>1032.4014531700386</v>
      </c>
      <c r="D23" s="93">
        <v>29.935902030294436</v>
      </c>
      <c r="E23" s="93">
        <v>39.097909296144628</v>
      </c>
      <c r="F23" s="94">
        <v>388.50355625398521</v>
      </c>
    </row>
    <row r="24" spans="2:6" x14ac:dyDescent="0.25">
      <c r="B24" s="91">
        <v>17</v>
      </c>
      <c r="C24" s="95">
        <v>1464.7698242581173</v>
      </c>
      <c r="D24" s="93">
        <v>26.982401917748213</v>
      </c>
      <c r="E24" s="93">
        <v>38.306251039038798</v>
      </c>
      <c r="F24" s="94">
        <v>291.70684569290654</v>
      </c>
    </row>
    <row r="25" spans="2:6" x14ac:dyDescent="0.25">
      <c r="B25" s="91">
        <v>18</v>
      </c>
      <c r="C25" s="95">
        <v>-61.451842159962325</v>
      </c>
      <c r="D25" s="93">
        <v>26.971355827678298</v>
      </c>
      <c r="E25" s="93">
        <v>30.664096616878485</v>
      </c>
      <c r="F25" s="94">
        <v>392.08261955881568</v>
      </c>
    </row>
    <row r="26" spans="2:6" x14ac:dyDescent="0.25">
      <c r="B26" s="91">
        <v>19</v>
      </c>
      <c r="C26" s="95">
        <v>269.34062422654733</v>
      </c>
      <c r="D26" s="93">
        <v>26.228625523755792</v>
      </c>
      <c r="E26" s="93">
        <v>31.575328644888529</v>
      </c>
      <c r="F26" s="94">
        <v>319.80654408819782</v>
      </c>
    </row>
    <row r="27" spans="2:6" x14ac:dyDescent="0.25">
      <c r="B27" s="91">
        <v>20</v>
      </c>
      <c r="C27" s="95">
        <v>2130.8897324134323</v>
      </c>
      <c r="D27" s="93">
        <v>23.455540371406492</v>
      </c>
      <c r="E27" s="93">
        <v>38.109989033473653</v>
      </c>
      <c r="F27" s="94">
        <v>318.18826626951756</v>
      </c>
    </row>
    <row r="28" spans="2:6" x14ac:dyDescent="0.25">
      <c r="B28" s="91">
        <v>21</v>
      </c>
      <c r="C28" s="95">
        <v>-604.15150128262758</v>
      </c>
      <c r="D28" s="93">
        <v>29.654502356084247</v>
      </c>
      <c r="E28" s="93">
        <v>30.63374484967111</v>
      </c>
      <c r="F28" s="94">
        <v>385.47383862132585</v>
      </c>
    </row>
    <row r="29" spans="2:6" x14ac:dyDescent="0.25">
      <c r="B29" s="91">
        <v>22</v>
      </c>
      <c r="C29" s="95">
        <v>1609.3154921773803</v>
      </c>
      <c r="D29" s="93">
        <v>25.791980443554273</v>
      </c>
      <c r="E29" s="93">
        <v>37.838557904441174</v>
      </c>
      <c r="F29" s="94">
        <v>323.52011090506653</v>
      </c>
    </row>
    <row r="30" spans="2:6" x14ac:dyDescent="0.25">
      <c r="B30" s="91">
        <v>23</v>
      </c>
      <c r="C30" s="95">
        <v>642.63458570195689</v>
      </c>
      <c r="D30" s="93">
        <v>27.830746125728901</v>
      </c>
      <c r="E30" s="93">
        <v>35.043919054238685</v>
      </c>
      <c r="F30" s="94">
        <v>334.9687873756605</v>
      </c>
    </row>
    <row r="31" spans="2:6" x14ac:dyDescent="0.25">
      <c r="B31" s="91">
        <v>24</v>
      </c>
      <c r="C31" s="95">
        <v>1076.5424074712146</v>
      </c>
      <c r="D31" s="93">
        <v>27.915686691521387</v>
      </c>
      <c r="E31" s="93">
        <v>37.298398728877459</v>
      </c>
      <c r="F31" s="94">
        <v>328.8083349611444</v>
      </c>
    </row>
    <row r="32" spans="2:6" x14ac:dyDescent="0.25">
      <c r="B32" s="91">
        <v>25</v>
      </c>
      <c r="C32" s="95">
        <v>1519.693503727256</v>
      </c>
      <c r="D32" s="93">
        <v>23.229928484895286</v>
      </c>
      <c r="E32" s="93">
        <v>34.828396003531566</v>
      </c>
      <c r="F32" s="94">
        <v>225.58191819555844</v>
      </c>
    </row>
    <row r="33" spans="2:6" x14ac:dyDescent="0.25">
      <c r="B33" s="91">
        <v>26</v>
      </c>
      <c r="C33" s="95">
        <v>2563.1156210198451</v>
      </c>
      <c r="D33" s="93">
        <v>21.744317474881775</v>
      </c>
      <c r="E33" s="93">
        <v>38.559895579981003</v>
      </c>
      <c r="F33" s="94">
        <v>365.64829246997124</v>
      </c>
    </row>
    <row r="34" spans="2:6" x14ac:dyDescent="0.25">
      <c r="B34" s="91">
        <v>27</v>
      </c>
      <c r="C34" s="95">
        <v>2213.2023726789457</v>
      </c>
      <c r="D34" s="93">
        <v>24.137648019866297</v>
      </c>
      <c r="E34" s="93">
        <v>39.203659883261025</v>
      </c>
      <c r="F34" s="94">
        <v>344.6009468614584</v>
      </c>
    </row>
    <row r="35" spans="2:6" x14ac:dyDescent="0.25">
      <c r="B35" s="91">
        <v>28</v>
      </c>
      <c r="C35" s="95">
        <v>1169.0260559604512</v>
      </c>
      <c r="D35" s="93">
        <v>29.351477784876636</v>
      </c>
      <c r="E35" s="93">
        <v>39.196608064678891</v>
      </c>
      <c r="F35" s="94">
        <v>262.80804665315105</v>
      </c>
    </row>
    <row r="36" spans="2:6" x14ac:dyDescent="0.25">
      <c r="B36" s="91">
        <v>29</v>
      </c>
      <c r="C36" s="95">
        <v>1145.5304001382374</v>
      </c>
      <c r="D36" s="93">
        <v>21.443887738317059</v>
      </c>
      <c r="E36" s="93">
        <v>31.171539739008242</v>
      </c>
      <c r="F36" s="94">
        <v>348.73681811867749</v>
      </c>
    </row>
    <row r="37" spans="2:6" x14ac:dyDescent="0.25">
      <c r="B37" s="91">
        <v>30</v>
      </c>
      <c r="C37" s="95">
        <v>1153.5965630632945</v>
      </c>
      <c r="D37" s="93">
        <v>23.710152350172386</v>
      </c>
      <c r="E37" s="93">
        <v>33.478135165488858</v>
      </c>
      <c r="F37" s="94">
        <v>237.24824614111716</v>
      </c>
    </row>
    <row r="38" spans="2:6" x14ac:dyDescent="0.25">
      <c r="B38" s="91">
        <v>31</v>
      </c>
      <c r="C38" s="95">
        <v>1688.2920121188472</v>
      </c>
      <c r="D38" s="93">
        <v>22.79205241125209</v>
      </c>
      <c r="E38" s="93">
        <v>35.233512471846325</v>
      </c>
      <c r="F38" s="94">
        <v>348.00522298080796</v>
      </c>
    </row>
    <row r="39" spans="2:6" x14ac:dyDescent="0.25">
      <c r="B39" s="91">
        <v>32</v>
      </c>
      <c r="C39" s="95">
        <v>580.66823271056091</v>
      </c>
      <c r="D39" s="93">
        <v>29.078884726468793</v>
      </c>
      <c r="E39" s="93">
        <v>35.982225890021596</v>
      </c>
      <c r="F39" s="94">
        <v>365.98889118432805</v>
      </c>
    </row>
    <row r="40" spans="2:6" x14ac:dyDescent="0.25">
      <c r="B40" s="91">
        <v>33</v>
      </c>
      <c r="C40" s="95">
        <v>1107.6529558554694</v>
      </c>
      <c r="D40" s="93">
        <v>25.471722836306778</v>
      </c>
      <c r="E40" s="93">
        <v>35.009987615584123</v>
      </c>
      <c r="F40" s="94">
        <v>348.34805645779966</v>
      </c>
    </row>
    <row r="41" spans="2:6" x14ac:dyDescent="0.25">
      <c r="B41" s="91">
        <v>34</v>
      </c>
      <c r="C41" s="95">
        <v>986.31904168762503</v>
      </c>
      <c r="D41" s="93">
        <v>21.964426185700873</v>
      </c>
      <c r="E41" s="93">
        <v>30.896021394138998</v>
      </c>
      <c r="F41" s="94">
        <v>289.88290275460321</v>
      </c>
    </row>
    <row r="42" spans="2:6" x14ac:dyDescent="0.25">
      <c r="B42" s="91">
        <v>35</v>
      </c>
      <c r="C42" s="95">
        <v>1233.8460164015323</v>
      </c>
      <c r="D42" s="93">
        <v>26.959181806247386</v>
      </c>
      <c r="E42" s="93">
        <v>37.128411888255052</v>
      </c>
      <c r="F42" s="94">
        <v>242.09963448635921</v>
      </c>
    </row>
    <row r="43" spans="2:6" x14ac:dyDescent="0.25">
      <c r="B43" s="91">
        <v>36</v>
      </c>
      <c r="C43" s="95">
        <v>1647.7105036802905</v>
      </c>
      <c r="D43" s="93">
        <v>25.753193260361702</v>
      </c>
      <c r="E43" s="93">
        <v>37.991745778763153</v>
      </c>
      <c r="F43" s="94">
        <v>239.48177758188382</v>
      </c>
    </row>
    <row r="44" spans="2:6" x14ac:dyDescent="0.25">
      <c r="B44" s="91">
        <v>37</v>
      </c>
      <c r="C44" s="95">
        <v>677.51197743065313</v>
      </c>
      <c r="D44" s="93">
        <v>26.563382875837625</v>
      </c>
      <c r="E44" s="93">
        <v>33.950942762990891</v>
      </c>
      <c r="F44" s="94">
        <v>367.83394455260179</v>
      </c>
    </row>
    <row r="45" spans="2:6" x14ac:dyDescent="0.25">
      <c r="B45" s="91">
        <v>38</v>
      </c>
      <c r="C45" s="95">
        <v>2178.1964113438817</v>
      </c>
      <c r="D45" s="93">
        <v>21.057810149329612</v>
      </c>
      <c r="E45" s="93">
        <v>35.948792206049021</v>
      </c>
      <c r="F45" s="94">
        <v>243.45375847999071</v>
      </c>
    </row>
    <row r="46" spans="2:6" x14ac:dyDescent="0.25">
      <c r="B46" s="91">
        <v>39</v>
      </c>
      <c r="C46" s="95">
        <v>353.8170257730626</v>
      </c>
      <c r="D46" s="93">
        <v>26.152475357988244</v>
      </c>
      <c r="E46" s="93">
        <v>31.921560486853561</v>
      </c>
      <c r="F46" s="94">
        <v>329.5597039904539</v>
      </c>
    </row>
    <row r="47" spans="2:6" x14ac:dyDescent="0.25">
      <c r="B47" s="91">
        <v>40</v>
      </c>
      <c r="C47" s="95">
        <v>2076.6256618245479</v>
      </c>
      <c r="D47" s="93">
        <v>20.185822270434819</v>
      </c>
      <c r="E47" s="93">
        <v>34.568950579557558</v>
      </c>
      <c r="F47" s="94">
        <v>215.94931827947048</v>
      </c>
    </row>
    <row r="48" spans="2:6" x14ac:dyDescent="0.25">
      <c r="B48" s="91">
        <v>41</v>
      </c>
      <c r="C48" s="95">
        <v>436.36656675995346</v>
      </c>
      <c r="D48" s="93">
        <v>29.52968093953551</v>
      </c>
      <c r="E48" s="93">
        <v>35.711513773335277</v>
      </c>
      <c r="F48" s="94">
        <v>228.72439412195297</v>
      </c>
    </row>
    <row r="49" spans="2:6" x14ac:dyDescent="0.25">
      <c r="B49" s="91">
        <v>42</v>
      </c>
      <c r="C49" s="95">
        <v>994.92099525709</v>
      </c>
      <c r="D49" s="93">
        <v>28.384032422969327</v>
      </c>
      <c r="E49" s="93">
        <v>37.358637399254775</v>
      </c>
      <c r="F49" s="94">
        <v>335.98807388051853</v>
      </c>
    </row>
    <row r="50" spans="2:6" x14ac:dyDescent="0.25">
      <c r="B50" s="91">
        <v>43</v>
      </c>
      <c r="C50" s="95">
        <v>-693.19849307961613</v>
      </c>
      <c r="D50" s="93">
        <v>29.599621310074351</v>
      </c>
      <c r="E50" s="93">
        <v>30.133628844676267</v>
      </c>
      <c r="F50" s="94">
        <v>309.33197364433892</v>
      </c>
    </row>
    <row r="51" spans="2:6" x14ac:dyDescent="0.25">
      <c r="B51" s="91">
        <v>44</v>
      </c>
      <c r="C51" s="95">
        <v>179.58056542936174</v>
      </c>
      <c r="D51" s="93">
        <v>27.909091553768498</v>
      </c>
      <c r="E51" s="93">
        <v>32.806994380915306</v>
      </c>
      <c r="F51" s="94">
        <v>255.90235569487817</v>
      </c>
    </row>
    <row r="52" spans="2:6" x14ac:dyDescent="0.25">
      <c r="B52" s="91">
        <v>45</v>
      </c>
      <c r="C52" s="95">
        <v>2408.1698698030323</v>
      </c>
      <c r="D52" s="93">
        <v>21.571761909941053</v>
      </c>
      <c r="E52" s="93">
        <v>37.612611258956214</v>
      </c>
      <c r="F52" s="94">
        <v>259.87237428591305</v>
      </c>
    </row>
    <row r="53" spans="2:6" x14ac:dyDescent="0.25">
      <c r="B53" s="91">
        <v>46</v>
      </c>
      <c r="C53" s="95">
        <v>422.35348357721887</v>
      </c>
      <c r="D53" s="93">
        <v>24.099363678772484</v>
      </c>
      <c r="E53" s="93">
        <v>30.21113109665858</v>
      </c>
      <c r="F53" s="94">
        <v>211.29871296173454</v>
      </c>
    </row>
    <row r="54" spans="2:6" x14ac:dyDescent="0.25">
      <c r="B54" s="91">
        <v>47</v>
      </c>
      <c r="C54" s="95">
        <v>2406.8972197520607</v>
      </c>
      <c r="D54" s="93">
        <v>23.854428358376914</v>
      </c>
      <c r="E54" s="93">
        <v>39.888914457137219</v>
      </c>
      <c r="F54" s="94">
        <v>317.83937257524747</v>
      </c>
    </row>
    <row r="55" spans="2:6" x14ac:dyDescent="0.25">
      <c r="B55" s="91">
        <v>48</v>
      </c>
      <c r="C55" s="95">
        <v>-499.39473976850059</v>
      </c>
      <c r="D55" s="93">
        <v>28.686480384830332</v>
      </c>
      <c r="E55" s="93">
        <v>30.18950668598783</v>
      </c>
      <c r="F55" s="94">
        <v>241.73646248803792</v>
      </c>
    </row>
    <row r="56" spans="2:6" x14ac:dyDescent="0.25">
      <c r="B56" s="91">
        <v>49</v>
      </c>
      <c r="C56" s="95">
        <v>3019.9743800436304</v>
      </c>
      <c r="D56" s="93">
        <v>20.023632277479944</v>
      </c>
      <c r="E56" s="93">
        <v>39.123504177698095</v>
      </c>
      <c r="F56" s="94">
        <v>312.4144409476055</v>
      </c>
    </row>
    <row r="57" spans="2:6" x14ac:dyDescent="0.25">
      <c r="B57" s="91">
        <v>50</v>
      </c>
      <c r="C57" s="95">
        <v>774.09920845103079</v>
      </c>
      <c r="D57" s="93">
        <v>29.67872381441363</v>
      </c>
      <c r="E57" s="93">
        <v>37.549219856668785</v>
      </c>
      <c r="F57" s="94">
        <v>291.97292651983025</v>
      </c>
    </row>
    <row r="58" spans="2:6" x14ac:dyDescent="0.25">
      <c r="B58" s="91">
        <v>51</v>
      </c>
      <c r="C58" s="95">
        <v>2316.3234713178881</v>
      </c>
      <c r="D58" s="93">
        <v>23.845434392541723</v>
      </c>
      <c r="E58" s="93">
        <v>39.427051749131167</v>
      </c>
      <c r="F58" s="94">
        <v>398.66243816072677</v>
      </c>
    </row>
    <row r="59" spans="2:6" x14ac:dyDescent="0.25">
      <c r="B59" s="91">
        <v>52</v>
      </c>
      <c r="C59" s="95">
        <v>1502.7950310562137</v>
      </c>
      <c r="D59" s="93">
        <v>21.739913429745545</v>
      </c>
      <c r="E59" s="93">
        <v>33.253888585026615</v>
      </c>
      <c r="F59" s="94">
        <v>319.32044123285465</v>
      </c>
    </row>
    <row r="60" spans="2:6" x14ac:dyDescent="0.25">
      <c r="B60" s="91">
        <v>53</v>
      </c>
      <c r="C60" s="95">
        <v>988.55658284947094</v>
      </c>
      <c r="D60" s="93">
        <v>22.782487443085969</v>
      </c>
      <c r="E60" s="93">
        <v>31.725270357333326</v>
      </c>
      <c r="F60" s="94">
        <v>263.96116110276796</v>
      </c>
    </row>
    <row r="61" spans="2:6" x14ac:dyDescent="0.25">
      <c r="B61" s="91">
        <v>54</v>
      </c>
      <c r="C61" s="95">
        <v>995.38614830359165</v>
      </c>
      <c r="D61" s="93">
        <v>24.191518315389452</v>
      </c>
      <c r="E61" s="93">
        <v>33.168449056907413</v>
      </c>
      <c r="F61" s="94">
        <v>385.15154280235072</v>
      </c>
    </row>
    <row r="62" spans="2:6" x14ac:dyDescent="0.25">
      <c r="B62" s="91">
        <v>55</v>
      </c>
      <c r="C62" s="95">
        <v>1728.4654789760089</v>
      </c>
      <c r="D62" s="93">
        <v>21.078956195130491</v>
      </c>
      <c r="E62" s="93">
        <v>33.721283590010536</v>
      </c>
      <c r="F62" s="94">
        <v>355.09108564400549</v>
      </c>
    </row>
    <row r="63" spans="2:6" x14ac:dyDescent="0.25">
      <c r="B63" s="91">
        <v>56</v>
      </c>
      <c r="C63" s="95">
        <v>852.25320380866924</v>
      </c>
      <c r="D63" s="93">
        <v>27.447589798212334</v>
      </c>
      <c r="E63" s="93">
        <v>35.708855817255682</v>
      </c>
      <c r="F63" s="94">
        <v>315.15829268535327</v>
      </c>
    </row>
    <row r="64" spans="2:6" x14ac:dyDescent="0.25">
      <c r="B64" s="91">
        <v>57</v>
      </c>
      <c r="C64" s="95">
        <v>212.37291984822969</v>
      </c>
      <c r="D64" s="93">
        <v>25.10628206158928</v>
      </c>
      <c r="E64" s="93">
        <v>30.168146660830431</v>
      </c>
      <c r="F64" s="94">
        <v>396.97718532148457</v>
      </c>
    </row>
    <row r="65" spans="2:6" x14ac:dyDescent="0.25">
      <c r="B65" s="91">
        <v>58</v>
      </c>
      <c r="C65" s="95">
        <v>1295.0582777440168</v>
      </c>
      <c r="D65" s="93">
        <v>29.441687434828214</v>
      </c>
      <c r="E65" s="93">
        <v>39.916978823548298</v>
      </c>
      <c r="F65" s="94">
        <v>317.37339857146776</v>
      </c>
    </row>
    <row r="66" spans="2:6" x14ac:dyDescent="0.25">
      <c r="B66" s="91">
        <v>59</v>
      </c>
      <c r="C66" s="95">
        <v>525.63306234431548</v>
      </c>
      <c r="D66" s="93">
        <v>26.060485264693831</v>
      </c>
      <c r="E66" s="93">
        <v>32.688650576415405</v>
      </c>
      <c r="F66" s="94">
        <v>290.72298142470419</v>
      </c>
    </row>
    <row r="67" spans="2:6" x14ac:dyDescent="0.25">
      <c r="B67" s="91">
        <v>60</v>
      </c>
      <c r="C67" s="95">
        <v>1848.4162676515862</v>
      </c>
      <c r="D67" s="93">
        <v>26.420909862693122</v>
      </c>
      <c r="E67" s="93">
        <v>39.662991200951055</v>
      </c>
      <c r="F67" s="94">
        <v>324.02555447455029</v>
      </c>
    </row>
    <row r="68" spans="2:6" x14ac:dyDescent="0.25">
      <c r="B68" s="91">
        <v>61</v>
      </c>
      <c r="C68" s="95">
        <v>1806.4408706564882</v>
      </c>
      <c r="D68" s="93">
        <v>22.195059339028838</v>
      </c>
      <c r="E68" s="93">
        <v>35.227263692311283</v>
      </c>
      <c r="F68" s="94">
        <v>296.38554037693007</v>
      </c>
    </row>
    <row r="69" spans="2:6" x14ac:dyDescent="0.25">
      <c r="B69" s="91">
        <v>62</v>
      </c>
      <c r="C69" s="95">
        <v>2639.9431817917157</v>
      </c>
      <c r="D69" s="93">
        <v>21.004100841642657</v>
      </c>
      <c r="E69" s="93">
        <v>38.203816750601234</v>
      </c>
      <c r="F69" s="94">
        <v>250.58992620628163</v>
      </c>
    </row>
    <row r="70" spans="2:6" x14ac:dyDescent="0.25">
      <c r="B70" s="91">
        <v>63</v>
      </c>
      <c r="C70" s="95">
        <v>592.00621288385628</v>
      </c>
      <c r="D70" s="93">
        <v>27.24037346874151</v>
      </c>
      <c r="E70" s="93">
        <v>34.200404533160793</v>
      </c>
      <c r="F70" s="94">
        <v>378.51556482993647</v>
      </c>
    </row>
    <row r="71" spans="2:6" x14ac:dyDescent="0.25">
      <c r="B71" s="91">
        <v>64</v>
      </c>
      <c r="C71" s="95">
        <v>2435.5081400035106</v>
      </c>
      <c r="D71" s="93">
        <v>23.470478704896074</v>
      </c>
      <c r="E71" s="93">
        <v>39.648019404913626</v>
      </c>
      <c r="F71" s="94">
        <v>387.94576363596673</v>
      </c>
    </row>
    <row r="72" spans="2:6" x14ac:dyDescent="0.25">
      <c r="B72" s="91">
        <v>65</v>
      </c>
      <c r="C72" s="95">
        <v>758.13550131987995</v>
      </c>
      <c r="D72" s="93">
        <v>28.52714840933336</v>
      </c>
      <c r="E72" s="93">
        <v>36.317825915932758</v>
      </c>
      <c r="F72" s="94">
        <v>307.07890396467178</v>
      </c>
    </row>
    <row r="73" spans="2:6" x14ac:dyDescent="0.25">
      <c r="B73" s="91">
        <v>66</v>
      </c>
      <c r="C73" s="95">
        <v>1091.2696872605602</v>
      </c>
      <c r="D73" s="93">
        <v>21.974020803220615</v>
      </c>
      <c r="E73" s="93">
        <v>31.430369239523415</v>
      </c>
      <c r="F73" s="94">
        <v>319.70518892078559</v>
      </c>
    </row>
    <row r="74" spans="2:6" x14ac:dyDescent="0.25">
      <c r="B74" s="91">
        <v>67</v>
      </c>
      <c r="C74" s="95">
        <v>1460.3521143976268</v>
      </c>
      <c r="D74" s="93">
        <v>25.766933669853529</v>
      </c>
      <c r="E74" s="93">
        <v>37.068694241841662</v>
      </c>
      <c r="F74" s="94">
        <v>347.71752573573178</v>
      </c>
    </row>
    <row r="75" spans="2:6" x14ac:dyDescent="0.25">
      <c r="B75" s="91">
        <v>68</v>
      </c>
      <c r="C75" s="95">
        <v>471.79244493672832</v>
      </c>
      <c r="D75" s="93">
        <v>23.741680318395698</v>
      </c>
      <c r="E75" s="93">
        <v>30.100642543079339</v>
      </c>
      <c r="F75" s="94">
        <v>206.18065826395133</v>
      </c>
    </row>
    <row r="76" spans="2:6" x14ac:dyDescent="0.25">
      <c r="B76" s="91">
        <v>69</v>
      </c>
      <c r="C76" s="95">
        <v>2470.7770453292414</v>
      </c>
      <c r="D76" s="93">
        <v>22.556605870404383</v>
      </c>
      <c r="E76" s="93">
        <v>38.910491097050588</v>
      </c>
      <c r="F76" s="94">
        <v>313.37151443930856</v>
      </c>
    </row>
    <row r="77" spans="2:6" x14ac:dyDescent="0.25">
      <c r="B77" s="91">
        <v>70</v>
      </c>
      <c r="C77" s="95">
        <v>1399.7418360606871</v>
      </c>
      <c r="D77" s="93">
        <v>28.312138636378585</v>
      </c>
      <c r="E77" s="93">
        <v>39.310847816682021</v>
      </c>
      <c r="F77" s="94">
        <v>306.16096324007515</v>
      </c>
    </row>
    <row r="78" spans="2:6" x14ac:dyDescent="0.25">
      <c r="B78" s="91">
        <v>71</v>
      </c>
      <c r="C78" s="95">
        <v>228.17796653863206</v>
      </c>
      <c r="D78" s="93">
        <v>29.780902785249744</v>
      </c>
      <c r="E78" s="93">
        <v>34.921792617942906</v>
      </c>
      <c r="F78" s="94">
        <v>265.82926720926463</v>
      </c>
    </row>
    <row r="79" spans="2:6" x14ac:dyDescent="0.25">
      <c r="B79" s="91">
        <v>72</v>
      </c>
      <c r="C79" s="95">
        <v>263.08134668883304</v>
      </c>
      <c r="D79" s="93">
        <v>29.515145571776557</v>
      </c>
      <c r="E79" s="93">
        <v>34.830552305220721</v>
      </c>
      <c r="F79" s="94">
        <v>305.25022373489469</v>
      </c>
    </row>
    <row r="80" spans="2:6" x14ac:dyDescent="0.25">
      <c r="B80" s="91">
        <v>73</v>
      </c>
      <c r="C80" s="95">
        <v>763.20410036512749</v>
      </c>
      <c r="D80" s="93">
        <v>24.268344851437298</v>
      </c>
      <c r="E80" s="93">
        <v>32.084365353262939</v>
      </c>
      <c r="F80" s="94">
        <v>380.98760115950654</v>
      </c>
    </row>
    <row r="81" spans="2:6" x14ac:dyDescent="0.25">
      <c r="B81" s="91">
        <v>74</v>
      </c>
      <c r="C81" s="95">
        <v>195.35647642350796</v>
      </c>
      <c r="D81" s="93">
        <v>26.301415955956717</v>
      </c>
      <c r="E81" s="93">
        <v>31.278198338074258</v>
      </c>
      <c r="F81" s="94">
        <v>338.70176172101878</v>
      </c>
    </row>
    <row r="82" spans="2:6" x14ac:dyDescent="0.25">
      <c r="B82" s="91">
        <v>75</v>
      </c>
      <c r="C82" s="95">
        <v>2501.4117317692744</v>
      </c>
      <c r="D82" s="93">
        <v>21.097396674304431</v>
      </c>
      <c r="E82" s="93">
        <v>37.604455333150803</v>
      </c>
      <c r="F82" s="94">
        <v>216.66327597514953</v>
      </c>
    </row>
    <row r="83" spans="2:6" x14ac:dyDescent="0.25">
      <c r="B83" s="91">
        <v>76</v>
      </c>
      <c r="C83" s="95">
        <v>798.75645271110261</v>
      </c>
      <c r="D83" s="93">
        <v>24.253808064765845</v>
      </c>
      <c r="E83" s="93">
        <v>32.247590328321358</v>
      </c>
      <c r="F83" s="94">
        <v>386.56395229842605</v>
      </c>
    </row>
    <row r="84" spans="2:6" x14ac:dyDescent="0.25">
      <c r="B84" s="91">
        <v>77</v>
      </c>
      <c r="C84" s="95">
        <v>2830.1723076665949</v>
      </c>
      <c r="D84" s="93">
        <v>21.263774484789813</v>
      </c>
      <c r="E84" s="93">
        <v>39.414636023122789</v>
      </c>
      <c r="F84" s="94">
        <v>312.28708259994403</v>
      </c>
    </row>
    <row r="85" spans="2:6" x14ac:dyDescent="0.25">
      <c r="B85" s="91">
        <v>78</v>
      </c>
      <c r="C85" s="95">
        <v>767.87142739295268</v>
      </c>
      <c r="D85" s="93">
        <v>23.569373547269883</v>
      </c>
      <c r="E85" s="93">
        <v>31.408730684234648</v>
      </c>
      <c r="F85" s="94">
        <v>385.99673457463439</v>
      </c>
    </row>
    <row r="86" spans="2:6" x14ac:dyDescent="0.25">
      <c r="B86" s="91">
        <v>79</v>
      </c>
      <c r="C86" s="95">
        <v>1996.7281715446334</v>
      </c>
      <c r="D86" s="93">
        <v>25.834067967050828</v>
      </c>
      <c r="E86" s="93">
        <v>39.817708824773995</v>
      </c>
      <c r="F86" s="94">
        <v>293.21542531262679</v>
      </c>
    </row>
    <row r="87" spans="2:6" x14ac:dyDescent="0.25">
      <c r="B87" s="91">
        <v>80</v>
      </c>
      <c r="C87" s="95">
        <v>1050.1984621672</v>
      </c>
      <c r="D87" s="93">
        <v>23.875797838649106</v>
      </c>
      <c r="E87" s="93">
        <v>33.126790149485103</v>
      </c>
      <c r="F87" s="94">
        <v>263.55783948723786</v>
      </c>
    </row>
    <row r="88" spans="2:6" x14ac:dyDescent="0.25">
      <c r="B88" s="91">
        <v>81</v>
      </c>
      <c r="C88" s="95">
        <v>448.46642761985549</v>
      </c>
      <c r="D88" s="93">
        <v>29.973644084174275</v>
      </c>
      <c r="E88" s="93">
        <v>36.215976222273554</v>
      </c>
      <c r="F88" s="94">
        <v>306.47316599720693</v>
      </c>
    </row>
    <row r="89" spans="2:6" x14ac:dyDescent="0.25">
      <c r="B89" s="91">
        <v>82</v>
      </c>
      <c r="C89" s="95">
        <v>1046.1629306677551</v>
      </c>
      <c r="D89" s="93">
        <v>22.774195328262067</v>
      </c>
      <c r="E89" s="93">
        <v>32.005009981600843</v>
      </c>
      <c r="F89" s="94">
        <v>264.19176033492948</v>
      </c>
    </row>
    <row r="90" spans="2:6" x14ac:dyDescent="0.25">
      <c r="B90" s="91">
        <v>83</v>
      </c>
      <c r="C90" s="95">
        <v>2244.6110003309586</v>
      </c>
      <c r="D90" s="93">
        <v>22.335244381253844</v>
      </c>
      <c r="E90" s="93">
        <v>37.558299382908636</v>
      </c>
      <c r="F90" s="94">
        <v>362.83192060515267</v>
      </c>
    </row>
    <row r="91" spans="2:6" x14ac:dyDescent="0.25">
      <c r="B91" s="91">
        <v>84</v>
      </c>
      <c r="C91" s="95">
        <v>1891.8714332631098</v>
      </c>
      <c r="D91" s="93">
        <v>26.198331973435089</v>
      </c>
      <c r="E91" s="93">
        <v>39.657689139750637</v>
      </c>
      <c r="F91" s="94">
        <v>274.3266662423942</v>
      </c>
    </row>
    <row r="92" spans="2:6" x14ac:dyDescent="0.25">
      <c r="B92" s="91">
        <v>85</v>
      </c>
      <c r="C92" s="95">
        <v>1067.5686724215257</v>
      </c>
      <c r="D92" s="93">
        <v>27.057422139720288</v>
      </c>
      <c r="E92" s="93">
        <v>36.395265501827915</v>
      </c>
      <c r="F92" s="94">
        <v>219.51338862905516</v>
      </c>
    </row>
    <row r="93" spans="2:6" x14ac:dyDescent="0.25">
      <c r="B93" s="91">
        <v>86</v>
      </c>
      <c r="C93" s="95">
        <v>2236.6884485626229</v>
      </c>
      <c r="D93" s="93">
        <v>20.400855879965228</v>
      </c>
      <c r="E93" s="93">
        <v>35.584298122778343</v>
      </c>
      <c r="F93" s="94">
        <v>297.39380646919579</v>
      </c>
    </row>
    <row r="94" spans="2:6" x14ac:dyDescent="0.25">
      <c r="B94" s="91">
        <v>87</v>
      </c>
      <c r="C94" s="95">
        <v>1624.3444848624013</v>
      </c>
      <c r="D94" s="93">
        <v>21.98796195078322</v>
      </c>
      <c r="E94" s="93">
        <v>34.109684375095227</v>
      </c>
      <c r="F94" s="94">
        <v>385.67201163679186</v>
      </c>
    </row>
    <row r="95" spans="2:6" x14ac:dyDescent="0.25">
      <c r="B95" s="91">
        <v>88</v>
      </c>
      <c r="C95" s="95">
        <v>1314.1859914781553</v>
      </c>
      <c r="D95" s="93">
        <v>28.665300289609672</v>
      </c>
      <c r="E95" s="93">
        <v>39.236230247000449</v>
      </c>
      <c r="F95" s="94">
        <v>295.57614160317263</v>
      </c>
    </row>
    <row r="96" spans="2:6" x14ac:dyDescent="0.25">
      <c r="B96" s="91">
        <v>89</v>
      </c>
      <c r="C96" s="95">
        <v>931.84707831551077</v>
      </c>
      <c r="D96" s="93">
        <v>25.004697752034851</v>
      </c>
      <c r="E96" s="93">
        <v>33.663933143612404</v>
      </c>
      <c r="F96" s="94">
        <v>224.02635638127418</v>
      </c>
    </row>
    <row r="97" spans="2:6" x14ac:dyDescent="0.25">
      <c r="B97" s="91">
        <v>90</v>
      </c>
      <c r="C97" s="95">
        <v>608.78342069621431</v>
      </c>
      <c r="D97" s="93">
        <v>23.705005289779422</v>
      </c>
      <c r="E97" s="93">
        <v>30.748922393260493</v>
      </c>
      <c r="F97" s="94">
        <v>277.90110756438895</v>
      </c>
    </row>
    <row r="98" spans="2:6" x14ac:dyDescent="0.25">
      <c r="B98" s="91">
        <v>91</v>
      </c>
      <c r="C98" s="95">
        <v>1730.3804188392351</v>
      </c>
      <c r="D98" s="93">
        <v>22.724895882470136</v>
      </c>
      <c r="E98" s="93">
        <v>35.37679797666631</v>
      </c>
      <c r="F98" s="94">
        <v>307.43859521749016</v>
      </c>
    </row>
    <row r="99" spans="2:6" x14ac:dyDescent="0.25">
      <c r="B99" s="91">
        <v>92</v>
      </c>
      <c r="C99" s="95">
        <v>2894.9690941042645</v>
      </c>
      <c r="D99" s="93">
        <v>21.522824342792781</v>
      </c>
      <c r="E99" s="93">
        <v>39.997669813314104</v>
      </c>
      <c r="F99" s="94">
        <v>309.66369403851513</v>
      </c>
    </row>
    <row r="100" spans="2:6" x14ac:dyDescent="0.25">
      <c r="B100" s="91">
        <v>93</v>
      </c>
      <c r="C100" s="95">
        <v>963.12016857008439</v>
      </c>
      <c r="D100" s="93">
        <v>23.579914772078141</v>
      </c>
      <c r="E100" s="93">
        <v>32.395515614928563</v>
      </c>
      <c r="F100" s="94">
        <v>280.36291551888462</v>
      </c>
    </row>
    <row r="101" spans="2:6" x14ac:dyDescent="0.25">
      <c r="B101" s="91">
        <v>94</v>
      </c>
      <c r="C101" s="95">
        <v>-526.61830360599743</v>
      </c>
      <c r="D101" s="93">
        <v>29.251090129726748</v>
      </c>
      <c r="E101" s="93">
        <v>30.617998611696763</v>
      </c>
      <c r="F101" s="94">
        <v>394.19827907011097</v>
      </c>
    </row>
    <row r="102" spans="2:6" x14ac:dyDescent="0.25">
      <c r="B102" s="91">
        <v>95</v>
      </c>
      <c r="C102" s="95">
        <v>2957.1601589814554</v>
      </c>
      <c r="D102" s="93">
        <v>20.943782414885266</v>
      </c>
      <c r="E102" s="93">
        <v>39.729583209792544</v>
      </c>
      <c r="F102" s="94">
        <v>295.94547047750547</v>
      </c>
    </row>
    <row r="103" spans="2:6" x14ac:dyDescent="0.25">
      <c r="B103" s="91">
        <v>96</v>
      </c>
      <c r="C103" s="95">
        <v>2712.2009936042668</v>
      </c>
      <c r="D103" s="93">
        <v>20.072357541605228</v>
      </c>
      <c r="E103" s="93">
        <v>37.633362509626565</v>
      </c>
      <c r="F103" s="94">
        <v>278.27489298406226</v>
      </c>
    </row>
    <row r="104" spans="2:6" x14ac:dyDescent="0.25">
      <c r="B104" s="91">
        <v>97</v>
      </c>
      <c r="C104" s="95">
        <v>1618.1908495530224</v>
      </c>
      <c r="D104" s="93">
        <v>24.1535141007476</v>
      </c>
      <c r="E104" s="93">
        <v>36.244468348512711</v>
      </c>
      <c r="F104" s="94">
        <v>335.76810060989141</v>
      </c>
    </row>
    <row r="105" spans="2:6" x14ac:dyDescent="0.25">
      <c r="B105" s="91">
        <v>98</v>
      </c>
      <c r="C105" s="95">
        <v>1879.9175553495579</v>
      </c>
      <c r="D105" s="93">
        <v>22.978246016955328</v>
      </c>
      <c r="E105" s="93">
        <v>36.377833793703118</v>
      </c>
      <c r="F105" s="94">
        <v>294.13312148252663</v>
      </c>
    </row>
    <row r="106" spans="2:6" x14ac:dyDescent="0.25">
      <c r="B106" s="91">
        <v>99</v>
      </c>
      <c r="C106" s="95">
        <v>657.25934506181784</v>
      </c>
      <c r="D106" s="93">
        <v>23.239681622217443</v>
      </c>
      <c r="E106" s="93">
        <v>30.525978347526532</v>
      </c>
      <c r="F106" s="94">
        <v>339.95127532866286</v>
      </c>
    </row>
    <row r="107" spans="2:6" x14ac:dyDescent="0.25">
      <c r="B107" s="91">
        <v>100</v>
      </c>
      <c r="C107" s="95">
        <v>399.15578728039418</v>
      </c>
      <c r="D107" s="93">
        <v>25.163701090246395</v>
      </c>
      <c r="E107" s="93">
        <v>31.159480026648367</v>
      </c>
      <c r="F107" s="94">
        <v>220.99874505529587</v>
      </c>
    </row>
    <row r="108" spans="2:6" x14ac:dyDescent="0.25">
      <c r="B108" s="91">
        <v>101</v>
      </c>
      <c r="C108" s="95">
        <v>1499.7406755120564</v>
      </c>
      <c r="D108" s="93">
        <v>27.842282202190059</v>
      </c>
      <c r="E108" s="93">
        <v>39.340985579750338</v>
      </c>
      <c r="F108" s="94">
        <v>347.10863113415854</v>
      </c>
    </row>
    <row r="109" spans="2:6" x14ac:dyDescent="0.25">
      <c r="B109" s="91">
        <v>102</v>
      </c>
      <c r="C109" s="95">
        <v>2725.7448553708145</v>
      </c>
      <c r="D109" s="93">
        <v>21.643284076020024</v>
      </c>
      <c r="E109" s="93">
        <v>39.272008352874096</v>
      </c>
      <c r="F109" s="94">
        <v>367.67982180295866</v>
      </c>
    </row>
    <row r="110" spans="2:6" x14ac:dyDescent="0.25">
      <c r="B110" s="91">
        <v>103</v>
      </c>
      <c r="C110" s="95">
        <v>1088.2402080285401</v>
      </c>
      <c r="D110" s="93">
        <v>28.457028198895674</v>
      </c>
      <c r="E110" s="93">
        <v>37.898229239038372</v>
      </c>
      <c r="F110" s="94">
        <v>244.1187409225669</v>
      </c>
    </row>
    <row r="111" spans="2:6" x14ac:dyDescent="0.25">
      <c r="B111" s="91">
        <v>104</v>
      </c>
      <c r="C111" s="95">
        <v>1144.8435895660459</v>
      </c>
      <c r="D111" s="93">
        <v>21.904408099932773</v>
      </c>
      <c r="E111" s="93">
        <v>31.628626047763007</v>
      </c>
      <c r="F111" s="94">
        <v>219.29676501501621</v>
      </c>
    </row>
    <row r="112" spans="2:6" x14ac:dyDescent="0.25">
      <c r="B112" s="91">
        <v>105</v>
      </c>
      <c r="C112" s="95">
        <v>1492.8454230239586</v>
      </c>
      <c r="D112" s="93">
        <v>28.122973779019492</v>
      </c>
      <c r="E112" s="93">
        <v>39.587200894139286</v>
      </c>
      <c r="F112" s="94">
        <v>300.85472451610974</v>
      </c>
    </row>
    <row r="113" spans="2:6" x14ac:dyDescent="0.25">
      <c r="B113" s="91">
        <v>106</v>
      </c>
      <c r="C113" s="95">
        <v>1009.3556824103725</v>
      </c>
      <c r="D113" s="93">
        <v>21.606117980359816</v>
      </c>
      <c r="E113" s="93">
        <v>30.65289639241168</v>
      </c>
      <c r="F113" s="94">
        <v>216.97441975702259</v>
      </c>
    </row>
    <row r="114" spans="2:6" x14ac:dyDescent="0.25">
      <c r="B114" s="91">
        <v>107</v>
      </c>
      <c r="C114" s="95">
        <v>566.73069639037112</v>
      </c>
      <c r="D114" s="93">
        <v>23.806819110004856</v>
      </c>
      <c r="E114" s="93">
        <v>30.640472591956712</v>
      </c>
      <c r="F114" s="94">
        <v>360.27375922592728</v>
      </c>
    </row>
    <row r="115" spans="2:6" x14ac:dyDescent="0.25">
      <c r="B115" s="91">
        <v>108</v>
      </c>
      <c r="C115" s="95">
        <v>256.7945680210878</v>
      </c>
      <c r="D115" s="93">
        <v>27.382805969121172</v>
      </c>
      <c r="E115" s="93">
        <v>32.666778809226614</v>
      </c>
      <c r="F115" s="94">
        <v>337.93570671867116</v>
      </c>
    </row>
    <row r="116" spans="2:6" x14ac:dyDescent="0.25">
      <c r="B116" s="91">
        <v>109</v>
      </c>
      <c r="C116" s="95">
        <v>1968.6111587864216</v>
      </c>
      <c r="D116" s="93">
        <v>26.091863705296319</v>
      </c>
      <c r="E116" s="93">
        <v>39.934919499228428</v>
      </c>
      <c r="F116" s="94">
        <v>305.86917456259465</v>
      </c>
    </row>
    <row r="117" spans="2:6" x14ac:dyDescent="0.25">
      <c r="B117" s="91">
        <v>110</v>
      </c>
      <c r="C117" s="95">
        <v>617.03881556660326</v>
      </c>
      <c r="D117" s="93">
        <v>28.886756418127071</v>
      </c>
      <c r="E117" s="93">
        <v>35.971950495960087</v>
      </c>
      <c r="F117" s="94">
        <v>202.53352474219014</v>
      </c>
    </row>
    <row r="118" spans="2:6" x14ac:dyDescent="0.25">
      <c r="B118" s="91">
        <v>111</v>
      </c>
      <c r="C118" s="95">
        <v>1466.3040925238129</v>
      </c>
      <c r="D118" s="93">
        <v>23.038670049137895</v>
      </c>
      <c r="E118" s="93">
        <v>34.370190511756959</v>
      </c>
      <c r="F118" s="94">
        <v>226.59661469174418</v>
      </c>
    </row>
    <row r="119" spans="2:6" x14ac:dyDescent="0.25">
      <c r="B119" s="91">
        <v>112</v>
      </c>
      <c r="C119" s="95">
        <v>1104.1355179518296</v>
      </c>
      <c r="D119" s="93">
        <v>24.358507226631801</v>
      </c>
      <c r="E119" s="93">
        <v>33.879184816390946</v>
      </c>
      <c r="F119" s="94">
        <v>260.38848430484268</v>
      </c>
    </row>
    <row r="120" spans="2:6" x14ac:dyDescent="0.25">
      <c r="B120" s="91">
        <v>113</v>
      </c>
      <c r="C120" s="95">
        <v>2154.5549356700312</v>
      </c>
      <c r="D120" s="93">
        <v>23.295408835433708</v>
      </c>
      <c r="E120" s="93">
        <v>38.068183513783865</v>
      </c>
      <c r="F120" s="94">
        <v>252.21133195508935</v>
      </c>
    </row>
    <row r="121" spans="2:6" x14ac:dyDescent="0.25">
      <c r="B121" s="91">
        <v>114</v>
      </c>
      <c r="C121" s="95">
        <v>894.9672099451227</v>
      </c>
      <c r="D121" s="93">
        <v>25.988981767105422</v>
      </c>
      <c r="E121" s="93">
        <v>34.463817816831032</v>
      </c>
      <c r="F121" s="94">
        <v>253.00896503654698</v>
      </c>
    </row>
    <row r="122" spans="2:6" x14ac:dyDescent="0.25">
      <c r="B122" s="91">
        <v>115</v>
      </c>
      <c r="C122" s="95">
        <v>1503.0203155113959</v>
      </c>
      <c r="D122" s="93">
        <v>27.283093624814736</v>
      </c>
      <c r="E122" s="93">
        <v>38.798195202371716</v>
      </c>
      <c r="F122" s="94">
        <v>226.02027785318924</v>
      </c>
    </row>
    <row r="123" spans="2:6" x14ac:dyDescent="0.25">
      <c r="B123" s="91">
        <v>116</v>
      </c>
      <c r="C123" s="95">
        <v>-287.13833259059993</v>
      </c>
      <c r="D123" s="93">
        <v>28.505210858081618</v>
      </c>
      <c r="E123" s="93">
        <v>31.069519195128617</v>
      </c>
      <c r="F123" s="94">
        <v>344.9248159736361</v>
      </c>
    </row>
    <row r="124" spans="2:6" x14ac:dyDescent="0.25">
      <c r="B124" s="91">
        <v>117</v>
      </c>
      <c r="C124" s="95">
        <v>918.33903127851772</v>
      </c>
      <c r="D124" s="93">
        <v>24.792434562031506</v>
      </c>
      <c r="E124" s="93">
        <v>33.384129718424099</v>
      </c>
      <c r="F124" s="94">
        <v>223.8825327029692</v>
      </c>
    </row>
    <row r="125" spans="2:6" x14ac:dyDescent="0.25">
      <c r="B125" s="91">
        <v>118</v>
      </c>
      <c r="C125" s="95">
        <v>-261.9813587177232</v>
      </c>
      <c r="D125" s="93">
        <v>28.969430126527847</v>
      </c>
      <c r="E125" s="93">
        <v>31.65952333293923</v>
      </c>
      <c r="F125" s="94">
        <v>207.54808432499118</v>
      </c>
    </row>
    <row r="126" spans="2:6" x14ac:dyDescent="0.25">
      <c r="B126" s="91">
        <v>119</v>
      </c>
      <c r="C126" s="95">
        <v>1002.6051491802391</v>
      </c>
      <c r="D126" s="93">
        <v>29.743302465498367</v>
      </c>
      <c r="E126" s="93">
        <v>38.756328211399563</v>
      </c>
      <c r="F126" s="94">
        <v>379.78400126976476</v>
      </c>
    </row>
    <row r="127" spans="2:6" x14ac:dyDescent="0.25">
      <c r="B127" s="91">
        <v>120</v>
      </c>
      <c r="C127" s="95">
        <v>211.37819583582495</v>
      </c>
      <c r="D127" s="93">
        <v>29.216489289848653</v>
      </c>
      <c r="E127" s="93">
        <v>34.273380269027776</v>
      </c>
      <c r="F127" s="94">
        <v>233.92706920964343</v>
      </c>
    </row>
    <row r="128" spans="2:6" x14ac:dyDescent="0.25">
      <c r="B128" s="91">
        <v>121</v>
      </c>
      <c r="C128" s="95">
        <v>2094.8287728038167</v>
      </c>
      <c r="D128" s="93">
        <v>21.157591495617318</v>
      </c>
      <c r="E128" s="93">
        <v>35.631735359636401</v>
      </c>
      <c r="F128" s="94">
        <v>268.42234149368892</v>
      </c>
    </row>
    <row r="129" spans="2:6" x14ac:dyDescent="0.25">
      <c r="B129" s="91">
        <v>122</v>
      </c>
      <c r="C129" s="95">
        <v>728.16692698179122</v>
      </c>
      <c r="D129" s="93">
        <v>25.694252225052509</v>
      </c>
      <c r="E129" s="93">
        <v>33.335086859961464</v>
      </c>
      <c r="F129" s="94">
        <v>383.69836925657216</v>
      </c>
    </row>
    <row r="130" spans="2:6" x14ac:dyDescent="0.25">
      <c r="B130" s="91">
        <v>123</v>
      </c>
      <c r="C130" s="95">
        <v>2406.3672374532734</v>
      </c>
      <c r="D130" s="93">
        <v>20.72570066744575</v>
      </c>
      <c r="E130" s="93">
        <v>36.757536854712114</v>
      </c>
      <c r="F130" s="94">
        <v>215.56863198841009</v>
      </c>
    </row>
    <row r="131" spans="2:6" x14ac:dyDescent="0.25">
      <c r="B131" s="91">
        <v>124</v>
      </c>
      <c r="C131" s="95">
        <v>2059.4284627779125</v>
      </c>
      <c r="D131" s="93">
        <v>24.185589447373893</v>
      </c>
      <c r="E131" s="93">
        <v>38.482731761263452</v>
      </c>
      <c r="F131" s="94">
        <v>263.77943690159077</v>
      </c>
    </row>
    <row r="132" spans="2:6" x14ac:dyDescent="0.25">
      <c r="B132" s="91">
        <v>125</v>
      </c>
      <c r="C132" s="95">
        <v>1728.3374112772108</v>
      </c>
      <c r="D132" s="93">
        <v>25.62187308498833</v>
      </c>
      <c r="E132" s="93">
        <v>38.263560141374384</v>
      </c>
      <c r="F132" s="94">
        <v>372.88143275430559</v>
      </c>
    </row>
    <row r="133" spans="2:6" x14ac:dyDescent="0.25">
      <c r="B133" s="91">
        <v>126</v>
      </c>
      <c r="C133" s="95">
        <v>699.88659258072948</v>
      </c>
      <c r="D133" s="93">
        <v>23.018880437148816</v>
      </c>
      <c r="E133" s="93">
        <v>30.518313400052463</v>
      </c>
      <c r="F133" s="94">
        <v>258.94249905805691</v>
      </c>
    </row>
    <row r="134" spans="2:6" x14ac:dyDescent="0.25">
      <c r="B134" s="91">
        <v>127</v>
      </c>
      <c r="C134" s="95">
        <v>205.60711886602621</v>
      </c>
      <c r="D134" s="93">
        <v>28.859003157819735</v>
      </c>
      <c r="E134" s="93">
        <v>33.887038752149863</v>
      </c>
      <c r="F134" s="94">
        <v>326.28710305200826</v>
      </c>
    </row>
    <row r="135" spans="2:6" x14ac:dyDescent="0.25">
      <c r="B135" s="91">
        <v>128</v>
      </c>
      <c r="C135" s="95">
        <v>1560.3497023993514</v>
      </c>
      <c r="D135" s="93">
        <v>26.134597542843697</v>
      </c>
      <c r="E135" s="93">
        <v>37.936346054840456</v>
      </c>
      <c r="F135" s="94">
        <v>323.75260319752442</v>
      </c>
    </row>
    <row r="136" spans="2:6" x14ac:dyDescent="0.25">
      <c r="B136" s="91">
        <v>129</v>
      </c>
      <c r="C136" s="95">
        <v>483.27865008361914</v>
      </c>
      <c r="D136" s="93">
        <v>24.307800617325135</v>
      </c>
      <c r="E136" s="93">
        <v>30.724193867743228</v>
      </c>
      <c r="F136" s="94">
        <v>382.93218634230385</v>
      </c>
    </row>
    <row r="137" spans="2:6" x14ac:dyDescent="0.25">
      <c r="B137" s="91">
        <v>130</v>
      </c>
      <c r="C137" s="95">
        <v>333.43526530546114</v>
      </c>
      <c r="D137" s="93">
        <v>25.553260291298667</v>
      </c>
      <c r="E137" s="93">
        <v>31.220436617825971</v>
      </c>
      <c r="F137" s="94">
        <v>363.82476124910977</v>
      </c>
    </row>
    <row r="138" spans="2:6" x14ac:dyDescent="0.25">
      <c r="B138" s="91">
        <v>131</v>
      </c>
      <c r="C138" s="95">
        <v>1513.4784091035499</v>
      </c>
      <c r="D138" s="93">
        <v>23.583085145318137</v>
      </c>
      <c r="E138" s="93">
        <v>35.150477190835886</v>
      </c>
      <c r="F138" s="94">
        <v>399.63225664038305</v>
      </c>
    </row>
    <row r="139" spans="2:6" x14ac:dyDescent="0.25">
      <c r="B139" s="91">
        <v>132</v>
      </c>
      <c r="C139" s="95">
        <v>1035.7361678223415</v>
      </c>
      <c r="D139" s="93">
        <v>29.169567834862594</v>
      </c>
      <c r="E139" s="93">
        <v>38.348248673974304</v>
      </c>
      <c r="F139" s="94">
        <v>272.11333136814778</v>
      </c>
    </row>
    <row r="140" spans="2:6" x14ac:dyDescent="0.25">
      <c r="B140" s="91">
        <v>133</v>
      </c>
      <c r="C140" s="95">
        <v>736.82406046296092</v>
      </c>
      <c r="D140" s="93">
        <v>22.562276957321515</v>
      </c>
      <c r="E140" s="93">
        <v>30.246397259636318</v>
      </c>
      <c r="F140" s="94">
        <v>241.01527809877831</v>
      </c>
    </row>
    <row r="141" spans="2:6" x14ac:dyDescent="0.25">
      <c r="B141" s="91">
        <v>134</v>
      </c>
      <c r="C141" s="95">
        <v>-162.319740790992</v>
      </c>
      <c r="D141" s="93">
        <v>29.182837294298622</v>
      </c>
      <c r="E141" s="93">
        <v>32.371238590343665</v>
      </c>
      <c r="F141" s="94">
        <v>286.65738231131974</v>
      </c>
    </row>
    <row r="142" spans="2:6" x14ac:dyDescent="0.25">
      <c r="B142" s="91">
        <v>135</v>
      </c>
      <c r="C142" s="95">
        <v>674.98096184712085</v>
      </c>
      <c r="D142" s="93">
        <v>27.415938630624346</v>
      </c>
      <c r="E142" s="93">
        <v>34.790843439859948</v>
      </c>
      <c r="F142" s="94">
        <v>387.48002340648236</v>
      </c>
    </row>
    <row r="143" spans="2:6" x14ac:dyDescent="0.25">
      <c r="B143" s="91">
        <v>136</v>
      </c>
      <c r="C143" s="95">
        <v>899.81879494087661</v>
      </c>
      <c r="D143" s="93">
        <v>22.661363099956834</v>
      </c>
      <c r="E143" s="93">
        <v>31.160457074661217</v>
      </c>
      <c r="F143" s="94">
        <v>277.75049196504307</v>
      </c>
    </row>
    <row r="144" spans="2:6" x14ac:dyDescent="0.25">
      <c r="B144" s="91">
        <v>137</v>
      </c>
      <c r="C144" s="95">
        <v>2213.4838198976158</v>
      </c>
      <c r="D144" s="93">
        <v>21.705168829324627</v>
      </c>
      <c r="E144" s="93">
        <v>36.772587928812705</v>
      </c>
      <c r="F144" s="94">
        <v>261.25525577686574</v>
      </c>
    </row>
    <row r="145" spans="2:6" x14ac:dyDescent="0.25">
      <c r="B145" s="91">
        <v>138</v>
      </c>
      <c r="C145" s="95">
        <v>958.28494384290298</v>
      </c>
      <c r="D145" s="93">
        <v>27.349715881566308</v>
      </c>
      <c r="E145" s="93">
        <v>36.141140600780822</v>
      </c>
      <c r="F145" s="94">
        <v>325.80064244485322</v>
      </c>
    </row>
    <row r="146" spans="2:6" x14ac:dyDescent="0.25">
      <c r="B146" s="91">
        <v>139</v>
      </c>
      <c r="C146" s="95">
        <v>2608.8069477198342</v>
      </c>
      <c r="D146" s="93">
        <v>22.632716736670563</v>
      </c>
      <c r="E146" s="93">
        <v>39.676751475269732</v>
      </c>
      <c r="F146" s="94">
        <v>239.89415802897628</v>
      </c>
    </row>
    <row r="147" spans="2:6" x14ac:dyDescent="0.25">
      <c r="B147" s="91">
        <v>140</v>
      </c>
      <c r="C147" s="95">
        <v>580.85486936390316</v>
      </c>
      <c r="D147" s="93">
        <v>24.835297501876028</v>
      </c>
      <c r="E147" s="93">
        <v>31.739571848695544</v>
      </c>
      <c r="F147" s="94">
        <v>226.65143617056199</v>
      </c>
    </row>
    <row r="148" spans="2:6" x14ac:dyDescent="0.25">
      <c r="B148" s="91">
        <v>141</v>
      </c>
      <c r="C148" s="95">
        <v>620.76626294172365</v>
      </c>
      <c r="D148" s="93">
        <v>26.43751088218665</v>
      </c>
      <c r="E148" s="93">
        <v>33.541342196895272</v>
      </c>
      <c r="F148" s="94">
        <v>240.75645798587345</v>
      </c>
    </row>
    <row r="149" spans="2:6" x14ac:dyDescent="0.25">
      <c r="B149" s="91">
        <v>142</v>
      </c>
      <c r="C149" s="95">
        <v>2312.43664312284</v>
      </c>
      <c r="D149" s="93">
        <v>23.940269902103378</v>
      </c>
      <c r="E149" s="93">
        <v>39.502453117717579</v>
      </c>
      <c r="F149" s="94">
        <v>235.4763348819574</v>
      </c>
    </row>
    <row r="150" spans="2:6" x14ac:dyDescent="0.25">
      <c r="B150" s="91">
        <v>143</v>
      </c>
      <c r="C150" s="95">
        <v>1651.001648892915</v>
      </c>
      <c r="D150" s="93">
        <v>21.178818482664227</v>
      </c>
      <c r="E150" s="93">
        <v>33.433826727128803</v>
      </c>
      <c r="F150" s="94">
        <v>384.22309090982174</v>
      </c>
    </row>
    <row r="151" spans="2:6" x14ac:dyDescent="0.25">
      <c r="B151" s="91">
        <v>144</v>
      </c>
      <c r="C151" s="95">
        <v>1340.7277009124587</v>
      </c>
      <c r="D151" s="93">
        <v>20.01049745690041</v>
      </c>
      <c r="E151" s="93">
        <v>30.714135961462702</v>
      </c>
      <c r="F151" s="94">
        <v>316.65702777916471</v>
      </c>
    </row>
    <row r="152" spans="2:6" x14ac:dyDescent="0.25">
      <c r="B152" s="91">
        <v>145</v>
      </c>
      <c r="C152" s="95">
        <v>966.95589900096184</v>
      </c>
      <c r="D152" s="93">
        <v>28.645166454583986</v>
      </c>
      <c r="E152" s="93">
        <v>37.479945949588796</v>
      </c>
      <c r="F152" s="94">
        <v>334.619967822494</v>
      </c>
    </row>
    <row r="153" spans="2:6" x14ac:dyDescent="0.25">
      <c r="B153" s="91">
        <v>146</v>
      </c>
      <c r="C153" s="95">
        <v>2212.9320567413579</v>
      </c>
      <c r="D153" s="93">
        <v>22.709054967254414</v>
      </c>
      <c r="E153" s="93">
        <v>37.773715250961203</v>
      </c>
      <c r="F153" s="94">
        <v>333.84129974479015</v>
      </c>
    </row>
    <row r="154" spans="2:6" x14ac:dyDescent="0.25">
      <c r="B154" s="91">
        <v>147</v>
      </c>
      <c r="C154" s="95">
        <v>1212.9367548255395</v>
      </c>
      <c r="D154" s="93">
        <v>20.796347951184959</v>
      </c>
      <c r="E154" s="93">
        <v>30.861031725312657</v>
      </c>
      <c r="F154" s="94">
        <v>217.60825738997804</v>
      </c>
    </row>
    <row r="155" spans="2:6" x14ac:dyDescent="0.25">
      <c r="B155" s="91">
        <v>148</v>
      </c>
      <c r="C155" s="95">
        <v>1676.7626448033388</v>
      </c>
      <c r="D155" s="93">
        <v>26.201154296311344</v>
      </c>
      <c r="E155" s="93">
        <v>38.584967520328036</v>
      </c>
      <c r="F155" s="94">
        <v>329.74687995894533</v>
      </c>
    </row>
    <row r="156" spans="2:6" x14ac:dyDescent="0.25">
      <c r="B156" s="91">
        <v>149</v>
      </c>
      <c r="C156" s="95">
        <v>1255.6290199880777</v>
      </c>
      <c r="D156" s="93">
        <v>28.743902840180137</v>
      </c>
      <c r="E156" s="93">
        <v>39.022047940120522</v>
      </c>
      <c r="F156" s="94">
        <v>360.53071555736597</v>
      </c>
    </row>
    <row r="157" spans="2:6" x14ac:dyDescent="0.25">
      <c r="B157" s="91">
        <v>150</v>
      </c>
      <c r="C157" s="95">
        <v>-194.73824206293557</v>
      </c>
      <c r="D157" s="93">
        <v>29.75498293889984</v>
      </c>
      <c r="E157" s="93">
        <v>32.78129172858516</v>
      </c>
      <c r="F157" s="94">
        <v>236.08982342596079</v>
      </c>
    </row>
    <row r="158" spans="2:6" x14ac:dyDescent="0.25">
      <c r="B158" s="91">
        <v>151</v>
      </c>
      <c r="C158" s="95">
        <v>2210.9707439240501</v>
      </c>
      <c r="D158" s="93">
        <v>20.744868972825433</v>
      </c>
      <c r="E158" s="93">
        <v>35.799722692445684</v>
      </c>
      <c r="F158" s="94">
        <v>323.28407442547473</v>
      </c>
    </row>
    <row r="159" spans="2:6" x14ac:dyDescent="0.25">
      <c r="B159" s="91">
        <v>152</v>
      </c>
      <c r="C159" s="95">
        <v>1508.773807206594</v>
      </c>
      <c r="D159" s="93">
        <v>23.672496859888806</v>
      </c>
      <c r="E159" s="93">
        <v>35.216365895921776</v>
      </c>
      <c r="F159" s="94">
        <v>200.23997452552166</v>
      </c>
    </row>
    <row r="160" spans="2:6" x14ac:dyDescent="0.25">
      <c r="B160" s="91">
        <v>153</v>
      </c>
      <c r="C160" s="95">
        <v>409.61879260904334</v>
      </c>
      <c r="D160" s="93">
        <v>26.485595962312722</v>
      </c>
      <c r="E160" s="93">
        <v>32.53368992535794</v>
      </c>
      <c r="F160" s="94">
        <v>288.86000641334448</v>
      </c>
    </row>
    <row r="161" spans="2:6" x14ac:dyDescent="0.25">
      <c r="B161" s="91">
        <v>154</v>
      </c>
      <c r="C161" s="95">
        <v>149.98323192171392</v>
      </c>
      <c r="D161" s="93">
        <v>27.196288187252687</v>
      </c>
      <c r="E161" s="93">
        <v>31.946204346861254</v>
      </c>
      <c r="F161" s="94">
        <v>358.73379951317054</v>
      </c>
    </row>
    <row r="162" spans="2:6" x14ac:dyDescent="0.25">
      <c r="B162" s="91">
        <v>155</v>
      </c>
      <c r="C162" s="95">
        <v>1742.8920518710484</v>
      </c>
      <c r="D162" s="93">
        <v>26.827493423993992</v>
      </c>
      <c r="E162" s="93">
        <v>39.541953683349234</v>
      </c>
      <c r="F162" s="94">
        <v>270.56065636522146</v>
      </c>
    </row>
    <row r="163" spans="2:6" x14ac:dyDescent="0.25">
      <c r="B163" s="91">
        <v>156</v>
      </c>
      <c r="C163" s="95">
        <v>482.64505548665238</v>
      </c>
      <c r="D163" s="93">
        <v>24.287472043310991</v>
      </c>
      <c r="E163" s="93">
        <v>30.700697320744251</v>
      </c>
      <c r="F163" s="94">
        <v>393.77107160175137</v>
      </c>
    </row>
    <row r="164" spans="2:6" x14ac:dyDescent="0.25">
      <c r="B164" s="91">
        <v>157</v>
      </c>
      <c r="C164" s="95">
        <v>1826.0678811215021</v>
      </c>
      <c r="D164" s="93">
        <v>20.939503662190358</v>
      </c>
      <c r="E164" s="93">
        <v>34.069843067797869</v>
      </c>
      <c r="F164" s="94">
        <v>384.92410115511234</v>
      </c>
    </row>
    <row r="165" spans="2:6" x14ac:dyDescent="0.25">
      <c r="B165" s="91">
        <v>158</v>
      </c>
      <c r="C165" s="95">
        <v>847.97697644026357</v>
      </c>
      <c r="D165" s="93">
        <v>26.724374784756932</v>
      </c>
      <c r="E165" s="93">
        <v>34.964259666958249</v>
      </c>
      <c r="F165" s="94">
        <v>217.59431576568196</v>
      </c>
    </row>
    <row r="166" spans="2:6" x14ac:dyDescent="0.25">
      <c r="B166" s="91">
        <v>159</v>
      </c>
      <c r="C166" s="95">
        <v>1365.9798957830217</v>
      </c>
      <c r="D166" s="93">
        <v>23.198321944349757</v>
      </c>
      <c r="E166" s="93">
        <v>34.028221423264867</v>
      </c>
      <c r="F166" s="94">
        <v>202.2306654843471</v>
      </c>
    </row>
    <row r="167" spans="2:6" x14ac:dyDescent="0.25">
      <c r="B167" s="91">
        <v>160</v>
      </c>
      <c r="C167" s="95">
        <v>2552.6751620253108</v>
      </c>
      <c r="D167" s="93">
        <v>22.104424492722288</v>
      </c>
      <c r="E167" s="93">
        <v>38.867800302848842</v>
      </c>
      <c r="F167" s="94">
        <v>212.52198479875932</v>
      </c>
    </row>
    <row r="168" spans="2:6" x14ac:dyDescent="0.25">
      <c r="B168" s="91">
        <v>161</v>
      </c>
      <c r="C168" s="95">
        <v>2642.6700596717019</v>
      </c>
      <c r="D168" s="93">
        <v>22.653038227424751</v>
      </c>
      <c r="E168" s="93">
        <v>39.866388525783258</v>
      </c>
      <c r="F168" s="94">
        <v>247.01070346984952</v>
      </c>
    </row>
    <row r="169" spans="2:6" x14ac:dyDescent="0.25">
      <c r="B169" s="91">
        <v>162</v>
      </c>
      <c r="C169" s="95">
        <v>304.22996598580175</v>
      </c>
      <c r="D169" s="93">
        <v>27.137072514402565</v>
      </c>
      <c r="E169" s="93">
        <v>32.658222344331577</v>
      </c>
      <c r="F169" s="94">
        <v>368.69923925778573</v>
      </c>
    </row>
    <row r="170" spans="2:6" x14ac:dyDescent="0.25">
      <c r="B170" s="91">
        <v>163</v>
      </c>
      <c r="C170" s="95">
        <v>2541.172617493236</v>
      </c>
      <c r="D170" s="93">
        <v>20.475977308279599</v>
      </c>
      <c r="E170" s="93">
        <v>37.18184039574578</v>
      </c>
      <c r="F170" s="94">
        <v>352.24086044947455</v>
      </c>
    </row>
    <row r="171" spans="2:6" x14ac:dyDescent="0.25">
      <c r="B171" s="91">
        <v>164</v>
      </c>
      <c r="C171" s="95">
        <v>320.48447000181204</v>
      </c>
      <c r="D171" s="93">
        <v>24.878609956377282</v>
      </c>
      <c r="E171" s="93">
        <v>30.481032306386339</v>
      </c>
      <c r="F171" s="94">
        <v>247.56226123422704</v>
      </c>
    </row>
    <row r="172" spans="2:6" x14ac:dyDescent="0.25">
      <c r="B172" s="91">
        <v>165</v>
      </c>
      <c r="C172" s="95">
        <v>-192.02864128735382</v>
      </c>
      <c r="D172" s="93">
        <v>28.971945991619037</v>
      </c>
      <c r="E172" s="93">
        <v>32.011802785182269</v>
      </c>
      <c r="F172" s="94">
        <v>377.68009670962249</v>
      </c>
    </row>
    <row r="173" spans="2:6" x14ac:dyDescent="0.25">
      <c r="B173" s="91">
        <v>166</v>
      </c>
      <c r="C173" s="95">
        <v>931.2789103360401</v>
      </c>
      <c r="D173" s="93">
        <v>23.367071976199554</v>
      </c>
      <c r="E173" s="93">
        <v>32.023466527879755</v>
      </c>
      <c r="F173" s="94">
        <v>242.65534395749364</v>
      </c>
    </row>
    <row r="174" spans="2:6" x14ac:dyDescent="0.25">
      <c r="B174" s="91">
        <v>167</v>
      </c>
      <c r="C174" s="95">
        <v>1002.1033599839348</v>
      </c>
      <c r="D174" s="93">
        <v>25.976785661783186</v>
      </c>
      <c r="E174" s="93">
        <v>34.987302461702861</v>
      </c>
      <c r="F174" s="94">
        <v>210.9411520463708</v>
      </c>
    </row>
    <row r="175" spans="2:6" x14ac:dyDescent="0.25">
      <c r="B175" s="91">
        <v>168</v>
      </c>
      <c r="C175" s="95">
        <v>1249.0904009338619</v>
      </c>
      <c r="D175" s="93">
        <v>27.992676629618849</v>
      </c>
      <c r="E175" s="93">
        <v>38.238128634288159</v>
      </c>
      <c r="F175" s="94">
        <v>367.42422482956613</v>
      </c>
    </row>
    <row r="176" spans="2:6" x14ac:dyDescent="0.25">
      <c r="B176" s="91">
        <v>169</v>
      </c>
      <c r="C176" s="95">
        <v>2110.5919560017564</v>
      </c>
      <c r="D176" s="93">
        <v>20.775758869934883</v>
      </c>
      <c r="E176" s="93">
        <v>35.328718649943667</v>
      </c>
      <c r="F176" s="94">
        <v>284.04612527341095</v>
      </c>
    </row>
    <row r="177" spans="2:6" x14ac:dyDescent="0.25">
      <c r="B177" s="91">
        <v>170</v>
      </c>
      <c r="C177" s="95">
        <v>1813.4443427470296</v>
      </c>
      <c r="D177" s="93">
        <v>25.177469435990346</v>
      </c>
      <c r="E177" s="93">
        <v>38.244691149725497</v>
      </c>
      <c r="F177" s="94">
        <v>340.61720848402069</v>
      </c>
    </row>
    <row r="178" spans="2:6" x14ac:dyDescent="0.25">
      <c r="B178" s="91">
        <v>171</v>
      </c>
      <c r="C178" s="95">
        <v>1712.5912499620854</v>
      </c>
      <c r="D178" s="93">
        <v>27.075326422103966</v>
      </c>
      <c r="E178" s="93">
        <v>39.638282671914396</v>
      </c>
      <c r="F178" s="94">
        <v>324.99247349557652</v>
      </c>
    </row>
    <row r="179" spans="2:6" x14ac:dyDescent="0.25">
      <c r="B179" s="91">
        <v>172</v>
      </c>
      <c r="C179" s="95">
        <v>2319.2803850162945</v>
      </c>
      <c r="D179" s="93">
        <v>22.256855039361415</v>
      </c>
      <c r="E179" s="93">
        <v>37.853256964442892</v>
      </c>
      <c r="F179" s="94">
        <v>266.68032332294587</v>
      </c>
    </row>
    <row r="180" spans="2:6" x14ac:dyDescent="0.25">
      <c r="B180" s="91">
        <v>173</v>
      </c>
      <c r="C180" s="95">
        <v>2653.0907063651002</v>
      </c>
      <c r="D180" s="93">
        <v>22.018735195923995</v>
      </c>
      <c r="E180" s="93">
        <v>39.284188727749495</v>
      </c>
      <c r="F180" s="94">
        <v>235.71385274833057</v>
      </c>
    </row>
    <row r="181" spans="2:6" x14ac:dyDescent="0.25">
      <c r="B181" s="91">
        <v>174</v>
      </c>
      <c r="C181" s="95">
        <v>1108.0748685306444</v>
      </c>
      <c r="D181" s="93">
        <v>29.068275388510102</v>
      </c>
      <c r="E181" s="93">
        <v>38.608649731163325</v>
      </c>
      <c r="F181" s="94">
        <v>243.82745006745515</v>
      </c>
    </row>
    <row r="182" spans="2:6" x14ac:dyDescent="0.25">
      <c r="B182" s="91">
        <v>175</v>
      </c>
      <c r="C182" s="95">
        <v>1355.8819413850542</v>
      </c>
      <c r="D182" s="93">
        <v>20.756038609398985</v>
      </c>
      <c r="E182" s="93">
        <v>31.535448316324256</v>
      </c>
      <c r="F182" s="94">
        <v>257.4692496769029</v>
      </c>
    </row>
    <row r="183" spans="2:6" x14ac:dyDescent="0.25">
      <c r="B183" s="91">
        <v>176</v>
      </c>
      <c r="C183" s="95">
        <v>62.234921937309991</v>
      </c>
      <c r="D183" s="93">
        <v>27.019653838738861</v>
      </c>
      <c r="E183" s="93">
        <v>31.330828448425411</v>
      </c>
      <c r="F183" s="94">
        <v>228.05322108351479</v>
      </c>
    </row>
    <row r="184" spans="2:6" x14ac:dyDescent="0.25">
      <c r="B184" s="91">
        <v>177</v>
      </c>
      <c r="C184" s="95">
        <v>2089.5500409668357</v>
      </c>
      <c r="D184" s="93">
        <v>25.459538439880564</v>
      </c>
      <c r="E184" s="93">
        <v>39.907288644714747</v>
      </c>
      <c r="F184" s="94">
        <v>232.63404357677416</v>
      </c>
    </row>
    <row r="185" spans="2:6" x14ac:dyDescent="0.25">
      <c r="B185" s="91">
        <v>178</v>
      </c>
      <c r="C185" s="95">
        <v>2240.5823873242452</v>
      </c>
      <c r="D185" s="93">
        <v>22.453377100386689</v>
      </c>
      <c r="E185" s="93">
        <v>37.656289037007916</v>
      </c>
      <c r="F185" s="94">
        <v>233.50298340952548</v>
      </c>
    </row>
    <row r="186" spans="2:6" x14ac:dyDescent="0.25">
      <c r="B186" s="91">
        <v>179</v>
      </c>
      <c r="C186" s="95">
        <v>743.29053638577989</v>
      </c>
      <c r="D186" s="93">
        <v>29.57151359266653</v>
      </c>
      <c r="E186" s="93">
        <v>37.287966274595426</v>
      </c>
      <c r="F186" s="94">
        <v>366.75434752301732</v>
      </c>
    </row>
    <row r="187" spans="2:6" x14ac:dyDescent="0.25">
      <c r="B187" s="91">
        <v>180</v>
      </c>
      <c r="C187" s="95">
        <v>1037.1659398122874</v>
      </c>
      <c r="D187" s="93">
        <v>25.73069725835612</v>
      </c>
      <c r="E187" s="93">
        <v>34.91652695741756</v>
      </c>
      <c r="F187" s="94">
        <v>383.38095650951482</v>
      </c>
    </row>
    <row r="188" spans="2:6" x14ac:dyDescent="0.25">
      <c r="B188" s="91">
        <v>181</v>
      </c>
      <c r="C188" s="95">
        <v>2395.4055380115637</v>
      </c>
      <c r="D188" s="93">
        <v>20.174086709751979</v>
      </c>
      <c r="E188" s="93">
        <v>36.151114399809799</v>
      </c>
      <c r="F188" s="94">
        <v>295.07755829589757</v>
      </c>
    </row>
    <row r="189" spans="2:6" x14ac:dyDescent="0.25">
      <c r="B189" s="91">
        <v>182</v>
      </c>
      <c r="C189" s="95">
        <v>1377.4075376040182</v>
      </c>
      <c r="D189" s="93">
        <v>28.721829730832695</v>
      </c>
      <c r="E189" s="93">
        <v>39.608867418852789</v>
      </c>
      <c r="F189" s="94">
        <v>212.21537130500519</v>
      </c>
    </row>
    <row r="190" spans="2:6" x14ac:dyDescent="0.25">
      <c r="B190" s="91">
        <v>183</v>
      </c>
      <c r="C190" s="95">
        <v>580.63792125208056</v>
      </c>
      <c r="D190" s="93">
        <v>24.978908001569025</v>
      </c>
      <c r="E190" s="93">
        <v>31.882097607829429</v>
      </c>
      <c r="F190" s="94">
        <v>388.68423703353608</v>
      </c>
    </row>
    <row r="191" spans="2:6" x14ac:dyDescent="0.25">
      <c r="B191" s="91">
        <v>184</v>
      </c>
      <c r="C191" s="95">
        <v>989.93030982791788</v>
      </c>
      <c r="D191" s="93">
        <v>23.359506462063191</v>
      </c>
      <c r="E191" s="93">
        <v>32.309158011202783</v>
      </c>
      <c r="F191" s="94">
        <v>321.49249335488787</v>
      </c>
    </row>
    <row r="192" spans="2:6" x14ac:dyDescent="0.25">
      <c r="B192" s="91">
        <v>185</v>
      </c>
      <c r="C192" s="95">
        <v>829.36784434993569</v>
      </c>
      <c r="D192" s="93">
        <v>23.663647983287788</v>
      </c>
      <c r="E192" s="93">
        <v>31.810487205037468</v>
      </c>
      <c r="F192" s="94">
        <v>285.6088153094027</v>
      </c>
    </row>
    <row r="193" spans="2:6" x14ac:dyDescent="0.25">
      <c r="B193" s="91">
        <v>186</v>
      </c>
      <c r="C193" s="95">
        <v>1781.4456277278878</v>
      </c>
      <c r="D193" s="93">
        <v>21.393622225644688</v>
      </c>
      <c r="E193" s="93">
        <v>34.300850364284123</v>
      </c>
      <c r="F193" s="94">
        <v>328.64372264699307</v>
      </c>
    </row>
    <row r="194" spans="2:6" x14ac:dyDescent="0.25">
      <c r="B194" s="91">
        <v>187</v>
      </c>
      <c r="C194" s="95">
        <v>242.4168433654595</v>
      </c>
      <c r="D194" s="93">
        <v>25.081417536446413</v>
      </c>
      <c r="E194" s="93">
        <v>30.293501753273709</v>
      </c>
      <c r="F194" s="94">
        <v>239.72810067031637</v>
      </c>
    </row>
    <row r="195" spans="2:6" x14ac:dyDescent="0.25">
      <c r="B195" s="91">
        <v>188</v>
      </c>
      <c r="C195" s="95">
        <v>672.97520493837055</v>
      </c>
      <c r="D195" s="93">
        <v>25.141189735532151</v>
      </c>
      <c r="E195" s="93">
        <v>32.506065760224004</v>
      </c>
      <c r="F195" s="94">
        <v>300.58953156296059</v>
      </c>
    </row>
    <row r="196" spans="2:6" x14ac:dyDescent="0.25">
      <c r="B196" s="91">
        <v>189</v>
      </c>
      <c r="C196" s="95">
        <v>30.461113813076736</v>
      </c>
      <c r="D196" s="93">
        <v>28.60459586905634</v>
      </c>
      <c r="E196" s="93">
        <v>32.756901438121723</v>
      </c>
      <c r="F196" s="94">
        <v>258.46716171887471</v>
      </c>
    </row>
    <row r="197" spans="2:6" x14ac:dyDescent="0.25">
      <c r="B197" s="91">
        <v>190</v>
      </c>
      <c r="C197" s="95">
        <v>539.66721257673271</v>
      </c>
      <c r="D197" s="93">
        <v>29.36474442022762</v>
      </c>
      <c r="E197" s="93">
        <v>36.063080483111285</v>
      </c>
      <c r="F197" s="94">
        <v>306.28684115403985</v>
      </c>
    </row>
    <row r="198" spans="2:6" x14ac:dyDescent="0.25">
      <c r="B198" s="91">
        <v>191</v>
      </c>
      <c r="C198" s="95">
        <v>505.40271784174001</v>
      </c>
      <c r="D198" s="93">
        <v>24.06459980077744</v>
      </c>
      <c r="E198" s="93">
        <v>30.591613389986144</v>
      </c>
      <c r="F198" s="94">
        <v>248.3059350480884</v>
      </c>
    </row>
    <row r="199" spans="2:6" x14ac:dyDescent="0.25">
      <c r="B199" s="91">
        <v>192</v>
      </c>
      <c r="C199" s="95">
        <v>2284.4866112246627</v>
      </c>
      <c r="D199" s="93">
        <v>23.987340379820395</v>
      </c>
      <c r="E199" s="93">
        <v>39.409773435943706</v>
      </c>
      <c r="F199" s="94">
        <v>262.75152639147376</v>
      </c>
    </row>
    <row r="200" spans="2:6" x14ac:dyDescent="0.25">
      <c r="B200" s="91">
        <v>193</v>
      </c>
      <c r="C200" s="95">
        <v>631.58135322162525</v>
      </c>
      <c r="D200" s="93">
        <v>27.03685092609194</v>
      </c>
      <c r="E200" s="93">
        <v>34.194757692200064</v>
      </c>
      <c r="F200" s="94">
        <v>321.18749350954829</v>
      </c>
    </row>
    <row r="201" spans="2:6" x14ac:dyDescent="0.25">
      <c r="B201" s="91">
        <v>194</v>
      </c>
      <c r="C201" s="95">
        <v>2488.8372443610351</v>
      </c>
      <c r="D201" s="93">
        <v>22.235327576582229</v>
      </c>
      <c r="E201" s="93">
        <v>38.679513798387404</v>
      </c>
      <c r="F201" s="94">
        <v>262.48186042514737</v>
      </c>
    </row>
    <row r="202" spans="2:6" x14ac:dyDescent="0.25">
      <c r="B202" s="91">
        <v>195</v>
      </c>
      <c r="C202" s="95">
        <v>997.93626788550864</v>
      </c>
      <c r="D202" s="93">
        <v>29.699570100836155</v>
      </c>
      <c r="E202" s="93">
        <v>38.689251440263696</v>
      </c>
      <c r="F202" s="94">
        <v>218.91029101367363</v>
      </c>
    </row>
    <row r="203" spans="2:6" x14ac:dyDescent="0.25">
      <c r="B203" s="91">
        <v>196</v>
      </c>
      <c r="C203" s="95">
        <v>1563.956704607097</v>
      </c>
      <c r="D203" s="93">
        <v>22.917050345227917</v>
      </c>
      <c r="E203" s="93">
        <v>34.736833868263403</v>
      </c>
      <c r="F203" s="94">
        <v>255.53995933589647</v>
      </c>
    </row>
    <row r="204" spans="2:6" x14ac:dyDescent="0.25">
      <c r="B204" s="91">
        <v>197</v>
      </c>
      <c r="C204" s="95">
        <v>2015.8859252029806</v>
      </c>
      <c r="D204" s="93">
        <v>25.355586609463614</v>
      </c>
      <c r="E204" s="93">
        <v>39.435016235478521</v>
      </c>
      <c r="F204" s="94">
        <v>261.17632510359584</v>
      </c>
    </row>
    <row r="205" spans="2:6" x14ac:dyDescent="0.25">
      <c r="B205" s="91">
        <v>198</v>
      </c>
      <c r="C205" s="95">
        <v>385.62857878698014</v>
      </c>
      <c r="D205" s="93">
        <v>28.817118985726818</v>
      </c>
      <c r="E205" s="93">
        <v>34.745261879661719</v>
      </c>
      <c r="F205" s="94">
        <v>386.25221363064372</v>
      </c>
    </row>
    <row r="206" spans="2:6" x14ac:dyDescent="0.25">
      <c r="B206" s="91">
        <v>199</v>
      </c>
      <c r="C206" s="95">
        <v>2616.7568826026873</v>
      </c>
      <c r="D206" s="93">
        <v>22.083041432424736</v>
      </c>
      <c r="E206" s="93">
        <v>39.166825845438169</v>
      </c>
      <c r="F206" s="94">
        <v>364.69057629387703</v>
      </c>
    </row>
    <row r="207" spans="2:6" x14ac:dyDescent="0.25">
      <c r="B207" s="91">
        <v>200</v>
      </c>
      <c r="C207" s="95">
        <v>1739.2981584058962</v>
      </c>
      <c r="D207" s="93">
        <v>26.365171595687499</v>
      </c>
      <c r="E207" s="93">
        <v>39.061662387716979</v>
      </c>
      <c r="F207" s="94">
        <v>261.6215131151024</v>
      </c>
    </row>
    <row r="208" spans="2:6" x14ac:dyDescent="0.25">
      <c r="B208" s="91">
        <v>201</v>
      </c>
      <c r="C208" s="95">
        <v>2501.9278786605264</v>
      </c>
      <c r="D208" s="93">
        <v>23.263497501383647</v>
      </c>
      <c r="E208" s="93">
        <v>39.773136894686274</v>
      </c>
      <c r="F208" s="94">
        <v>220.43094078569837</v>
      </c>
    </row>
    <row r="209" spans="2:6" x14ac:dyDescent="0.25">
      <c r="B209" s="91">
        <v>202</v>
      </c>
      <c r="C209" s="95">
        <v>1143.2941539811345</v>
      </c>
      <c r="D209" s="93">
        <v>20.887729943194444</v>
      </c>
      <c r="E209" s="93">
        <v>30.604200713100116</v>
      </c>
      <c r="F209" s="94">
        <v>391.99130581655328</v>
      </c>
    </row>
    <row r="210" spans="2:6" x14ac:dyDescent="0.25">
      <c r="B210" s="91">
        <v>203</v>
      </c>
      <c r="C210" s="95">
        <v>-188.36422514865262</v>
      </c>
      <c r="D210" s="93">
        <v>28.805093826671985</v>
      </c>
      <c r="E210" s="93">
        <v>31.863272700928722</v>
      </c>
      <c r="F210" s="94">
        <v>351.87049349911973</v>
      </c>
    </row>
    <row r="211" spans="2:6" x14ac:dyDescent="0.25">
      <c r="B211" s="91">
        <v>204</v>
      </c>
      <c r="C211" s="95">
        <v>1436.2162241610067</v>
      </c>
      <c r="D211" s="93">
        <v>27.325987008012429</v>
      </c>
      <c r="E211" s="93">
        <v>38.507068128817465</v>
      </c>
      <c r="F211" s="94">
        <v>265.20720993385396</v>
      </c>
    </row>
    <row r="212" spans="2:6" x14ac:dyDescent="0.25">
      <c r="B212" s="91">
        <v>205</v>
      </c>
      <c r="C212" s="95">
        <v>901.84272176376908</v>
      </c>
      <c r="D212" s="93">
        <v>26.359997026156769</v>
      </c>
      <c r="E212" s="93">
        <v>34.869210634975616</v>
      </c>
      <c r="F212" s="94">
        <v>295.24316719286685</v>
      </c>
    </row>
    <row r="213" spans="2:6" x14ac:dyDescent="0.25">
      <c r="B213" s="91">
        <v>206</v>
      </c>
      <c r="C213" s="95">
        <v>1494.9722906114594</v>
      </c>
      <c r="D213" s="93">
        <v>24.082031601760914</v>
      </c>
      <c r="E213" s="93">
        <v>35.556893054818211</v>
      </c>
      <c r="F213" s="94">
        <v>304.81866114855183</v>
      </c>
    </row>
    <row r="214" spans="2:6" x14ac:dyDescent="0.25">
      <c r="B214" s="91">
        <v>207</v>
      </c>
      <c r="C214" s="95">
        <v>1235.750517421402</v>
      </c>
      <c r="D214" s="93">
        <v>27.957783926179889</v>
      </c>
      <c r="E214" s="93">
        <v>38.136536513286899</v>
      </c>
      <c r="F214" s="94">
        <v>295.73594135846662</v>
      </c>
    </row>
    <row r="215" spans="2:6" x14ac:dyDescent="0.25">
      <c r="B215" s="91">
        <v>208</v>
      </c>
      <c r="C215" s="95">
        <v>2972.2384039810504</v>
      </c>
      <c r="D215" s="93">
        <v>20.895035138267197</v>
      </c>
      <c r="E215" s="93">
        <v>39.75622715817245</v>
      </c>
      <c r="F215" s="94">
        <v>253.81644155859618</v>
      </c>
    </row>
    <row r="216" spans="2:6" x14ac:dyDescent="0.25">
      <c r="B216" s="91">
        <v>209</v>
      </c>
      <c r="C216" s="95">
        <v>1198.0846156680591</v>
      </c>
      <c r="D216" s="93">
        <v>23.006330341510981</v>
      </c>
      <c r="E216" s="93">
        <v>32.996753419851274</v>
      </c>
      <c r="F216" s="94">
        <v>270.68504477273814</v>
      </c>
    </row>
    <row r="217" spans="2:6" x14ac:dyDescent="0.25">
      <c r="B217" s="91">
        <v>210</v>
      </c>
      <c r="C217" s="95">
        <v>1371.5279079836509</v>
      </c>
      <c r="D217" s="93">
        <v>22.218196553344612</v>
      </c>
      <c r="E217" s="93">
        <v>33.075836093262865</v>
      </c>
      <c r="F217" s="94">
        <v>371.04279235193485</v>
      </c>
    </row>
    <row r="218" spans="2:6" x14ac:dyDescent="0.25">
      <c r="B218" s="91">
        <v>211</v>
      </c>
      <c r="C218" s="95">
        <v>696.62708680691867</v>
      </c>
      <c r="D218" s="93">
        <v>24.042883597353793</v>
      </c>
      <c r="E218" s="93">
        <v>31.526019031388387</v>
      </c>
      <c r="F218" s="94">
        <v>296.04565827558059</v>
      </c>
    </row>
    <row r="219" spans="2:6" x14ac:dyDescent="0.25">
      <c r="B219" s="91">
        <v>212</v>
      </c>
      <c r="C219" s="95">
        <v>880.52209741717252</v>
      </c>
      <c r="D219" s="93">
        <v>25.381613413077574</v>
      </c>
      <c r="E219" s="93">
        <v>33.78422390016344</v>
      </c>
      <c r="F219" s="94">
        <v>345.64523512843874</v>
      </c>
    </row>
    <row r="220" spans="2:6" x14ac:dyDescent="0.25">
      <c r="B220" s="91">
        <v>213</v>
      </c>
      <c r="C220" s="95">
        <v>-169.98292819145172</v>
      </c>
      <c r="D220" s="93">
        <v>29.03364602142554</v>
      </c>
      <c r="E220" s="93">
        <v>32.183731380468281</v>
      </c>
      <c r="F220" s="94">
        <v>350.35145018240667</v>
      </c>
    </row>
    <row r="221" spans="2:6" x14ac:dyDescent="0.25">
      <c r="B221" s="91">
        <v>214</v>
      </c>
      <c r="C221" s="95">
        <v>1647.6201505105673</v>
      </c>
      <c r="D221" s="93">
        <v>23.882802713236497</v>
      </c>
      <c r="E221" s="93">
        <v>36.120903465789333</v>
      </c>
      <c r="F221" s="94">
        <v>251.72351027972985</v>
      </c>
    </row>
    <row r="222" spans="2:6" x14ac:dyDescent="0.25">
      <c r="B222" s="91">
        <v>215</v>
      </c>
      <c r="C222" s="95">
        <v>1209.1819361870166</v>
      </c>
      <c r="D222" s="93">
        <v>22.829578528466349</v>
      </c>
      <c r="E222" s="93">
        <v>32.875488209401432</v>
      </c>
      <c r="F222" s="94">
        <v>301.10411101339912</v>
      </c>
    </row>
    <row r="223" spans="2:6" x14ac:dyDescent="0.25">
      <c r="B223" s="91">
        <v>216</v>
      </c>
      <c r="C223" s="95">
        <v>69.642170198324493</v>
      </c>
      <c r="D223" s="93">
        <v>28.543154413896314</v>
      </c>
      <c r="E223" s="93">
        <v>32.891365264887938</v>
      </c>
      <c r="F223" s="94">
        <v>255.24857690727816</v>
      </c>
    </row>
    <row r="224" spans="2:6" x14ac:dyDescent="0.25">
      <c r="B224" s="91">
        <v>217</v>
      </c>
      <c r="C224" s="95">
        <v>-12.912848313510949</v>
      </c>
      <c r="D224" s="93">
        <v>28.772600801688611</v>
      </c>
      <c r="E224" s="93">
        <v>32.708036560121059</v>
      </c>
      <c r="F224" s="94">
        <v>381.84210690373288</v>
      </c>
    </row>
    <row r="225" spans="2:6" x14ac:dyDescent="0.25">
      <c r="B225" s="91">
        <v>218</v>
      </c>
      <c r="C225" s="95">
        <v>2949.3865537399115</v>
      </c>
      <c r="D225" s="93">
        <v>20.812941178150396</v>
      </c>
      <c r="E225" s="93">
        <v>39.559873946849955</v>
      </c>
      <c r="F225" s="94">
        <v>323.92718393166149</v>
      </c>
    </row>
    <row r="226" spans="2:6" x14ac:dyDescent="0.25">
      <c r="B226" s="91">
        <v>219</v>
      </c>
      <c r="C226" s="95">
        <v>1020.2315013986054</v>
      </c>
      <c r="D226" s="93">
        <v>28.433043114902077</v>
      </c>
      <c r="E226" s="93">
        <v>37.534200621895103</v>
      </c>
      <c r="F226" s="94">
        <v>396.23846899291345</v>
      </c>
    </row>
    <row r="227" spans="2:6" x14ac:dyDescent="0.25">
      <c r="B227" s="91">
        <v>220</v>
      </c>
      <c r="C227" s="95">
        <v>2778.8287180573734</v>
      </c>
      <c r="D227" s="93">
        <v>21.584170659105805</v>
      </c>
      <c r="E227" s="93">
        <v>39.478314249392668</v>
      </c>
      <c r="F227" s="94">
        <v>356.97298535572554</v>
      </c>
    </row>
    <row r="228" spans="2:6" x14ac:dyDescent="0.25">
      <c r="B228" s="91">
        <v>221</v>
      </c>
      <c r="C228" s="95">
        <v>2380.4545287271494</v>
      </c>
      <c r="D228" s="93">
        <v>22.687865024828099</v>
      </c>
      <c r="E228" s="93">
        <v>38.590137668463846</v>
      </c>
      <c r="F228" s="94">
        <v>224.77945061652275</v>
      </c>
    </row>
    <row r="229" spans="2:6" x14ac:dyDescent="0.25">
      <c r="B229" s="91">
        <v>222</v>
      </c>
      <c r="C229" s="95">
        <v>514.81657001270105</v>
      </c>
      <c r="D229" s="93">
        <v>29.43767193778779</v>
      </c>
      <c r="E229" s="93">
        <v>36.011754787851295</v>
      </c>
      <c r="F229" s="94">
        <v>278.78562900204292</v>
      </c>
    </row>
    <row r="230" spans="2:6" x14ac:dyDescent="0.25">
      <c r="B230" s="91">
        <v>223</v>
      </c>
      <c r="C230" s="95">
        <v>2418.5047753972458</v>
      </c>
      <c r="D230" s="93">
        <v>23.044172928012536</v>
      </c>
      <c r="E230" s="93">
        <v>39.136696804998763</v>
      </c>
      <c r="F230" s="94">
        <v>332.04135335476576</v>
      </c>
    </row>
    <row r="231" spans="2:6" x14ac:dyDescent="0.25">
      <c r="B231" s="91">
        <v>224</v>
      </c>
      <c r="C231" s="95">
        <v>1712.2499466600611</v>
      </c>
      <c r="D231" s="93">
        <v>25.846967553705866</v>
      </c>
      <c r="E231" s="93">
        <v>38.408217287006174</v>
      </c>
      <c r="F231" s="94">
        <v>333.79439458863493</v>
      </c>
    </row>
    <row r="232" spans="2:6" x14ac:dyDescent="0.25">
      <c r="B232" s="91">
        <v>225</v>
      </c>
      <c r="C232" s="95">
        <v>2915.1059778315475</v>
      </c>
      <c r="D232" s="93">
        <v>20.677828487854089</v>
      </c>
      <c r="E232" s="93">
        <v>39.253358377011828</v>
      </c>
      <c r="F232" s="94">
        <v>382.44015693722002</v>
      </c>
    </row>
    <row r="233" spans="2:6" x14ac:dyDescent="0.25">
      <c r="B233" s="91">
        <v>226</v>
      </c>
      <c r="C233" s="95">
        <v>2568.5127661043662</v>
      </c>
      <c r="D233" s="93">
        <v>20.867458483771451</v>
      </c>
      <c r="E233" s="93">
        <v>37.710022314293283</v>
      </c>
      <c r="F233" s="94">
        <v>311.55051523931633</v>
      </c>
    </row>
    <row r="234" spans="2:6" x14ac:dyDescent="0.25">
      <c r="B234" s="91">
        <v>227</v>
      </c>
      <c r="C234" s="95">
        <v>788.92891077365857</v>
      </c>
      <c r="D234" s="93">
        <v>25.964481948775031</v>
      </c>
      <c r="E234" s="93">
        <v>33.909126502643325</v>
      </c>
      <c r="F234" s="94">
        <v>209.87573953451184</v>
      </c>
    </row>
    <row r="235" spans="2:6" x14ac:dyDescent="0.25">
      <c r="B235" s="91">
        <v>228</v>
      </c>
      <c r="C235" s="95">
        <v>1248.8217564049746</v>
      </c>
      <c r="D235" s="93">
        <v>28.296794412975018</v>
      </c>
      <c r="E235" s="93">
        <v>38.540903194999892</v>
      </c>
      <c r="F235" s="94">
        <v>380.05509297542994</v>
      </c>
    </row>
    <row r="236" spans="2:6" x14ac:dyDescent="0.25">
      <c r="B236" s="91">
        <v>229</v>
      </c>
      <c r="C236" s="95">
        <v>321.58933406546748</v>
      </c>
      <c r="D236" s="93">
        <v>28.019435714611049</v>
      </c>
      <c r="E236" s="93">
        <v>33.627382384938386</v>
      </c>
      <c r="F236" s="94">
        <v>365.15753954560358</v>
      </c>
    </row>
    <row r="237" spans="2:6" x14ac:dyDescent="0.25">
      <c r="B237" s="91">
        <v>230</v>
      </c>
      <c r="C237" s="95">
        <v>1784.4555604727866</v>
      </c>
      <c r="D237" s="93">
        <v>22.538153534558703</v>
      </c>
      <c r="E237" s="93">
        <v>35.460431336922632</v>
      </c>
      <c r="F237" s="94">
        <v>278.58257158352836</v>
      </c>
    </row>
    <row r="238" spans="2:6" x14ac:dyDescent="0.25">
      <c r="B238" s="91">
        <v>231</v>
      </c>
      <c r="C238" s="95">
        <v>2549.7186869653942</v>
      </c>
      <c r="D238" s="93">
        <v>21.286335427556519</v>
      </c>
      <c r="E238" s="93">
        <v>38.034928862383488</v>
      </c>
      <c r="F238" s="94">
        <v>308.49369628686213</v>
      </c>
    </row>
    <row r="239" spans="2:6" x14ac:dyDescent="0.25">
      <c r="B239" s="91">
        <v>232</v>
      </c>
      <c r="C239" s="95">
        <v>860.16218126566946</v>
      </c>
      <c r="D239" s="93">
        <v>28.416774531547482</v>
      </c>
      <c r="E239" s="93">
        <v>36.717585437875826</v>
      </c>
      <c r="F239" s="94">
        <v>293.43189030752137</v>
      </c>
    </row>
    <row r="240" spans="2:6" x14ac:dyDescent="0.25">
      <c r="B240" s="91">
        <v>233</v>
      </c>
      <c r="C240" s="95">
        <v>899.83330896953885</v>
      </c>
      <c r="D240" s="93">
        <v>24.616705995283191</v>
      </c>
      <c r="E240" s="93">
        <v>33.115872540130887</v>
      </c>
      <c r="F240" s="94">
        <v>320.19267342902128</v>
      </c>
    </row>
    <row r="241" spans="2:6" x14ac:dyDescent="0.25">
      <c r="B241" s="91">
        <v>234</v>
      </c>
      <c r="C241" s="95">
        <v>724.11802560976685</v>
      </c>
      <c r="D241" s="93">
        <v>27.230897675648308</v>
      </c>
      <c r="E241" s="93">
        <v>34.85148780369714</v>
      </c>
      <c r="F241" s="94">
        <v>278.00075385130492</v>
      </c>
    </row>
    <row r="242" spans="2:6" x14ac:dyDescent="0.25">
      <c r="B242" s="91">
        <v>235</v>
      </c>
      <c r="C242" s="95">
        <v>177.25694922811726</v>
      </c>
      <c r="D242" s="93">
        <v>26.028065020637051</v>
      </c>
      <c r="E242" s="93">
        <v>30.914349766777637</v>
      </c>
      <c r="F242" s="94">
        <v>258.17318746076569</v>
      </c>
    </row>
    <row r="243" spans="2:6" x14ac:dyDescent="0.25">
      <c r="B243" s="91">
        <v>236</v>
      </c>
      <c r="C243" s="95">
        <v>720.27133602547565</v>
      </c>
      <c r="D243" s="93">
        <v>26.848954803077476</v>
      </c>
      <c r="E243" s="93">
        <v>34.450311483204857</v>
      </c>
      <c r="F243" s="94">
        <v>307.36374592868714</v>
      </c>
    </row>
    <row r="244" spans="2:6" x14ac:dyDescent="0.25">
      <c r="B244" s="91">
        <v>237</v>
      </c>
      <c r="C244" s="95">
        <v>97.412635462893377</v>
      </c>
      <c r="D244" s="93">
        <v>25.942309087793305</v>
      </c>
      <c r="E244" s="93">
        <v>30.429372265107773</v>
      </c>
      <c r="F244" s="94">
        <v>320.33890555982566</v>
      </c>
    </row>
    <row r="245" spans="2:6" x14ac:dyDescent="0.25">
      <c r="B245" s="91">
        <v>238</v>
      </c>
      <c r="C245" s="95">
        <v>738.18112347206898</v>
      </c>
      <c r="D245" s="93">
        <v>22.996972550813627</v>
      </c>
      <c r="E245" s="93">
        <v>30.68787816817397</v>
      </c>
      <c r="F245" s="94">
        <v>234.3845396329807</v>
      </c>
    </row>
    <row r="246" spans="2:6" x14ac:dyDescent="0.25">
      <c r="B246" s="91">
        <v>239</v>
      </c>
      <c r="C246" s="95">
        <v>2692.7261667707317</v>
      </c>
      <c r="D246" s="93">
        <v>21.831949562731566</v>
      </c>
      <c r="E246" s="93">
        <v>39.295580396585223</v>
      </c>
      <c r="F246" s="94">
        <v>300.22754882793248</v>
      </c>
    </row>
    <row r="247" spans="2:6" x14ac:dyDescent="0.25">
      <c r="B247" s="91">
        <v>240</v>
      </c>
      <c r="C247" s="95">
        <v>1149.0529272382591</v>
      </c>
      <c r="D247" s="93">
        <v>29.085939406388093</v>
      </c>
      <c r="E247" s="93">
        <v>38.831204042579387</v>
      </c>
      <c r="F247" s="94">
        <v>318.67006636122301</v>
      </c>
    </row>
    <row r="248" spans="2:6" x14ac:dyDescent="0.25">
      <c r="B248" s="91">
        <v>241</v>
      </c>
      <c r="C248" s="95">
        <v>-577.41074136947191</v>
      </c>
      <c r="D248" s="93">
        <v>29.845987053190917</v>
      </c>
      <c r="E248" s="93">
        <v>30.958933346343557</v>
      </c>
      <c r="F248" s="94">
        <v>274.59401068083849</v>
      </c>
    </row>
    <row r="249" spans="2:6" x14ac:dyDescent="0.25">
      <c r="B249" s="91">
        <v>242</v>
      </c>
      <c r="C249" s="95">
        <v>1444.1458889402029</v>
      </c>
      <c r="D249" s="93">
        <v>24.513270579175504</v>
      </c>
      <c r="E249" s="93">
        <v>35.734000023876519</v>
      </c>
      <c r="F249" s="94">
        <v>362.07895306583509</v>
      </c>
    </row>
    <row r="250" spans="2:6" x14ac:dyDescent="0.25">
      <c r="B250" s="91">
        <v>243</v>
      </c>
      <c r="C250" s="95">
        <v>1927.6476749467347</v>
      </c>
      <c r="D250" s="93">
        <v>23.622246659295534</v>
      </c>
      <c r="E250" s="93">
        <v>37.260485034029209</v>
      </c>
      <c r="F250" s="94">
        <v>375.71903242770156</v>
      </c>
    </row>
    <row r="251" spans="2:6" x14ac:dyDescent="0.25">
      <c r="B251" s="91">
        <v>244</v>
      </c>
      <c r="C251" s="95">
        <v>1642.1676530822251</v>
      </c>
      <c r="D251" s="93">
        <v>21.344948074558928</v>
      </c>
      <c r="E251" s="93">
        <v>33.555786339970055</v>
      </c>
      <c r="F251" s="94">
        <v>255.18609742271681</v>
      </c>
    </row>
    <row r="252" spans="2:6" x14ac:dyDescent="0.25">
      <c r="B252" s="91">
        <v>245</v>
      </c>
      <c r="C252" s="95">
        <v>1625.5778843757189</v>
      </c>
      <c r="D252" s="93">
        <v>22.037087261342972</v>
      </c>
      <c r="E252" s="93">
        <v>34.164976683221568</v>
      </c>
      <c r="F252" s="94">
        <v>349.18687671501783</v>
      </c>
    </row>
    <row r="253" spans="2:6" x14ac:dyDescent="0.25">
      <c r="B253" s="91">
        <v>246</v>
      </c>
      <c r="C253" s="95">
        <v>-122.67042729503191</v>
      </c>
      <c r="D253" s="93">
        <v>27.006561771411352</v>
      </c>
      <c r="E253" s="93">
        <v>30.393209634936191</v>
      </c>
      <c r="F253" s="94">
        <v>286.46881865650704</v>
      </c>
    </row>
    <row r="254" spans="2:6" x14ac:dyDescent="0.25">
      <c r="B254" s="91">
        <v>247</v>
      </c>
      <c r="C254" s="95">
        <v>2504.2738213921157</v>
      </c>
      <c r="D254" s="93">
        <v>21.181540245778823</v>
      </c>
      <c r="E254" s="93">
        <v>37.702909352739404</v>
      </c>
      <c r="F254" s="94">
        <v>299.35584870747704</v>
      </c>
    </row>
    <row r="255" spans="2:6" x14ac:dyDescent="0.25">
      <c r="B255" s="91">
        <v>248</v>
      </c>
      <c r="C255" s="95">
        <v>696.57637392811193</v>
      </c>
      <c r="D255" s="93">
        <v>25.618674751085155</v>
      </c>
      <c r="E255" s="93">
        <v>33.101556620725717</v>
      </c>
      <c r="F255" s="94">
        <v>233.70841508129803</v>
      </c>
    </row>
    <row r="256" spans="2:6" x14ac:dyDescent="0.25">
      <c r="B256" s="91">
        <v>249</v>
      </c>
      <c r="C256" s="95">
        <v>1017.287507369284</v>
      </c>
      <c r="D256" s="93">
        <v>22.024423537607845</v>
      </c>
      <c r="E256" s="93">
        <v>31.110861074454267</v>
      </c>
      <c r="F256" s="94">
        <v>298.76662543369309</v>
      </c>
    </row>
    <row r="257" spans="2:6" x14ac:dyDescent="0.25">
      <c r="B257" s="91">
        <v>250</v>
      </c>
      <c r="C257" s="95">
        <v>469.33071230310816</v>
      </c>
      <c r="D257" s="93">
        <v>25.851196343795703</v>
      </c>
      <c r="E257" s="93">
        <v>32.197849905311244</v>
      </c>
      <c r="F257" s="94">
        <v>229.07692343348569</v>
      </c>
    </row>
    <row r="258" spans="2:6" x14ac:dyDescent="0.25">
      <c r="B258" s="91">
        <v>251</v>
      </c>
      <c r="C258" s="95">
        <v>1566.8323344788787</v>
      </c>
      <c r="D258" s="93">
        <v>27.100816958418598</v>
      </c>
      <c r="E258" s="93">
        <v>38.934978630812992</v>
      </c>
      <c r="F258" s="94">
        <v>296.49210445663709</v>
      </c>
    </row>
    <row r="259" spans="2:6" x14ac:dyDescent="0.25">
      <c r="B259" s="91">
        <v>252</v>
      </c>
      <c r="C259" s="95">
        <v>1418.2488865032674</v>
      </c>
      <c r="D259" s="93">
        <v>27.088577895539572</v>
      </c>
      <c r="E259" s="93">
        <v>38.179822328055913</v>
      </c>
      <c r="F259" s="94">
        <v>351.51081929821919</v>
      </c>
    </row>
    <row r="260" spans="2:6" x14ac:dyDescent="0.25">
      <c r="B260" s="91">
        <v>253</v>
      </c>
      <c r="C260" s="95">
        <v>1781.7386370999811</v>
      </c>
      <c r="D260" s="93">
        <v>25.938568094682459</v>
      </c>
      <c r="E260" s="93">
        <v>38.847261280182366</v>
      </c>
      <c r="F260" s="94">
        <v>347.9336678413581</v>
      </c>
    </row>
    <row r="261" spans="2:6" x14ac:dyDescent="0.25">
      <c r="B261" s="91">
        <v>254</v>
      </c>
      <c r="C261" s="95">
        <v>-149.35498137674404</v>
      </c>
      <c r="D261" s="93">
        <v>27.255853148293845</v>
      </c>
      <c r="E261" s="93">
        <v>30.509078241410126</v>
      </c>
      <c r="F261" s="94">
        <v>381.37394054790786</v>
      </c>
    </row>
    <row r="262" spans="2:6" x14ac:dyDescent="0.25">
      <c r="B262" s="91">
        <v>255</v>
      </c>
      <c r="C262" s="95">
        <v>2980.7671198963644</v>
      </c>
      <c r="D262" s="93">
        <v>20.564351589313318</v>
      </c>
      <c r="E262" s="93">
        <v>39.468187188795142</v>
      </c>
      <c r="F262" s="94">
        <v>399.13353272651329</v>
      </c>
    </row>
    <row r="263" spans="2:6" x14ac:dyDescent="0.25">
      <c r="B263" s="91">
        <v>256</v>
      </c>
      <c r="C263" s="95">
        <v>1366.0750686795254</v>
      </c>
      <c r="D263" s="93">
        <v>21.772010734283175</v>
      </c>
      <c r="E263" s="93">
        <v>32.602386077680805</v>
      </c>
      <c r="F263" s="94">
        <v>346.88920121849605</v>
      </c>
    </row>
    <row r="264" spans="2:6" x14ac:dyDescent="0.25">
      <c r="B264" s="91">
        <v>257</v>
      </c>
      <c r="C264" s="95">
        <v>1020.2428515514903</v>
      </c>
      <c r="D264" s="93">
        <v>29.883743214439434</v>
      </c>
      <c r="E264" s="93">
        <v>38.984957472196882</v>
      </c>
      <c r="F264" s="94">
        <v>355.71278633108648</v>
      </c>
    </row>
    <row r="265" spans="2:6" x14ac:dyDescent="0.25">
      <c r="B265" s="91">
        <v>258</v>
      </c>
      <c r="C265" s="95">
        <v>884.24492700046358</v>
      </c>
      <c r="D265" s="93">
        <v>22.873370081274665</v>
      </c>
      <c r="E265" s="93">
        <v>31.294594716276983</v>
      </c>
      <c r="F265" s="94">
        <v>250.09927330190396</v>
      </c>
    </row>
    <row r="266" spans="2:6" x14ac:dyDescent="0.25">
      <c r="B266" s="91">
        <v>259</v>
      </c>
      <c r="C266" s="95">
        <v>959.85533518031207</v>
      </c>
      <c r="D266" s="93">
        <v>29.762187127831041</v>
      </c>
      <c r="E266" s="93">
        <v>38.5614638037326</v>
      </c>
      <c r="F266" s="94">
        <v>241.98548521906184</v>
      </c>
    </row>
    <row r="267" spans="2:6" x14ac:dyDescent="0.25">
      <c r="B267" s="91">
        <v>260</v>
      </c>
      <c r="C267" s="95">
        <v>327.09071213583957</v>
      </c>
      <c r="D267" s="93">
        <v>24.567245924900654</v>
      </c>
      <c r="E267" s="93">
        <v>30.202699485579849</v>
      </c>
      <c r="F267" s="94">
        <v>369.05965508217236</v>
      </c>
    </row>
    <row r="268" spans="2:6" x14ac:dyDescent="0.25">
      <c r="B268" s="91">
        <v>261</v>
      </c>
      <c r="C268" s="95">
        <v>-165.74850179417354</v>
      </c>
      <c r="D268" s="93">
        <v>26.9264976519718</v>
      </c>
      <c r="E268" s="93">
        <v>30.097755143000931</v>
      </c>
      <c r="F268" s="94">
        <v>248.8875355949358</v>
      </c>
    </row>
    <row r="269" spans="2:6" x14ac:dyDescent="0.25">
      <c r="B269" s="91">
        <v>262</v>
      </c>
      <c r="C269" s="95">
        <v>2237.3055962524586</v>
      </c>
      <c r="D269" s="93">
        <v>21.116903095600733</v>
      </c>
      <c r="E269" s="93">
        <v>36.303431076863028</v>
      </c>
      <c r="F269" s="94">
        <v>277.29765106865523</v>
      </c>
    </row>
    <row r="270" spans="2:6" x14ac:dyDescent="0.25">
      <c r="B270" s="91">
        <v>263</v>
      </c>
      <c r="C270" s="95">
        <v>585.89799655532443</v>
      </c>
      <c r="D270" s="93">
        <v>24.277048168256385</v>
      </c>
      <c r="E270" s="93">
        <v>31.206538151033008</v>
      </c>
      <c r="F270" s="94">
        <v>236.20100356152597</v>
      </c>
    </row>
    <row r="271" spans="2:6" x14ac:dyDescent="0.25">
      <c r="B271" s="91">
        <v>264</v>
      </c>
      <c r="C271" s="95">
        <v>361.25131189361855</v>
      </c>
      <c r="D271" s="93">
        <v>24.33588756844177</v>
      </c>
      <c r="E271" s="93">
        <v>30.142144127909862</v>
      </c>
      <c r="F271" s="94">
        <v>391.49285087873517</v>
      </c>
    </row>
    <row r="272" spans="2:6" x14ac:dyDescent="0.25">
      <c r="B272" s="91">
        <v>265</v>
      </c>
      <c r="C272" s="95">
        <v>-203.20603256206596</v>
      </c>
      <c r="D272" s="93">
        <v>28.516522230832575</v>
      </c>
      <c r="E272" s="93">
        <v>31.500492068022247</v>
      </c>
      <c r="F272" s="94">
        <v>242.37944240330165</v>
      </c>
    </row>
    <row r="273" spans="2:6" x14ac:dyDescent="0.25">
      <c r="B273" s="91">
        <v>266</v>
      </c>
      <c r="C273" s="95">
        <v>866.14427119388074</v>
      </c>
      <c r="D273" s="93">
        <v>25.066460963475851</v>
      </c>
      <c r="E273" s="93">
        <v>33.397182319445257</v>
      </c>
      <c r="F273" s="94">
        <v>378.05008446527006</v>
      </c>
    </row>
    <row r="274" spans="2:6" x14ac:dyDescent="0.25">
      <c r="B274" s="91">
        <v>267</v>
      </c>
      <c r="C274" s="95">
        <v>2706.0846549168709</v>
      </c>
      <c r="D274" s="93">
        <v>21.217179716358775</v>
      </c>
      <c r="E274" s="93">
        <v>38.747602990943129</v>
      </c>
      <c r="F274" s="94">
        <v>205.86920830721238</v>
      </c>
    </row>
    <row r="275" spans="2:6" x14ac:dyDescent="0.25">
      <c r="B275" s="91">
        <v>268</v>
      </c>
      <c r="C275" s="95">
        <v>-210.8539899256557</v>
      </c>
      <c r="D275" s="93">
        <v>29.336541171125901</v>
      </c>
      <c r="E275" s="93">
        <v>32.282271221497624</v>
      </c>
      <c r="F275" s="94">
        <v>359.77720020154379</v>
      </c>
    </row>
    <row r="276" spans="2:6" x14ac:dyDescent="0.25">
      <c r="B276" s="91">
        <v>269</v>
      </c>
      <c r="C276" s="95">
        <v>809.31905702904078</v>
      </c>
      <c r="D276" s="93">
        <v>29.147400062719033</v>
      </c>
      <c r="E276" s="93">
        <v>37.193995347864238</v>
      </c>
      <c r="F276" s="94">
        <v>338.19598999452978</v>
      </c>
    </row>
    <row r="277" spans="2:6" x14ac:dyDescent="0.25">
      <c r="B277" s="91">
        <v>270</v>
      </c>
      <c r="C277" s="95">
        <v>1292.6726905188361</v>
      </c>
      <c r="D277" s="93">
        <v>28.78027132656295</v>
      </c>
      <c r="E277" s="93">
        <v>39.243634779157134</v>
      </c>
      <c r="F277" s="94">
        <v>308.31041647712175</v>
      </c>
    </row>
    <row r="278" spans="2:6" x14ac:dyDescent="0.25">
      <c r="B278" s="91">
        <v>271</v>
      </c>
      <c r="C278" s="95">
        <v>2904.6382491883523</v>
      </c>
      <c r="D278" s="93">
        <v>21.375450473527849</v>
      </c>
      <c r="E278" s="93">
        <v>39.898641719469609</v>
      </c>
      <c r="F278" s="94">
        <v>306.93749733312507</v>
      </c>
    </row>
    <row r="279" spans="2:6" x14ac:dyDescent="0.25">
      <c r="B279" s="91">
        <v>272</v>
      </c>
      <c r="C279" s="95">
        <v>1715.2891791896723</v>
      </c>
      <c r="D279" s="93">
        <v>20.328330319201243</v>
      </c>
      <c r="E279" s="93">
        <v>32.904776215149603</v>
      </c>
      <c r="F279" s="94">
        <v>395.97450858306888</v>
      </c>
    </row>
    <row r="280" spans="2:6" x14ac:dyDescent="0.25">
      <c r="B280" s="91">
        <v>273</v>
      </c>
      <c r="C280" s="95">
        <v>2484.898693365999</v>
      </c>
      <c r="D280" s="93">
        <v>21.861242453390602</v>
      </c>
      <c r="E280" s="93">
        <v>38.285735920220596</v>
      </c>
      <c r="F280" s="94">
        <v>341.8386017153581</v>
      </c>
    </row>
    <row r="281" spans="2:6" x14ac:dyDescent="0.25">
      <c r="B281" s="91">
        <v>274</v>
      </c>
      <c r="C281" s="95">
        <v>-228.76113095040819</v>
      </c>
      <c r="D281" s="93">
        <v>28.991747717829888</v>
      </c>
      <c r="E281" s="93">
        <v>31.847942063077848</v>
      </c>
      <c r="F281" s="94">
        <v>329.9777325883137</v>
      </c>
    </row>
    <row r="282" spans="2:6" x14ac:dyDescent="0.25">
      <c r="B282" s="91">
        <v>275</v>
      </c>
      <c r="C282" s="95">
        <v>1025.5190981050291</v>
      </c>
      <c r="D282" s="93">
        <v>25.015311629619443</v>
      </c>
      <c r="E282" s="93">
        <v>34.142907120144585</v>
      </c>
      <c r="F282" s="94">
        <v>210.10201873570293</v>
      </c>
    </row>
    <row r="283" spans="2:6" x14ac:dyDescent="0.25">
      <c r="B283" s="91">
        <v>276</v>
      </c>
      <c r="C283" s="95">
        <v>1855.4276418557129</v>
      </c>
      <c r="D283" s="93">
        <v>21.54265547042101</v>
      </c>
      <c r="E283" s="93">
        <v>34.819793679699572</v>
      </c>
      <c r="F283" s="94">
        <v>334.23529153100185</v>
      </c>
    </row>
    <row r="284" spans="2:6" x14ac:dyDescent="0.25">
      <c r="B284" s="91">
        <v>277</v>
      </c>
      <c r="C284" s="95">
        <v>758.11874969608016</v>
      </c>
      <c r="D284" s="93">
        <v>26.646708105254437</v>
      </c>
      <c r="E284" s="93">
        <v>34.437301853734837</v>
      </c>
      <c r="F284" s="94">
        <v>214.3265218733404</v>
      </c>
    </row>
    <row r="285" spans="2:6" x14ac:dyDescent="0.25">
      <c r="B285" s="91">
        <v>278</v>
      </c>
      <c r="C285" s="95">
        <v>2480.4696469475221</v>
      </c>
      <c r="D285" s="93">
        <v>20.705920778451176</v>
      </c>
      <c r="E285" s="93">
        <v>37.108269013188789</v>
      </c>
      <c r="F285" s="94">
        <v>292.44750444263428</v>
      </c>
    </row>
    <row r="286" spans="2:6" x14ac:dyDescent="0.25">
      <c r="B286" s="91">
        <v>279</v>
      </c>
      <c r="C286" s="95">
        <v>1551.3201958001073</v>
      </c>
      <c r="D286" s="93">
        <v>22.60442399965585</v>
      </c>
      <c r="E286" s="93">
        <v>34.361024978656388</v>
      </c>
      <c r="F286" s="94">
        <v>314.97654233397196</v>
      </c>
    </row>
    <row r="287" spans="2:6" x14ac:dyDescent="0.25">
      <c r="B287" s="91">
        <v>280</v>
      </c>
      <c r="C287" s="95">
        <v>2406.9735309976932</v>
      </c>
      <c r="D287" s="93">
        <v>22.057817212829196</v>
      </c>
      <c r="E287" s="93">
        <v>38.09268486781766</v>
      </c>
      <c r="F287" s="94">
        <v>279.24276046782182</v>
      </c>
    </row>
    <row r="288" spans="2:6" x14ac:dyDescent="0.25">
      <c r="B288" s="91">
        <v>281</v>
      </c>
      <c r="C288" s="95">
        <v>1035.9039188776733</v>
      </c>
      <c r="D288" s="93">
        <v>28.69140645694614</v>
      </c>
      <c r="E288" s="93">
        <v>37.870926051334507</v>
      </c>
      <c r="F288" s="94">
        <v>277.15278379039171</v>
      </c>
    </row>
    <row r="289" spans="2:6" x14ac:dyDescent="0.25">
      <c r="B289" s="91">
        <v>282</v>
      </c>
      <c r="C289" s="95">
        <v>647.76800361865207</v>
      </c>
      <c r="D289" s="93">
        <v>29.24226223901568</v>
      </c>
      <c r="E289" s="93">
        <v>36.481102257108944</v>
      </c>
      <c r="F289" s="94">
        <v>316.16165809442316</v>
      </c>
    </row>
    <row r="290" spans="2:6" x14ac:dyDescent="0.25">
      <c r="B290" s="91">
        <v>283</v>
      </c>
      <c r="C290" s="95">
        <v>961.05665126645181</v>
      </c>
      <c r="D290" s="93">
        <v>26.945125299992725</v>
      </c>
      <c r="E290" s="93">
        <v>35.750408556324984</v>
      </c>
      <c r="F290" s="94">
        <v>316.85634496417839</v>
      </c>
    </row>
    <row r="291" spans="2:6" x14ac:dyDescent="0.25">
      <c r="B291" s="91">
        <v>284</v>
      </c>
      <c r="C291" s="95">
        <v>656.84744215005503</v>
      </c>
      <c r="D291" s="93">
        <v>26.083731854974602</v>
      </c>
      <c r="E291" s="93">
        <v>33.367969065724878</v>
      </c>
      <c r="F291" s="94">
        <v>304.46034272157544</v>
      </c>
    </row>
    <row r="292" spans="2:6" x14ac:dyDescent="0.25">
      <c r="B292" s="91">
        <v>285</v>
      </c>
      <c r="C292" s="95">
        <v>832.38828828026271</v>
      </c>
      <c r="D292" s="93">
        <v>28.798415607642678</v>
      </c>
      <c r="E292" s="93">
        <v>36.960357049043992</v>
      </c>
      <c r="F292" s="94">
        <v>249.16981515897504</v>
      </c>
    </row>
    <row r="293" spans="2:6" x14ac:dyDescent="0.25">
      <c r="B293" s="91">
        <v>286</v>
      </c>
      <c r="C293" s="95">
        <v>851.0313523813702</v>
      </c>
      <c r="D293" s="93">
        <v>29.645936789023754</v>
      </c>
      <c r="E293" s="93">
        <v>37.901093550930604</v>
      </c>
      <c r="F293" s="94">
        <v>250.86483169491174</v>
      </c>
    </row>
    <row r="294" spans="2:6" x14ac:dyDescent="0.25">
      <c r="B294" s="91">
        <v>287</v>
      </c>
      <c r="C294" s="95">
        <v>1552.0587286852242</v>
      </c>
      <c r="D294" s="93">
        <v>21.208609024948164</v>
      </c>
      <c r="E294" s="93">
        <v>32.968902668374284</v>
      </c>
      <c r="F294" s="94">
        <v>303.01850661847431</v>
      </c>
    </row>
    <row r="295" spans="2:6" x14ac:dyDescent="0.25">
      <c r="B295" s="91">
        <v>288</v>
      </c>
      <c r="C295" s="95">
        <v>1401.2079615345265</v>
      </c>
      <c r="D295" s="93">
        <v>24.385145445471288</v>
      </c>
      <c r="E295" s="93">
        <v>35.391185253143924</v>
      </c>
      <c r="F295" s="94">
        <v>283.93021369250005</v>
      </c>
    </row>
    <row r="296" spans="2:6" x14ac:dyDescent="0.25">
      <c r="B296" s="91">
        <v>289</v>
      </c>
      <c r="C296" s="95">
        <v>2415.6092965446669</v>
      </c>
      <c r="D296" s="93">
        <v>22.934514414584488</v>
      </c>
      <c r="E296" s="93">
        <v>39.012560897307822</v>
      </c>
      <c r="F296" s="94">
        <v>288.01212414712643</v>
      </c>
    </row>
    <row r="297" spans="2:6" x14ac:dyDescent="0.25">
      <c r="B297" s="91">
        <v>290</v>
      </c>
      <c r="C297" s="95">
        <v>563.29396758705661</v>
      </c>
      <c r="D297" s="93">
        <v>28.612022987908702</v>
      </c>
      <c r="E297" s="93">
        <v>35.428492825843989</v>
      </c>
      <c r="F297" s="94">
        <v>286.12583129676574</v>
      </c>
    </row>
    <row r="298" spans="2:6" x14ac:dyDescent="0.25">
      <c r="B298" s="91">
        <v>291</v>
      </c>
      <c r="C298" s="95">
        <v>1766.7695482810286</v>
      </c>
      <c r="D298" s="93">
        <v>25.349957795250457</v>
      </c>
      <c r="E298" s="93">
        <v>38.183805536655598</v>
      </c>
      <c r="F298" s="94">
        <v>398.89750720674772</v>
      </c>
    </row>
    <row r="299" spans="2:6" x14ac:dyDescent="0.25">
      <c r="B299" s="91">
        <v>292</v>
      </c>
      <c r="C299" s="95">
        <v>1105.3329914616925</v>
      </c>
      <c r="D299" s="93">
        <v>25.497007170711512</v>
      </c>
      <c r="E299" s="93">
        <v>35.023672128019975</v>
      </c>
      <c r="F299" s="94">
        <v>346.06783656338189</v>
      </c>
    </row>
    <row r="300" spans="2:6" x14ac:dyDescent="0.25">
      <c r="B300" s="91">
        <v>293</v>
      </c>
      <c r="C300" s="95">
        <v>2833.5946385590732</v>
      </c>
      <c r="D300" s="93">
        <v>21.01198945491123</v>
      </c>
      <c r="E300" s="93">
        <v>39.179962647706596</v>
      </c>
      <c r="F300" s="94">
        <v>303.81167192357736</v>
      </c>
    </row>
    <row r="301" spans="2:6" x14ac:dyDescent="0.25">
      <c r="B301" s="91">
        <v>294</v>
      </c>
      <c r="C301" s="95">
        <v>1987.1432603925268</v>
      </c>
      <c r="D301" s="93">
        <v>23.085750901705037</v>
      </c>
      <c r="E301" s="93">
        <v>37.021467203667669</v>
      </c>
      <c r="F301" s="94">
        <v>257.83357731871035</v>
      </c>
    </row>
    <row r="302" spans="2:6" x14ac:dyDescent="0.25">
      <c r="B302" s="91">
        <v>295</v>
      </c>
      <c r="C302" s="95">
        <v>1811.4592867331103</v>
      </c>
      <c r="D302" s="93">
        <v>22.80118399702064</v>
      </c>
      <c r="E302" s="93">
        <v>35.858480430686193</v>
      </c>
      <c r="F302" s="94">
        <v>238.00178400081751</v>
      </c>
    </row>
    <row r="303" spans="2:6" x14ac:dyDescent="0.25">
      <c r="B303" s="91">
        <v>296</v>
      </c>
      <c r="C303" s="95">
        <v>976.57280912136503</v>
      </c>
      <c r="D303" s="93">
        <v>29.48276528148044</v>
      </c>
      <c r="E303" s="93">
        <v>38.365629327087262</v>
      </c>
      <c r="F303" s="94">
        <v>337.04252074169983</v>
      </c>
    </row>
    <row r="304" spans="2:6" x14ac:dyDescent="0.25">
      <c r="B304" s="91">
        <v>297</v>
      </c>
      <c r="C304" s="95">
        <v>905.92890455363704</v>
      </c>
      <c r="D304" s="93">
        <v>21.690808944739796</v>
      </c>
      <c r="E304" s="93">
        <v>30.220453467507983</v>
      </c>
      <c r="F304" s="94">
        <v>258.33858390678677</v>
      </c>
    </row>
    <row r="305" spans="2:6" x14ac:dyDescent="0.25">
      <c r="B305" s="91">
        <v>298</v>
      </c>
      <c r="C305" s="95">
        <v>-306.84685206401446</v>
      </c>
      <c r="D305" s="93">
        <v>28.768834299406095</v>
      </c>
      <c r="E305" s="93">
        <v>31.234600039086022</v>
      </c>
      <c r="F305" s="94">
        <v>365.2071495990034</v>
      </c>
    </row>
    <row r="306" spans="2:6" x14ac:dyDescent="0.25">
      <c r="B306" s="91">
        <v>299</v>
      </c>
      <c r="C306" s="95">
        <v>929.12060316637508</v>
      </c>
      <c r="D306" s="93">
        <v>24.727374018944182</v>
      </c>
      <c r="E306" s="93">
        <v>33.372977034776056</v>
      </c>
      <c r="F306" s="94">
        <v>395.60557069483747</v>
      </c>
    </row>
    <row r="307" spans="2:6" x14ac:dyDescent="0.25">
      <c r="B307" s="91">
        <v>300</v>
      </c>
      <c r="C307" s="95">
        <v>2431.0573744119865</v>
      </c>
      <c r="D307" s="93">
        <v>22.766539421468536</v>
      </c>
      <c r="E307" s="93">
        <v>38.921826293528468</v>
      </c>
      <c r="F307" s="94">
        <v>249.72369173598406</v>
      </c>
    </row>
    <row r="308" spans="2:6" x14ac:dyDescent="0.25">
      <c r="B308" s="91">
        <v>301</v>
      </c>
      <c r="C308" s="95">
        <v>1605.1675215333516</v>
      </c>
      <c r="D308" s="93">
        <v>27.309216867229981</v>
      </c>
      <c r="E308" s="93">
        <v>39.335054474896737</v>
      </c>
      <c r="F308" s="94">
        <v>361.28997008489989</v>
      </c>
    </row>
    <row r="309" spans="2:6" x14ac:dyDescent="0.25">
      <c r="B309" s="91">
        <v>302</v>
      </c>
      <c r="C309" s="95">
        <v>692.8962744218743</v>
      </c>
      <c r="D309" s="93">
        <v>23.274123544143812</v>
      </c>
      <c r="E309" s="93">
        <v>30.738604916253184</v>
      </c>
      <c r="F309" s="94">
        <v>297.98580678750943</v>
      </c>
    </row>
    <row r="310" spans="2:6" x14ac:dyDescent="0.25">
      <c r="B310" s="91">
        <v>303</v>
      </c>
      <c r="C310" s="95">
        <v>1694.3128715293824</v>
      </c>
      <c r="D310" s="93">
        <v>25.545168080326928</v>
      </c>
      <c r="E310" s="93">
        <v>38.016732437973836</v>
      </c>
      <c r="F310" s="94">
        <v>256.42433842099956</v>
      </c>
    </row>
    <row r="311" spans="2:6" x14ac:dyDescent="0.25">
      <c r="B311" s="91">
        <v>304</v>
      </c>
      <c r="C311" s="95">
        <v>1007.4351199105222</v>
      </c>
      <c r="D311" s="93">
        <v>25.049575393321653</v>
      </c>
      <c r="E311" s="93">
        <v>34.086750992874265</v>
      </c>
      <c r="F311" s="94">
        <v>307.87490248153119</v>
      </c>
    </row>
    <row r="312" spans="2:6" x14ac:dyDescent="0.25">
      <c r="B312" s="91">
        <v>305</v>
      </c>
      <c r="C312" s="95">
        <v>1032.159122945176</v>
      </c>
      <c r="D312" s="93">
        <v>21.167292340012686</v>
      </c>
      <c r="E312" s="93">
        <v>30.328087954738567</v>
      </c>
      <c r="F312" s="94">
        <v>393.1926029615326</v>
      </c>
    </row>
    <row r="313" spans="2:6" x14ac:dyDescent="0.25">
      <c r="B313" s="91">
        <v>306</v>
      </c>
      <c r="C313" s="95">
        <v>1221.259580087325</v>
      </c>
      <c r="D313" s="93">
        <v>24.376511842375351</v>
      </c>
      <c r="E313" s="93">
        <v>34.482809742811973</v>
      </c>
      <c r="F313" s="94">
        <v>260.69565720299289</v>
      </c>
    </row>
    <row r="314" spans="2:6" x14ac:dyDescent="0.25">
      <c r="B314" s="91">
        <v>307</v>
      </c>
      <c r="C314" s="95">
        <v>-109.19881836764671</v>
      </c>
      <c r="D314" s="93">
        <v>27.470710145980465</v>
      </c>
      <c r="E314" s="93">
        <v>30.92471605414223</v>
      </c>
      <c r="F314" s="94">
        <v>322.88820335666799</v>
      </c>
    </row>
    <row r="315" spans="2:6" x14ac:dyDescent="0.25">
      <c r="B315" s="91">
        <v>308</v>
      </c>
      <c r="C315" s="95">
        <v>826.82615404861644</v>
      </c>
      <c r="D315" s="93">
        <v>29.37654544972029</v>
      </c>
      <c r="E315" s="93">
        <v>37.510676219963372</v>
      </c>
      <c r="F315" s="94">
        <v>369.76847976124265</v>
      </c>
    </row>
    <row r="316" spans="2:6" x14ac:dyDescent="0.25">
      <c r="B316" s="91">
        <v>309</v>
      </c>
      <c r="C316" s="95">
        <v>-227.030086020005</v>
      </c>
      <c r="D316" s="93">
        <v>28.441367890361548</v>
      </c>
      <c r="E316" s="93">
        <v>31.306217460261522</v>
      </c>
      <c r="F316" s="94">
        <v>282.52598108732207</v>
      </c>
    </row>
    <row r="317" spans="2:6" x14ac:dyDescent="0.25">
      <c r="B317" s="91">
        <v>310</v>
      </c>
      <c r="C317" s="95">
        <v>1948.0712886902729</v>
      </c>
      <c r="D317" s="93">
        <v>22.867226292452738</v>
      </c>
      <c r="E317" s="93">
        <v>36.607582735904103</v>
      </c>
      <c r="F317" s="94">
        <v>320.75249005398388</v>
      </c>
    </row>
    <row r="318" spans="2:6" x14ac:dyDescent="0.25">
      <c r="B318" s="91">
        <v>311</v>
      </c>
      <c r="C318" s="95">
        <v>233.3352726551193</v>
      </c>
      <c r="D318" s="93">
        <v>29.852798193680083</v>
      </c>
      <c r="E318" s="93">
        <v>35.019474556955679</v>
      </c>
      <c r="F318" s="94">
        <v>395.20904237107118</v>
      </c>
    </row>
    <row r="319" spans="2:6" x14ac:dyDescent="0.25">
      <c r="B319" s="91">
        <v>312</v>
      </c>
      <c r="C319" s="95">
        <v>2191.4976366987985</v>
      </c>
      <c r="D319" s="93">
        <v>21.069339341515985</v>
      </c>
      <c r="E319" s="93">
        <v>36.026827525009978</v>
      </c>
      <c r="F319" s="94">
        <v>341.15665454318469</v>
      </c>
    </row>
    <row r="320" spans="2:6" x14ac:dyDescent="0.25">
      <c r="B320" s="91">
        <v>313</v>
      </c>
      <c r="C320" s="95">
        <v>1222.839199733884</v>
      </c>
      <c r="D320" s="93">
        <v>28.75816337273022</v>
      </c>
      <c r="E320" s="93">
        <v>38.872359371399639</v>
      </c>
      <c r="F320" s="94">
        <v>302.83679898102002</v>
      </c>
    </row>
    <row r="321" spans="2:6" x14ac:dyDescent="0.25">
      <c r="B321" s="91">
        <v>314</v>
      </c>
      <c r="C321" s="95">
        <v>957.24518754285418</v>
      </c>
      <c r="D321" s="93">
        <v>23.43626976496649</v>
      </c>
      <c r="E321" s="93">
        <v>32.22249570268076</v>
      </c>
      <c r="F321" s="94">
        <v>388.28699358067973</v>
      </c>
    </row>
    <row r="322" spans="2:6" x14ac:dyDescent="0.25">
      <c r="B322" s="91">
        <v>315</v>
      </c>
      <c r="C322" s="95">
        <v>794.80709259665309</v>
      </c>
      <c r="D322" s="93">
        <v>23.518865099767975</v>
      </c>
      <c r="E322" s="93">
        <v>31.492900562751242</v>
      </c>
      <c r="F322" s="94">
        <v>231.55166465222345</v>
      </c>
    </row>
    <row r="323" spans="2:6" x14ac:dyDescent="0.25">
      <c r="B323" s="91">
        <v>316</v>
      </c>
      <c r="C323" s="95">
        <v>218.54065113400702</v>
      </c>
      <c r="D323" s="93">
        <v>25.465090127993214</v>
      </c>
      <c r="E323" s="93">
        <v>30.557793383663249</v>
      </c>
      <c r="F323" s="94">
        <v>292.63581621123785</v>
      </c>
    </row>
    <row r="324" spans="2:6" x14ac:dyDescent="0.25">
      <c r="B324" s="91">
        <v>317</v>
      </c>
      <c r="C324" s="95">
        <v>1080.6664868475837</v>
      </c>
      <c r="D324" s="93">
        <v>23.956585637707402</v>
      </c>
      <c r="E324" s="93">
        <v>33.359918071945323</v>
      </c>
      <c r="F324" s="94">
        <v>218.76953715820494</v>
      </c>
    </row>
    <row r="325" spans="2:6" x14ac:dyDescent="0.25">
      <c r="B325" s="91">
        <v>318</v>
      </c>
      <c r="C325" s="95">
        <v>2583.2632793234043</v>
      </c>
      <c r="D325" s="93">
        <v>22.599801883591265</v>
      </c>
      <c r="E325" s="93">
        <v>39.516118280208289</v>
      </c>
      <c r="F325" s="94">
        <v>252.87487397602774</v>
      </c>
    </row>
    <row r="326" spans="2:6" x14ac:dyDescent="0.25">
      <c r="B326" s="91">
        <v>319</v>
      </c>
      <c r="C326" s="95">
        <v>2852.517367288905</v>
      </c>
      <c r="D326" s="93">
        <v>21.592094824919304</v>
      </c>
      <c r="E326" s="93">
        <v>39.854681661363827</v>
      </c>
      <c r="F326" s="94">
        <v>245.50576669605874</v>
      </c>
    </row>
    <row r="327" spans="2:6" x14ac:dyDescent="0.25">
      <c r="B327" s="91">
        <v>320</v>
      </c>
      <c r="C327" s="95">
        <v>956.31275288263259</v>
      </c>
      <c r="D327" s="93">
        <v>27.114713193518924</v>
      </c>
      <c r="E327" s="93">
        <v>35.896276957932088</v>
      </c>
      <c r="F327" s="94">
        <v>398.19803728267033</v>
      </c>
    </row>
    <row r="328" spans="2:6" x14ac:dyDescent="0.25">
      <c r="B328" s="91">
        <v>321</v>
      </c>
      <c r="C328" s="95">
        <v>1173.4035309742976</v>
      </c>
      <c r="D328" s="93">
        <v>21.820279947627171</v>
      </c>
      <c r="E328" s="93">
        <v>31.687297602498656</v>
      </c>
      <c r="F328" s="94">
        <v>321.22050035926884</v>
      </c>
    </row>
    <row r="329" spans="2:6" x14ac:dyDescent="0.25">
      <c r="B329" s="91">
        <v>322</v>
      </c>
      <c r="C329" s="95">
        <v>2679.2804964407133</v>
      </c>
      <c r="D329" s="93">
        <v>21.651189428140665</v>
      </c>
      <c r="E329" s="93">
        <v>39.047591910344231</v>
      </c>
      <c r="F329" s="94">
        <v>369.86844114343666</v>
      </c>
    </row>
    <row r="330" spans="2:6" x14ac:dyDescent="0.25">
      <c r="B330" s="91">
        <v>323</v>
      </c>
      <c r="C330" s="95">
        <v>962.6371748201982</v>
      </c>
      <c r="D330" s="93">
        <v>26.810250976485378</v>
      </c>
      <c r="E330" s="93">
        <v>35.623436850586366</v>
      </c>
      <c r="F330" s="94">
        <v>231.15620026158916</v>
      </c>
    </row>
    <row r="331" spans="2:6" x14ac:dyDescent="0.25">
      <c r="B331" s="91">
        <v>324</v>
      </c>
      <c r="C331" s="95">
        <v>73.944962105250852</v>
      </c>
      <c r="D331" s="93">
        <v>27.776145579583584</v>
      </c>
      <c r="E331" s="93">
        <v>32.145870390109842</v>
      </c>
      <c r="F331" s="94">
        <v>210.32102530203508</v>
      </c>
    </row>
    <row r="332" spans="2:6" x14ac:dyDescent="0.25">
      <c r="B332" s="91">
        <v>325</v>
      </c>
      <c r="C332" s="95">
        <v>2324.6933793687658</v>
      </c>
      <c r="D332" s="93">
        <v>22.573165187200715</v>
      </c>
      <c r="E332" s="93">
        <v>38.196632084044545</v>
      </c>
      <c r="F332" s="94">
        <v>346.69438469859136</v>
      </c>
    </row>
    <row r="333" spans="2:6" x14ac:dyDescent="0.25">
      <c r="B333" s="91">
        <v>326</v>
      </c>
      <c r="C333" s="95">
        <v>2384.534662696723</v>
      </c>
      <c r="D333" s="93">
        <v>21.080875712426266</v>
      </c>
      <c r="E333" s="93">
        <v>37.003549025909884</v>
      </c>
      <c r="F333" s="94">
        <v>395.14098730845012</v>
      </c>
    </row>
    <row r="334" spans="2:6" x14ac:dyDescent="0.25">
      <c r="B334" s="91">
        <v>327</v>
      </c>
      <c r="C334" s="95">
        <v>1344.6897477930406</v>
      </c>
      <c r="D334" s="93">
        <v>20.835523654014338</v>
      </c>
      <c r="E334" s="93">
        <v>31.558972392979541</v>
      </c>
      <c r="F334" s="94">
        <v>378.90766156116104</v>
      </c>
    </row>
    <row r="335" spans="2:6" x14ac:dyDescent="0.25">
      <c r="B335" s="91">
        <v>328</v>
      </c>
      <c r="C335" s="95">
        <v>2623.5757086593676</v>
      </c>
      <c r="D335" s="93">
        <v>21.782853025939712</v>
      </c>
      <c r="E335" s="93">
        <v>38.900731569236548</v>
      </c>
      <c r="F335" s="94">
        <v>324.35806240421414</v>
      </c>
    </row>
    <row r="336" spans="2:6" x14ac:dyDescent="0.25">
      <c r="B336" s="91">
        <v>329</v>
      </c>
      <c r="C336" s="95">
        <v>948.13478704035151</v>
      </c>
      <c r="D336" s="93">
        <v>28.42875036793934</v>
      </c>
      <c r="E336" s="93">
        <v>37.169424303141099</v>
      </c>
      <c r="F336" s="94">
        <v>380.39591003460521</v>
      </c>
    </row>
    <row r="337" spans="2:6" x14ac:dyDescent="0.25">
      <c r="B337" s="91">
        <v>330</v>
      </c>
      <c r="C337" s="95">
        <v>713.36271815944747</v>
      </c>
      <c r="D337" s="93">
        <v>24.992832547902772</v>
      </c>
      <c r="E337" s="93">
        <v>32.55964613870001</v>
      </c>
      <c r="F337" s="94">
        <v>393.89594400098014</v>
      </c>
    </row>
    <row r="338" spans="2:6" x14ac:dyDescent="0.25">
      <c r="B338" s="91">
        <v>331</v>
      </c>
      <c r="C338" s="95">
        <v>1751.3473059363805</v>
      </c>
      <c r="D338" s="93">
        <v>24.223668404572791</v>
      </c>
      <c r="E338" s="93">
        <v>36.980404934254693</v>
      </c>
      <c r="F338" s="94">
        <v>215.39972771681246</v>
      </c>
    </row>
    <row r="339" spans="2:6" x14ac:dyDescent="0.25">
      <c r="B339" s="91">
        <v>332</v>
      </c>
      <c r="C339" s="95">
        <v>2228.0922162156703</v>
      </c>
      <c r="D339" s="93">
        <v>22.946377340631994</v>
      </c>
      <c r="E339" s="93">
        <v>38.086838421710347</v>
      </c>
      <c r="F339" s="94">
        <v>241.55624687831391</v>
      </c>
    </row>
    <row r="340" spans="2:6" x14ac:dyDescent="0.25">
      <c r="B340" s="91">
        <v>333</v>
      </c>
      <c r="C340" s="95">
        <v>634.30673812977602</v>
      </c>
      <c r="D340" s="93">
        <v>29.988259199023233</v>
      </c>
      <c r="E340" s="93">
        <v>37.159792889672111</v>
      </c>
      <c r="F340" s="94">
        <v>201.23844463499134</v>
      </c>
    </row>
    <row r="341" spans="2:6" x14ac:dyDescent="0.25">
      <c r="B341" s="91">
        <v>334</v>
      </c>
      <c r="C341" s="95">
        <v>1836.5835350517091</v>
      </c>
      <c r="D341" s="93">
        <v>24.12512395570721</v>
      </c>
      <c r="E341" s="93">
        <v>37.308041630965754</v>
      </c>
      <c r="F341" s="94">
        <v>271.16380701538429</v>
      </c>
    </row>
    <row r="342" spans="2:6" x14ac:dyDescent="0.25">
      <c r="B342" s="91">
        <v>335</v>
      </c>
      <c r="C342" s="95">
        <v>-125.63145959074609</v>
      </c>
      <c r="D342" s="93">
        <v>27.825314611897191</v>
      </c>
      <c r="E342" s="93">
        <v>31.197157313943464</v>
      </c>
      <c r="F342" s="94">
        <v>300.69552892907222</v>
      </c>
    </row>
    <row r="343" spans="2:6" x14ac:dyDescent="0.25">
      <c r="B343" s="91">
        <v>336</v>
      </c>
      <c r="C343" s="95">
        <v>1260.6219321323324</v>
      </c>
      <c r="D343" s="93">
        <v>27.492405466265179</v>
      </c>
      <c r="E343" s="93">
        <v>37.795515126926837</v>
      </c>
      <c r="F343" s="94">
        <v>269.59477237541427</v>
      </c>
    </row>
    <row r="344" spans="2:6" x14ac:dyDescent="0.25">
      <c r="B344" s="91">
        <v>337</v>
      </c>
      <c r="C344" s="95">
        <v>1943.8276993597447</v>
      </c>
      <c r="D344" s="93">
        <v>22.580061032843666</v>
      </c>
      <c r="E344" s="93">
        <v>36.299199529642387</v>
      </c>
      <c r="F344" s="94">
        <v>373.32426327051928</v>
      </c>
    </row>
    <row r="345" spans="2:6" x14ac:dyDescent="0.25">
      <c r="B345" s="91">
        <v>338</v>
      </c>
      <c r="C345" s="95">
        <v>1095.0897484004599</v>
      </c>
      <c r="D345" s="93">
        <v>29.602921756801855</v>
      </c>
      <c r="E345" s="93">
        <v>39.078370498804155</v>
      </c>
      <c r="F345" s="94">
        <v>340.56049571322683</v>
      </c>
    </row>
    <row r="346" spans="2:6" x14ac:dyDescent="0.25">
      <c r="B346" s="91">
        <v>339</v>
      </c>
      <c r="C346" s="95">
        <v>-690.44586440436615</v>
      </c>
      <c r="D346" s="93">
        <v>29.991704197227687</v>
      </c>
      <c r="E346" s="93">
        <v>30.539474875205855</v>
      </c>
      <c r="F346" s="94">
        <v>376.32443486753425</v>
      </c>
    </row>
    <row r="347" spans="2:6" x14ac:dyDescent="0.25">
      <c r="B347" s="91">
        <v>340</v>
      </c>
      <c r="C347" s="95">
        <v>1164.7364030780864</v>
      </c>
      <c r="D347" s="93">
        <v>29.798659561885941</v>
      </c>
      <c r="E347" s="93">
        <v>39.622341577276373</v>
      </c>
      <c r="F347" s="94">
        <v>267.85387990293486</v>
      </c>
    </row>
    <row r="348" spans="2:6" x14ac:dyDescent="0.25">
      <c r="B348" s="91">
        <v>341</v>
      </c>
      <c r="C348" s="95">
        <v>1117.6815580117682</v>
      </c>
      <c r="D348" s="93">
        <v>24.45160369694883</v>
      </c>
      <c r="E348" s="93">
        <v>34.040011487007668</v>
      </c>
      <c r="F348" s="94">
        <v>387.31392516093183</v>
      </c>
    </row>
    <row r="349" spans="2:6" x14ac:dyDescent="0.25">
      <c r="B349" s="91">
        <v>342</v>
      </c>
      <c r="C349" s="95">
        <v>572.78014317494763</v>
      </c>
      <c r="D349" s="93">
        <v>24.962373258741628</v>
      </c>
      <c r="E349" s="93">
        <v>31.826273974616367</v>
      </c>
      <c r="F349" s="94">
        <v>303.32670036937287</v>
      </c>
    </row>
    <row r="350" spans="2:6" x14ac:dyDescent="0.25">
      <c r="B350" s="91">
        <v>343</v>
      </c>
      <c r="C350" s="95">
        <v>813.47220161725636</v>
      </c>
      <c r="D350" s="93">
        <v>24.937380296846911</v>
      </c>
      <c r="E350" s="93">
        <v>33.004741304933191</v>
      </c>
      <c r="F350" s="94">
        <v>299.73963449892562</v>
      </c>
    </row>
    <row r="351" spans="2:6" x14ac:dyDescent="0.25">
      <c r="B351" s="91">
        <v>344</v>
      </c>
      <c r="C351" s="95">
        <v>1576.4850942912117</v>
      </c>
      <c r="D351" s="93">
        <v>23.449256186856459</v>
      </c>
      <c r="E351" s="93">
        <v>35.331681658312519</v>
      </c>
      <c r="F351" s="94">
        <v>213.92004834934485</v>
      </c>
    </row>
    <row r="352" spans="2:6" x14ac:dyDescent="0.25">
      <c r="B352" s="91">
        <v>345</v>
      </c>
      <c r="C352" s="95">
        <v>1492.6979809139802</v>
      </c>
      <c r="D352" s="93">
        <v>23.307000705809397</v>
      </c>
      <c r="E352" s="93">
        <v>34.770490610379298</v>
      </c>
      <c r="F352" s="94">
        <v>315.59353030074834</v>
      </c>
    </row>
    <row r="353" spans="2:6" x14ac:dyDescent="0.25">
      <c r="B353" s="91">
        <v>346</v>
      </c>
      <c r="C353" s="95">
        <v>1449.3211666571397</v>
      </c>
      <c r="D353" s="93">
        <v>23.330590061187902</v>
      </c>
      <c r="E353" s="93">
        <v>34.577195894473597</v>
      </c>
      <c r="F353" s="94">
        <v>225.89020621992043</v>
      </c>
    </row>
    <row r="354" spans="2:6" x14ac:dyDescent="0.25">
      <c r="B354" s="91">
        <v>347</v>
      </c>
      <c r="C354" s="95">
        <v>2236.4836745523135</v>
      </c>
      <c r="D354" s="93">
        <v>20.295286767097664</v>
      </c>
      <c r="E354" s="93">
        <v>35.477705139859232</v>
      </c>
      <c r="F354" s="94">
        <v>247.22774877017241</v>
      </c>
    </row>
    <row r="355" spans="2:6" x14ac:dyDescent="0.25">
      <c r="B355" s="91">
        <v>348</v>
      </c>
      <c r="C355" s="95">
        <v>1844.8212305835104</v>
      </c>
      <c r="D355" s="93">
        <v>23.811137413999809</v>
      </c>
      <c r="E355" s="93">
        <v>37.035243566917359</v>
      </c>
      <c r="F355" s="94">
        <v>265.62879209635548</v>
      </c>
    </row>
    <row r="356" spans="2:6" x14ac:dyDescent="0.25">
      <c r="B356" s="91">
        <v>349</v>
      </c>
      <c r="C356" s="95">
        <v>527.37323211371859</v>
      </c>
      <c r="D356" s="93">
        <v>26.445498142612891</v>
      </c>
      <c r="E356" s="93">
        <v>33.082364303181485</v>
      </c>
      <c r="F356" s="94">
        <v>392.79339031688295</v>
      </c>
    </row>
    <row r="357" spans="2:6" x14ac:dyDescent="0.25">
      <c r="B357" s="91">
        <v>350</v>
      </c>
      <c r="C357" s="95">
        <v>120.68504129366465</v>
      </c>
      <c r="D357" s="93">
        <v>26.235605647546016</v>
      </c>
      <c r="E357" s="93">
        <v>30.839030854014339</v>
      </c>
      <c r="F357" s="94">
        <v>379.4164400488342</v>
      </c>
    </row>
    <row r="358" spans="2:6" x14ac:dyDescent="0.25">
      <c r="B358" s="91">
        <v>351</v>
      </c>
      <c r="C358" s="95">
        <v>1283.3674129723213</v>
      </c>
      <c r="D358" s="93">
        <v>24.855023084083687</v>
      </c>
      <c r="E358" s="93">
        <v>35.271860148945294</v>
      </c>
      <c r="F358" s="94">
        <v>340.21621093849336</v>
      </c>
    </row>
    <row r="359" spans="2:6" x14ac:dyDescent="0.25">
      <c r="B359" s="91">
        <v>352</v>
      </c>
      <c r="C359" s="95">
        <v>1810.8654419359682</v>
      </c>
      <c r="D359" s="93">
        <v>22.07357872276058</v>
      </c>
      <c r="E359" s="93">
        <v>35.12790593244042</v>
      </c>
      <c r="F359" s="94">
        <v>243.61815229522131</v>
      </c>
    </row>
    <row r="360" spans="2:6" x14ac:dyDescent="0.25">
      <c r="B360" s="91">
        <v>353</v>
      </c>
      <c r="C360" s="95">
        <v>795.45323672414634</v>
      </c>
      <c r="D360" s="93">
        <v>25.328108937576765</v>
      </c>
      <c r="E360" s="93">
        <v>33.3053751211975</v>
      </c>
      <c r="F360" s="94">
        <v>248.74580443272475</v>
      </c>
    </row>
    <row r="361" spans="2:6" x14ac:dyDescent="0.25">
      <c r="B361" s="91">
        <v>354</v>
      </c>
      <c r="C361" s="95">
        <v>1735.976570776792</v>
      </c>
      <c r="D361" s="93">
        <v>25.597935069329964</v>
      </c>
      <c r="E361" s="93">
        <v>38.277817923213924</v>
      </c>
      <c r="F361" s="94">
        <v>236.80875202200824</v>
      </c>
    </row>
    <row r="362" spans="2:6" x14ac:dyDescent="0.25">
      <c r="B362" s="91">
        <v>355</v>
      </c>
      <c r="C362" s="95">
        <v>81.645201504830766</v>
      </c>
      <c r="D362" s="93">
        <v>26.472328593140475</v>
      </c>
      <c r="E362" s="93">
        <v>30.880554600664627</v>
      </c>
      <c r="F362" s="94">
        <v>269.70925271355924</v>
      </c>
    </row>
    <row r="363" spans="2:6" x14ac:dyDescent="0.25">
      <c r="B363" s="91">
        <v>356</v>
      </c>
      <c r="C363" s="95">
        <v>932.17314441956933</v>
      </c>
      <c r="D363" s="93">
        <v>24.757898894500606</v>
      </c>
      <c r="E363" s="93">
        <v>33.418764616598452</v>
      </c>
      <c r="F363" s="94">
        <v>205.62020162858974</v>
      </c>
    </row>
    <row r="364" spans="2:6" x14ac:dyDescent="0.25">
      <c r="B364" s="91">
        <v>357</v>
      </c>
      <c r="C364" s="95">
        <v>1331.3195137156881</v>
      </c>
      <c r="D364" s="93">
        <v>29.298227912206336</v>
      </c>
      <c r="E364" s="93">
        <v>39.954825480784777</v>
      </c>
      <c r="F364" s="94">
        <v>285.59137697007952</v>
      </c>
    </row>
    <row r="365" spans="2:6" x14ac:dyDescent="0.25">
      <c r="B365" s="91">
        <v>358</v>
      </c>
      <c r="C365" s="95">
        <v>-53.59218625660651</v>
      </c>
      <c r="D365" s="93">
        <v>27.550292307337791</v>
      </c>
      <c r="E365" s="93">
        <v>31.28233137605476</v>
      </c>
      <c r="F365" s="94">
        <v>294.71194918814888</v>
      </c>
    </row>
    <row r="366" spans="2:6" x14ac:dyDescent="0.25">
      <c r="B366" s="91">
        <v>359</v>
      </c>
      <c r="C366" s="95">
        <v>1519.9452498462083</v>
      </c>
      <c r="D366" s="93">
        <v>20.313998972785278</v>
      </c>
      <c r="E366" s="93">
        <v>31.913725222016321</v>
      </c>
      <c r="F366" s="94">
        <v>278.84110943631072</v>
      </c>
    </row>
    <row r="367" spans="2:6" x14ac:dyDescent="0.25">
      <c r="B367" s="91">
        <v>360</v>
      </c>
      <c r="C367" s="95">
        <v>13.026477716855879</v>
      </c>
      <c r="D367" s="93">
        <v>27.548078178182763</v>
      </c>
      <c r="E367" s="93">
        <v>31.613210566767041</v>
      </c>
      <c r="F367" s="94">
        <v>209.17039717527493</v>
      </c>
    </row>
    <row r="368" spans="2:6" x14ac:dyDescent="0.25">
      <c r="B368" s="91">
        <v>361</v>
      </c>
      <c r="C368" s="95">
        <v>-191.98042872719543</v>
      </c>
      <c r="D368" s="93">
        <v>27.299141705942596</v>
      </c>
      <c r="E368" s="93">
        <v>30.33923956230662</v>
      </c>
      <c r="F368" s="94">
        <v>337.48329605856372</v>
      </c>
    </row>
    <row r="369" spans="2:6" x14ac:dyDescent="0.25">
      <c r="B369" s="91">
        <v>362</v>
      </c>
      <c r="C369" s="95">
        <v>489.22411673395345</v>
      </c>
      <c r="D369" s="93">
        <v>27.795545492442209</v>
      </c>
      <c r="E369" s="93">
        <v>34.241666076111976</v>
      </c>
      <c r="F369" s="94">
        <v>308.9243165742738</v>
      </c>
    </row>
    <row r="370" spans="2:6" x14ac:dyDescent="0.25">
      <c r="B370" s="91">
        <v>363</v>
      </c>
      <c r="C370" s="95">
        <v>498.4039372507068</v>
      </c>
      <c r="D370" s="93">
        <v>25.782691363225489</v>
      </c>
      <c r="E370" s="93">
        <v>32.274711049479023</v>
      </c>
      <c r="F370" s="94">
        <v>230.73032098161289</v>
      </c>
    </row>
    <row r="371" spans="2:6" x14ac:dyDescent="0.25">
      <c r="B371" s="91">
        <v>364</v>
      </c>
      <c r="C371" s="95">
        <v>2379.2313746682785</v>
      </c>
      <c r="D371" s="93">
        <v>20.962561619706523</v>
      </c>
      <c r="E371" s="93">
        <v>36.858718493047917</v>
      </c>
      <c r="F371" s="94">
        <v>390.93686924390875</v>
      </c>
    </row>
    <row r="372" spans="2:6" x14ac:dyDescent="0.25">
      <c r="B372" s="91">
        <v>365</v>
      </c>
      <c r="C372" s="95">
        <v>423.26680923979984</v>
      </c>
      <c r="D372" s="93">
        <v>26.451668796587306</v>
      </c>
      <c r="E372" s="93">
        <v>32.568002842786306</v>
      </c>
      <c r="F372" s="94">
        <v>219.19075289372449</v>
      </c>
    </row>
    <row r="373" spans="2:6" x14ac:dyDescent="0.25">
      <c r="B373" s="91">
        <v>366</v>
      </c>
      <c r="C373" s="95">
        <v>517.84991313462251</v>
      </c>
      <c r="D373" s="93">
        <v>23.489925641376463</v>
      </c>
      <c r="E373" s="93">
        <v>30.079175207049573</v>
      </c>
      <c r="F373" s="94">
        <v>382.23989489885901</v>
      </c>
    </row>
    <row r="374" spans="2:6" x14ac:dyDescent="0.25">
      <c r="B374" s="91">
        <v>367</v>
      </c>
      <c r="C374" s="95">
        <v>1420.3352632744536</v>
      </c>
      <c r="D374" s="93">
        <v>26.128272585284385</v>
      </c>
      <c r="E374" s="93">
        <v>37.229948901656655</v>
      </c>
      <c r="F374" s="94">
        <v>375.57938810688404</v>
      </c>
    </row>
    <row r="375" spans="2:6" x14ac:dyDescent="0.25">
      <c r="B375" s="91">
        <v>368</v>
      </c>
      <c r="C375" s="95">
        <v>779.61296990902611</v>
      </c>
      <c r="D375" s="93">
        <v>26.754524034780381</v>
      </c>
      <c r="E375" s="93">
        <v>34.65258888432551</v>
      </c>
      <c r="F375" s="94">
        <v>266.95042224838386</v>
      </c>
    </row>
    <row r="376" spans="2:6" x14ac:dyDescent="0.25">
      <c r="B376" s="91">
        <v>369</v>
      </c>
      <c r="C376" s="95">
        <v>-208.35053315490586</v>
      </c>
      <c r="D376" s="93">
        <v>28.704764939785719</v>
      </c>
      <c r="E376" s="93">
        <v>31.663012274011191</v>
      </c>
      <c r="F376" s="94">
        <v>312.86219794784705</v>
      </c>
    </row>
    <row r="377" spans="2:6" x14ac:dyDescent="0.25">
      <c r="B377" s="91">
        <v>370</v>
      </c>
      <c r="C377" s="95">
        <v>1078.4029021466422</v>
      </c>
      <c r="D377" s="93">
        <v>29.262582144486942</v>
      </c>
      <c r="E377" s="93">
        <v>38.654596655220153</v>
      </c>
      <c r="F377" s="94">
        <v>253.59366092485982</v>
      </c>
    </row>
    <row r="378" spans="2:6" x14ac:dyDescent="0.25">
      <c r="B378" s="91">
        <v>371</v>
      </c>
      <c r="C378" s="95">
        <v>1556.9064564533419</v>
      </c>
      <c r="D378" s="93">
        <v>23.90831934480472</v>
      </c>
      <c r="E378" s="93">
        <v>35.692851627071434</v>
      </c>
      <c r="F378" s="94">
        <v>238.44238267240999</v>
      </c>
    </row>
    <row r="379" spans="2:6" x14ac:dyDescent="0.25">
      <c r="B379" s="91">
        <v>372</v>
      </c>
      <c r="C379" s="95">
        <v>2349.9247425518306</v>
      </c>
      <c r="D379" s="93">
        <v>21.813787720332105</v>
      </c>
      <c r="E379" s="93">
        <v>37.563411433091261</v>
      </c>
      <c r="F379" s="94">
        <v>200.58756270454708</v>
      </c>
    </row>
    <row r="380" spans="2:6" x14ac:dyDescent="0.25">
      <c r="B380" s="91">
        <v>373</v>
      </c>
      <c r="C380" s="95">
        <v>1363.0771814372793</v>
      </c>
      <c r="D380" s="93">
        <v>26.860557224409426</v>
      </c>
      <c r="E380" s="93">
        <v>37.675943131595822</v>
      </c>
      <c r="F380" s="94">
        <v>371.79328565757248</v>
      </c>
    </row>
    <row r="381" spans="2:6" x14ac:dyDescent="0.25">
      <c r="B381" s="91">
        <v>374</v>
      </c>
      <c r="C381" s="95">
        <v>1703.840218061694</v>
      </c>
      <c r="D381" s="93">
        <v>24.057033125366459</v>
      </c>
      <c r="E381" s="93">
        <v>36.57623421567493</v>
      </c>
      <c r="F381" s="94">
        <v>221.32955624564008</v>
      </c>
    </row>
    <row r="382" spans="2:6" x14ac:dyDescent="0.25">
      <c r="B382" s="91">
        <v>375</v>
      </c>
      <c r="C382" s="95">
        <v>317.883876132144</v>
      </c>
      <c r="D382" s="93">
        <v>28.334740809386137</v>
      </c>
      <c r="E382" s="93">
        <v>33.924160190046855</v>
      </c>
      <c r="F382" s="94">
        <v>272.27786886656645</v>
      </c>
    </row>
    <row r="383" spans="2:6" x14ac:dyDescent="0.25">
      <c r="B383" s="91">
        <v>376</v>
      </c>
      <c r="C383" s="95">
        <v>1616.5154279035214</v>
      </c>
      <c r="D383" s="93">
        <v>20.735805145101693</v>
      </c>
      <c r="E383" s="93">
        <v>32.818382284619304</v>
      </c>
      <c r="F383" s="94">
        <v>373.12688035735516</v>
      </c>
    </row>
    <row r="384" spans="2:6" x14ac:dyDescent="0.25">
      <c r="B384" s="91">
        <v>377</v>
      </c>
      <c r="C384" s="95">
        <v>797.76460553470679</v>
      </c>
      <c r="D384" s="93">
        <v>28.823459895552539</v>
      </c>
      <c r="E384" s="93">
        <v>36.812282923226071</v>
      </c>
      <c r="F384" s="94">
        <v>256.12972715666706</v>
      </c>
    </row>
    <row r="385" spans="2:6" x14ac:dyDescent="0.25">
      <c r="B385" s="91">
        <v>378</v>
      </c>
      <c r="C385" s="95">
        <v>631.68286870644988</v>
      </c>
      <c r="D385" s="93">
        <v>27.92452332022415</v>
      </c>
      <c r="E385" s="93">
        <v>35.082937663756397</v>
      </c>
      <c r="F385" s="94">
        <v>290.13467259236415</v>
      </c>
    </row>
    <row r="386" spans="2:6" x14ac:dyDescent="0.25">
      <c r="B386" s="91">
        <v>379</v>
      </c>
      <c r="C386" s="95">
        <v>223.39374446142301</v>
      </c>
      <c r="D386" s="93">
        <v>25.512994879694723</v>
      </c>
      <c r="E386" s="93">
        <v>30.62996360200184</v>
      </c>
      <c r="F386" s="94">
        <v>352.94715304827696</v>
      </c>
    </row>
    <row r="387" spans="2:6" x14ac:dyDescent="0.25">
      <c r="B387" s="91">
        <v>380</v>
      </c>
      <c r="C387" s="95">
        <v>1444.1630314256918</v>
      </c>
      <c r="D387" s="93">
        <v>26.834943461325885</v>
      </c>
      <c r="E387" s="93">
        <v>38.055758618454341</v>
      </c>
      <c r="F387" s="94">
        <v>222.36585300041014</v>
      </c>
    </row>
    <row r="388" spans="2:6" x14ac:dyDescent="0.25">
      <c r="B388" s="91">
        <v>381</v>
      </c>
      <c r="C388" s="95">
        <v>1369.6856285751428</v>
      </c>
      <c r="D388" s="93">
        <v>21.221135848621092</v>
      </c>
      <c r="E388" s="93">
        <v>32.069563991496807</v>
      </c>
      <c r="F388" s="94">
        <v>212.01272756336951</v>
      </c>
    </row>
    <row r="389" spans="2:6" x14ac:dyDescent="0.25">
      <c r="B389" s="91">
        <v>382</v>
      </c>
      <c r="C389" s="95">
        <v>897.42069351306509</v>
      </c>
      <c r="D389" s="93">
        <v>29.380997252622286</v>
      </c>
      <c r="E389" s="93">
        <v>37.868100720187613</v>
      </c>
      <c r="F389" s="94">
        <v>276.00420547036964</v>
      </c>
    </row>
    <row r="390" spans="2:6" x14ac:dyDescent="0.25">
      <c r="B390" s="91">
        <v>383</v>
      </c>
      <c r="C390" s="95">
        <v>1769.5426242692229</v>
      </c>
      <c r="D390" s="93">
        <v>24.230783832095238</v>
      </c>
      <c r="E390" s="93">
        <v>37.078496953441352</v>
      </c>
      <c r="F390" s="94">
        <v>376.64057984385954</v>
      </c>
    </row>
    <row r="391" spans="2:6" x14ac:dyDescent="0.25">
      <c r="B391" s="91">
        <v>384</v>
      </c>
      <c r="C391" s="95">
        <v>1472.6706480836338</v>
      </c>
      <c r="D391" s="93">
        <v>27.531390630976233</v>
      </c>
      <c r="E391" s="93">
        <v>38.894743871394404</v>
      </c>
      <c r="F391" s="94">
        <v>371.94962922190041</v>
      </c>
    </row>
    <row r="392" spans="2:6" x14ac:dyDescent="0.25">
      <c r="B392" s="91">
        <v>385</v>
      </c>
      <c r="C392" s="95">
        <v>1489.6147526974064</v>
      </c>
      <c r="D392" s="93">
        <v>28.039881658630733</v>
      </c>
      <c r="E392" s="93">
        <v>39.487955422117764</v>
      </c>
      <c r="F392" s="94">
        <v>220.36492437438139</v>
      </c>
    </row>
    <row r="393" spans="2:6" x14ac:dyDescent="0.25">
      <c r="B393" s="91">
        <v>386</v>
      </c>
      <c r="C393" s="95">
        <v>1750.9452696780745</v>
      </c>
      <c r="D393" s="93">
        <v>26.012673008900244</v>
      </c>
      <c r="E393" s="93">
        <v>38.767399357290614</v>
      </c>
      <c r="F393" s="94">
        <v>261.81937505308429</v>
      </c>
    </row>
    <row r="394" spans="2:6" x14ac:dyDescent="0.25">
      <c r="B394" s="91">
        <v>387</v>
      </c>
      <c r="C394" s="95">
        <v>1747.4643584264122</v>
      </c>
      <c r="D394" s="93">
        <v>24.507356500416339</v>
      </c>
      <c r="E394" s="93">
        <v>37.2446782925484</v>
      </c>
      <c r="F394" s="94">
        <v>350.76856883022333</v>
      </c>
    </row>
    <row r="395" spans="2:6" x14ac:dyDescent="0.25">
      <c r="B395" s="91">
        <v>388</v>
      </c>
      <c r="C395" s="95">
        <v>990.69871639870053</v>
      </c>
      <c r="D395" s="93">
        <v>21.919202307472801</v>
      </c>
      <c r="E395" s="93">
        <v>30.872695889466303</v>
      </c>
      <c r="F395" s="94">
        <v>324.5379591428225</v>
      </c>
    </row>
    <row r="396" spans="2:6" x14ac:dyDescent="0.25">
      <c r="B396" s="91">
        <v>389</v>
      </c>
      <c r="C396" s="95">
        <v>1633.769930505804</v>
      </c>
      <c r="D396" s="93">
        <v>24.540709398085031</v>
      </c>
      <c r="E396" s="93">
        <v>36.709559050614054</v>
      </c>
      <c r="F396" s="94">
        <v>234.9266188742846</v>
      </c>
    </row>
    <row r="397" spans="2:6" x14ac:dyDescent="0.25">
      <c r="B397" s="91">
        <v>390</v>
      </c>
      <c r="C397" s="95">
        <v>1510.3278681297079</v>
      </c>
      <c r="D397" s="93">
        <v>20.622812173353406</v>
      </c>
      <c r="E397" s="93">
        <v>32.174451514001944</v>
      </c>
      <c r="F397" s="94">
        <v>293.19209386051176</v>
      </c>
    </row>
    <row r="398" spans="2:6" x14ac:dyDescent="0.25">
      <c r="B398" s="91">
        <v>391</v>
      </c>
      <c r="C398" s="95">
        <v>1887.6721828783066</v>
      </c>
      <c r="D398" s="93">
        <v>23.506301449867156</v>
      </c>
      <c r="E398" s="93">
        <v>36.94466236425869</v>
      </c>
      <c r="F398" s="94">
        <v>275.29257626672393</v>
      </c>
    </row>
    <row r="399" spans="2:6" x14ac:dyDescent="0.25">
      <c r="B399" s="91">
        <v>392</v>
      </c>
      <c r="C399" s="95">
        <v>2703.6132386963777</v>
      </c>
      <c r="D399" s="93">
        <v>20.452692619313769</v>
      </c>
      <c r="E399" s="93">
        <v>37.970758812795658</v>
      </c>
      <c r="F399" s="94">
        <v>238.25979753564638</v>
      </c>
    </row>
    <row r="400" spans="2:6" x14ac:dyDescent="0.25">
      <c r="B400" s="91">
        <v>393</v>
      </c>
      <c r="C400" s="95">
        <v>1617.5464803130781</v>
      </c>
      <c r="D400" s="93">
        <v>23.730867109474019</v>
      </c>
      <c r="E400" s="93">
        <v>35.818599511039409</v>
      </c>
      <c r="F400" s="94">
        <v>206.45681190092614</v>
      </c>
    </row>
    <row r="401" spans="2:6" x14ac:dyDescent="0.25">
      <c r="B401" s="91">
        <v>394</v>
      </c>
      <c r="C401" s="95">
        <v>1129.0067978757897</v>
      </c>
      <c r="D401" s="93">
        <v>27.143769340601633</v>
      </c>
      <c r="E401" s="93">
        <v>36.788803329980581</v>
      </c>
      <c r="F401" s="94">
        <v>207.2487705796427</v>
      </c>
    </row>
    <row r="402" spans="2:6" x14ac:dyDescent="0.25">
      <c r="B402" s="91">
        <v>395</v>
      </c>
      <c r="C402" s="95">
        <v>-323.54244260799896</v>
      </c>
      <c r="D402" s="93">
        <v>28.062336964818044</v>
      </c>
      <c r="E402" s="93">
        <v>30.444624751778051</v>
      </c>
      <c r="F402" s="94">
        <v>301.78679388570902</v>
      </c>
    </row>
    <row r="403" spans="2:6" x14ac:dyDescent="0.25">
      <c r="B403" s="91">
        <v>396</v>
      </c>
      <c r="C403" s="95">
        <v>2601.4819640728365</v>
      </c>
      <c r="D403" s="93">
        <v>20.82210665445367</v>
      </c>
      <c r="E403" s="93">
        <v>37.829516474817851</v>
      </c>
      <c r="F403" s="94">
        <v>296.77873028097412</v>
      </c>
    </row>
    <row r="404" spans="2:6" x14ac:dyDescent="0.25">
      <c r="B404" s="91">
        <v>397</v>
      </c>
      <c r="C404" s="95">
        <v>1752.2914790045279</v>
      </c>
      <c r="D404" s="93">
        <v>23.246535884605741</v>
      </c>
      <c r="E404" s="93">
        <v>36.00799327962838</v>
      </c>
      <c r="F404" s="94">
        <v>334.45340178252786</v>
      </c>
    </row>
    <row r="405" spans="2:6" x14ac:dyDescent="0.25">
      <c r="B405" s="91">
        <v>398</v>
      </c>
      <c r="C405" s="95">
        <v>1462.8899596489964</v>
      </c>
      <c r="D405" s="93">
        <v>22.427010541846286</v>
      </c>
      <c r="E405" s="93">
        <v>33.741460340091265</v>
      </c>
      <c r="F405" s="94">
        <v>256.87482843683074</v>
      </c>
    </row>
    <row r="406" spans="2:6" x14ac:dyDescent="0.25">
      <c r="B406" s="91">
        <v>399</v>
      </c>
      <c r="C406" s="95">
        <v>358.63873771087492</v>
      </c>
      <c r="D406" s="93">
        <v>26.55453302570114</v>
      </c>
      <c r="E406" s="93">
        <v>32.347726714255515</v>
      </c>
      <c r="F406" s="94">
        <v>317.73711709095124</v>
      </c>
    </row>
    <row r="407" spans="2:6" x14ac:dyDescent="0.25">
      <c r="B407" s="91">
        <v>400</v>
      </c>
      <c r="C407" s="95">
        <v>103.7655541855811</v>
      </c>
      <c r="D407" s="93">
        <v>29.878996479220881</v>
      </c>
      <c r="E407" s="93">
        <v>34.397824250148787</v>
      </c>
      <c r="F407" s="94">
        <v>300.11230979872892</v>
      </c>
    </row>
    <row r="408" spans="2:6" x14ac:dyDescent="0.25">
      <c r="B408" s="91">
        <v>401</v>
      </c>
      <c r="C408" s="95">
        <v>2086.6022852428368</v>
      </c>
      <c r="D408" s="93">
        <v>21.618395384001687</v>
      </c>
      <c r="E408" s="93">
        <v>36.051406810215873</v>
      </c>
      <c r="F408" s="94">
        <v>326.08583297459131</v>
      </c>
    </row>
    <row r="409" spans="2:6" x14ac:dyDescent="0.25">
      <c r="B409" s="91">
        <v>402</v>
      </c>
      <c r="C409" s="95">
        <v>811.11701828933201</v>
      </c>
      <c r="D409" s="93">
        <v>27.753197526517148</v>
      </c>
      <c r="E409" s="93">
        <v>35.808782617963807</v>
      </c>
      <c r="F409" s="94">
        <v>383.99991312474629</v>
      </c>
    </row>
    <row r="410" spans="2:6" x14ac:dyDescent="0.25">
      <c r="B410" s="91">
        <v>403</v>
      </c>
      <c r="C410" s="95">
        <v>-259.95892993122834</v>
      </c>
      <c r="D410" s="93">
        <v>28.939980700868851</v>
      </c>
      <c r="E410" s="93">
        <v>31.640186051212709</v>
      </c>
      <c r="F410" s="94">
        <v>241.26757747508424</v>
      </c>
    </row>
    <row r="411" spans="2:6" x14ac:dyDescent="0.25">
      <c r="B411" s="91">
        <v>404</v>
      </c>
      <c r="C411" s="95">
        <v>-433.62545023327402</v>
      </c>
      <c r="D411" s="93">
        <v>28.22982216529083</v>
      </c>
      <c r="E411" s="93">
        <v>30.061694914124459</v>
      </c>
      <c r="F411" s="94">
        <v>309.5195393901497</v>
      </c>
    </row>
    <row r="412" spans="2:6" x14ac:dyDescent="0.25">
      <c r="B412" s="91">
        <v>405</v>
      </c>
      <c r="C412" s="95">
        <v>1937.1499660608115</v>
      </c>
      <c r="D412" s="93">
        <v>22.96899170125878</v>
      </c>
      <c r="E412" s="93">
        <v>36.654741531562834</v>
      </c>
      <c r="F412" s="94">
        <v>254.63271711043055</v>
      </c>
    </row>
    <row r="413" spans="2:6" x14ac:dyDescent="0.25">
      <c r="B413" s="91">
        <v>406</v>
      </c>
      <c r="C413" s="95">
        <v>1363.01297426372</v>
      </c>
      <c r="D413" s="93">
        <v>21.237309326291562</v>
      </c>
      <c r="E413" s="93">
        <v>32.052374197610163</v>
      </c>
      <c r="F413" s="94">
        <v>297.07480217257603</v>
      </c>
    </row>
    <row r="414" spans="2:6" x14ac:dyDescent="0.25">
      <c r="B414" s="91">
        <v>407</v>
      </c>
      <c r="C414" s="95">
        <v>936.64657334393632</v>
      </c>
      <c r="D414" s="93">
        <v>22.110280297820722</v>
      </c>
      <c r="E414" s="93">
        <v>30.793513164540403</v>
      </c>
      <c r="F414" s="94">
        <v>276.55707772685543</v>
      </c>
    </row>
    <row r="415" spans="2:6" x14ac:dyDescent="0.25">
      <c r="B415" s="91">
        <v>408</v>
      </c>
      <c r="C415" s="95">
        <v>640.31498104291859</v>
      </c>
      <c r="D415" s="93">
        <v>29.121033532835831</v>
      </c>
      <c r="E415" s="93">
        <v>36.322608438050423</v>
      </c>
      <c r="F415" s="94">
        <v>377.19182256223877</v>
      </c>
    </row>
    <row r="416" spans="2:6" x14ac:dyDescent="0.25">
      <c r="B416" s="91">
        <v>409</v>
      </c>
      <c r="C416" s="95">
        <v>1339.679057802533</v>
      </c>
      <c r="D416" s="93">
        <v>22.187489213110183</v>
      </c>
      <c r="E416" s="93">
        <v>32.885884502122849</v>
      </c>
      <c r="F416" s="94">
        <v>396.73520554454808</v>
      </c>
    </row>
    <row r="417" spans="2:6" x14ac:dyDescent="0.25">
      <c r="B417" s="91">
        <v>410</v>
      </c>
      <c r="C417" s="95">
        <v>1787.9749556772622</v>
      </c>
      <c r="D417" s="93">
        <v>25.379782571552067</v>
      </c>
      <c r="E417" s="93">
        <v>38.319657349938382</v>
      </c>
      <c r="F417" s="94">
        <v>331.20648850648416</v>
      </c>
    </row>
    <row r="418" spans="2:6" x14ac:dyDescent="0.25">
      <c r="B418" s="91">
        <v>411</v>
      </c>
      <c r="C418" s="95">
        <v>1102.4776962613623</v>
      </c>
      <c r="D418" s="93">
        <v>24.467545064683925</v>
      </c>
      <c r="E418" s="93">
        <v>33.97993354599074</v>
      </c>
      <c r="F418" s="94">
        <v>283.39442758966231</v>
      </c>
    </row>
    <row r="419" spans="2:6" x14ac:dyDescent="0.25">
      <c r="B419" s="91">
        <v>412</v>
      </c>
      <c r="C419" s="95">
        <v>952.41305160436514</v>
      </c>
      <c r="D419" s="93">
        <v>23.68793468526362</v>
      </c>
      <c r="E419" s="93">
        <v>32.449999943285448</v>
      </c>
      <c r="F419" s="94">
        <v>370.0913923576959</v>
      </c>
    </row>
    <row r="420" spans="2:6" x14ac:dyDescent="0.25">
      <c r="B420" s="91">
        <v>413</v>
      </c>
      <c r="C420" s="95">
        <v>2249.7949971802509</v>
      </c>
      <c r="D420" s="93">
        <v>21.25889273935644</v>
      </c>
      <c r="E420" s="93">
        <v>36.507867725257697</v>
      </c>
      <c r="F420" s="94">
        <v>290.46727831719016</v>
      </c>
    </row>
    <row r="421" spans="2:6" x14ac:dyDescent="0.25">
      <c r="B421" s="91">
        <v>414</v>
      </c>
      <c r="C421" s="95">
        <v>443.11614725600612</v>
      </c>
      <c r="D421" s="93">
        <v>29.029235630370014</v>
      </c>
      <c r="E421" s="93">
        <v>35.244816366650042</v>
      </c>
      <c r="F421" s="94">
        <v>289.03363022635574</v>
      </c>
    </row>
    <row r="422" spans="2:6" x14ac:dyDescent="0.25">
      <c r="B422" s="91">
        <v>415</v>
      </c>
      <c r="C422" s="95">
        <v>1081.5483251978294</v>
      </c>
      <c r="D422" s="93">
        <v>26.796648188557057</v>
      </c>
      <c r="E422" s="93">
        <v>36.204389814546204</v>
      </c>
      <c r="F422" s="94">
        <v>335.34622513694791</v>
      </c>
    </row>
    <row r="423" spans="2:6" x14ac:dyDescent="0.25">
      <c r="B423" s="91">
        <v>416</v>
      </c>
      <c r="C423" s="95">
        <v>426.33965975078718</v>
      </c>
      <c r="D423" s="93">
        <v>24.953568970898992</v>
      </c>
      <c r="E423" s="93">
        <v>31.085267269652928</v>
      </c>
      <c r="F423" s="94">
        <v>244.27064312342213</v>
      </c>
    </row>
    <row r="424" spans="2:6" x14ac:dyDescent="0.25">
      <c r="B424" s="91">
        <v>417</v>
      </c>
      <c r="C424" s="95">
        <v>1597.2482329506147</v>
      </c>
      <c r="D424" s="93">
        <v>22.299607227722561</v>
      </c>
      <c r="E424" s="93">
        <v>34.285848392475636</v>
      </c>
      <c r="F424" s="94">
        <v>213.24206789256854</v>
      </c>
    </row>
    <row r="425" spans="2:6" x14ac:dyDescent="0.25">
      <c r="B425" s="91">
        <v>418</v>
      </c>
      <c r="C425" s="95">
        <v>945.6980113624777</v>
      </c>
      <c r="D425" s="93">
        <v>26.77728124303961</v>
      </c>
      <c r="E425" s="93">
        <v>35.505771299852</v>
      </c>
      <c r="F425" s="94">
        <v>329.2398388487926</v>
      </c>
    </row>
    <row r="426" spans="2:6" x14ac:dyDescent="0.25">
      <c r="B426" s="91">
        <v>419</v>
      </c>
      <c r="C426" s="95">
        <v>-374.84164086994224</v>
      </c>
      <c r="D426" s="93">
        <v>29.813772477073734</v>
      </c>
      <c r="E426" s="93">
        <v>31.939564272724024</v>
      </c>
      <c r="F426" s="94">
        <v>269.25034330362985</v>
      </c>
    </row>
    <row r="427" spans="2:6" x14ac:dyDescent="0.25">
      <c r="B427" s="91">
        <v>420</v>
      </c>
      <c r="C427" s="95">
        <v>1140.2212319605142</v>
      </c>
      <c r="D427" s="93">
        <v>23.062308157099345</v>
      </c>
      <c r="E427" s="93">
        <v>32.763414316901915</v>
      </c>
      <c r="F427" s="94">
        <v>306.62059981362933</v>
      </c>
    </row>
    <row r="428" spans="2:6" x14ac:dyDescent="0.25">
      <c r="B428" s="91">
        <v>421</v>
      </c>
      <c r="C428" s="95">
        <v>2491.8386110459678</v>
      </c>
      <c r="D428" s="93">
        <v>21.487297439266818</v>
      </c>
      <c r="E428" s="93">
        <v>37.946490494496658</v>
      </c>
      <c r="F428" s="94">
        <v>254.13971030706904</v>
      </c>
    </row>
    <row r="429" spans="2:6" x14ac:dyDescent="0.25">
      <c r="B429" s="91">
        <v>422</v>
      </c>
      <c r="C429" s="95">
        <v>660.13502381796025</v>
      </c>
      <c r="D429" s="93">
        <v>28.838970794335371</v>
      </c>
      <c r="E429" s="93">
        <v>36.13964591342517</v>
      </c>
      <c r="F429" s="94">
        <v>390.37897849437832</v>
      </c>
    </row>
    <row r="430" spans="2:6" x14ac:dyDescent="0.25">
      <c r="B430" s="91">
        <v>423</v>
      </c>
      <c r="C430" s="95">
        <v>559.50167464170772</v>
      </c>
      <c r="D430" s="93">
        <v>28.108482487624975</v>
      </c>
      <c r="E430" s="93">
        <v>34.905990860833512</v>
      </c>
      <c r="F430" s="94">
        <v>378.69498338651937</v>
      </c>
    </row>
    <row r="431" spans="2:6" x14ac:dyDescent="0.25">
      <c r="B431" s="91">
        <v>424</v>
      </c>
      <c r="C431" s="95">
        <v>326.55874718674659</v>
      </c>
      <c r="D431" s="93">
        <v>24.718681560820187</v>
      </c>
      <c r="E431" s="93">
        <v>30.351475296753918</v>
      </c>
      <c r="F431" s="94">
        <v>384.6670610212073</v>
      </c>
    </row>
    <row r="432" spans="2:6" x14ac:dyDescent="0.25">
      <c r="B432" s="91">
        <v>425</v>
      </c>
      <c r="C432" s="95">
        <v>924.78101618618712</v>
      </c>
      <c r="D432" s="93">
        <v>24.29765785712242</v>
      </c>
      <c r="E432" s="93">
        <v>32.921562938053356</v>
      </c>
      <c r="F432" s="94">
        <v>208.05997760600479</v>
      </c>
    </row>
    <row r="433" spans="2:6" x14ac:dyDescent="0.25">
      <c r="B433" s="91">
        <v>426</v>
      </c>
      <c r="C433" s="95">
        <v>1241.0196193997272</v>
      </c>
      <c r="D433" s="93">
        <v>29.413475878294058</v>
      </c>
      <c r="E433" s="93">
        <v>39.618573975292691</v>
      </c>
      <c r="F433" s="94">
        <v>227.70621053509817</v>
      </c>
    </row>
    <row r="434" spans="2:6" x14ac:dyDescent="0.25">
      <c r="B434" s="91">
        <v>427</v>
      </c>
      <c r="C434" s="95">
        <v>896.63151119176382</v>
      </c>
      <c r="D434" s="93">
        <v>25.536012829311204</v>
      </c>
      <c r="E434" s="93">
        <v>34.019170385270023</v>
      </c>
      <c r="F434" s="94">
        <v>368.57118522931052</v>
      </c>
    </row>
    <row r="435" spans="2:6" x14ac:dyDescent="0.25">
      <c r="B435" s="91">
        <v>428</v>
      </c>
      <c r="C435" s="95">
        <v>335.14761139568873</v>
      </c>
      <c r="D435" s="93">
        <v>25.925997375563647</v>
      </c>
      <c r="E435" s="93">
        <v>31.601735432542092</v>
      </c>
      <c r="F435" s="94">
        <v>267.27122163052582</v>
      </c>
    </row>
    <row r="436" spans="2:6" x14ac:dyDescent="0.25">
      <c r="B436" s="91">
        <v>429</v>
      </c>
      <c r="C436" s="95">
        <v>938.49676022630956</v>
      </c>
      <c r="D436" s="93">
        <v>22.133984307137318</v>
      </c>
      <c r="E436" s="93">
        <v>30.826468108268866</v>
      </c>
      <c r="F436" s="94">
        <v>345.48652947273177</v>
      </c>
    </row>
    <row r="437" spans="2:6" x14ac:dyDescent="0.25">
      <c r="B437" s="91">
        <v>430</v>
      </c>
      <c r="C437" s="95">
        <v>2037.9249881225996</v>
      </c>
      <c r="D437" s="93">
        <v>20.610545663963947</v>
      </c>
      <c r="E437" s="93">
        <v>34.800170604576948</v>
      </c>
      <c r="F437" s="94">
        <v>308.1988461147597</v>
      </c>
    </row>
    <row r="438" spans="2:6" x14ac:dyDescent="0.25">
      <c r="B438" s="91">
        <v>431</v>
      </c>
      <c r="C438" s="95">
        <v>2301.5049079352393</v>
      </c>
      <c r="D438" s="93">
        <v>23.796690997949401</v>
      </c>
      <c r="E438" s="93">
        <v>39.304215537625595</v>
      </c>
      <c r="F438" s="94">
        <v>256.70648293446783</v>
      </c>
    </row>
    <row r="439" spans="2:6" x14ac:dyDescent="0.25">
      <c r="B439" s="91">
        <v>432</v>
      </c>
      <c r="C439" s="95">
        <v>2962.9662166609378</v>
      </c>
      <c r="D439" s="93">
        <v>20.286083397049296</v>
      </c>
      <c r="E439" s="93">
        <v>39.100914480353985</v>
      </c>
      <c r="F439" s="94">
        <v>333.52289682841592</v>
      </c>
    </row>
    <row r="440" spans="2:6" x14ac:dyDescent="0.25">
      <c r="B440" s="91">
        <v>433</v>
      </c>
      <c r="C440" s="95">
        <v>2196.1686845061299</v>
      </c>
      <c r="D440" s="93">
        <v>20.435765862327404</v>
      </c>
      <c r="E440" s="93">
        <v>35.416609284858055</v>
      </c>
      <c r="F440" s="94">
        <v>208.6981595877017</v>
      </c>
    </row>
    <row r="441" spans="2:6" x14ac:dyDescent="0.25">
      <c r="B441" s="91">
        <v>434</v>
      </c>
      <c r="C441" s="95">
        <v>1312.0811001097773</v>
      </c>
      <c r="D441" s="93">
        <v>27.762889278297607</v>
      </c>
      <c r="E441" s="93">
        <v>38.323294778846495</v>
      </c>
      <c r="F441" s="94">
        <v>391.6270924882524</v>
      </c>
    </row>
    <row r="442" spans="2:6" x14ac:dyDescent="0.25">
      <c r="B442" s="91">
        <v>435</v>
      </c>
      <c r="C442" s="95">
        <v>640.92480421597793</v>
      </c>
      <c r="D442" s="93">
        <v>22.953422207912297</v>
      </c>
      <c r="E442" s="93">
        <v>30.158046228992188</v>
      </c>
      <c r="F442" s="94">
        <v>336.87636769626499</v>
      </c>
    </row>
    <row r="443" spans="2:6" x14ac:dyDescent="0.25">
      <c r="B443" s="91">
        <v>436</v>
      </c>
      <c r="C443" s="95">
        <v>1126.3506971336328</v>
      </c>
      <c r="D443" s="93">
        <v>22.620239735230488</v>
      </c>
      <c r="E443" s="93">
        <v>32.251993220898655</v>
      </c>
      <c r="F443" s="94">
        <v>271.34522664472399</v>
      </c>
    </row>
    <row r="444" spans="2:6" x14ac:dyDescent="0.25">
      <c r="B444" s="91">
        <v>437</v>
      </c>
      <c r="C444" s="95">
        <v>1201.2606609701406</v>
      </c>
      <c r="D444" s="93">
        <v>28.626311864663258</v>
      </c>
      <c r="E444" s="93">
        <v>38.632615169513961</v>
      </c>
      <c r="F444" s="94">
        <v>366.54529561185706</v>
      </c>
    </row>
    <row r="445" spans="2:6" x14ac:dyDescent="0.25">
      <c r="B445" s="91">
        <v>438</v>
      </c>
      <c r="C445" s="95">
        <v>1010.1851118217146</v>
      </c>
      <c r="D445" s="93">
        <v>21.125444392581041</v>
      </c>
      <c r="E445" s="93">
        <v>30.176369951689612</v>
      </c>
      <c r="F445" s="94">
        <v>240.42595158343573</v>
      </c>
    </row>
    <row r="446" spans="2:6" x14ac:dyDescent="0.25">
      <c r="B446" s="91">
        <v>439</v>
      </c>
      <c r="C446" s="95">
        <v>-42.681850200282497</v>
      </c>
      <c r="D446" s="93">
        <v>26.631210568670916</v>
      </c>
      <c r="E446" s="93">
        <v>30.417801317669504</v>
      </c>
      <c r="F446" s="94">
        <v>223.15667606868479</v>
      </c>
    </row>
    <row r="447" spans="2:6" x14ac:dyDescent="0.25">
      <c r="B447" s="91">
        <v>440</v>
      </c>
      <c r="C447" s="95">
        <v>1428.4682975806927</v>
      </c>
      <c r="D447" s="93">
        <v>25.410136701895915</v>
      </c>
      <c r="E447" s="93">
        <v>36.55247818979938</v>
      </c>
      <c r="F447" s="94">
        <v>308.66937209681259</v>
      </c>
    </row>
    <row r="448" spans="2:6" x14ac:dyDescent="0.25">
      <c r="B448" s="91">
        <v>441</v>
      </c>
      <c r="C448" s="95">
        <v>1585.3426634222624</v>
      </c>
      <c r="D448" s="93">
        <v>27.423553888824696</v>
      </c>
      <c r="E448" s="93">
        <v>39.350267205936007</v>
      </c>
      <c r="F448" s="94">
        <v>370.51489390084953</v>
      </c>
    </row>
    <row r="449" spans="2:6" x14ac:dyDescent="0.25">
      <c r="B449" s="91">
        <v>442</v>
      </c>
      <c r="C449" s="95">
        <v>1611.1820231608117</v>
      </c>
      <c r="D449" s="93">
        <v>23.400045740134459</v>
      </c>
      <c r="E449" s="93">
        <v>35.45595585593852</v>
      </c>
      <c r="F449" s="94">
        <v>223.2750205527463</v>
      </c>
    </row>
    <row r="450" spans="2:6" x14ac:dyDescent="0.25">
      <c r="B450" s="91">
        <v>443</v>
      </c>
      <c r="C450" s="95">
        <v>961.2546340435174</v>
      </c>
      <c r="D450" s="93">
        <v>22.899588942936031</v>
      </c>
      <c r="E450" s="93">
        <v>31.705862113153618</v>
      </c>
      <c r="F450" s="94">
        <v>287.01925774574647</v>
      </c>
    </row>
    <row r="451" spans="2:6" x14ac:dyDescent="0.25">
      <c r="B451" s="91">
        <v>444</v>
      </c>
      <c r="C451" s="95">
        <v>816.58853572401313</v>
      </c>
      <c r="D451" s="93">
        <v>22.847452686320334</v>
      </c>
      <c r="E451" s="93">
        <v>30.930395364940402</v>
      </c>
      <c r="F451" s="94">
        <v>213.49289212568212</v>
      </c>
    </row>
    <row r="452" spans="2:6" x14ac:dyDescent="0.25">
      <c r="B452" s="91">
        <v>445</v>
      </c>
      <c r="C452" s="95">
        <v>2016.6729076410629</v>
      </c>
      <c r="D452" s="93">
        <v>25.903265301050972</v>
      </c>
      <c r="E452" s="93">
        <v>39.986629839256288</v>
      </c>
      <c r="F452" s="94">
        <v>262.14478676078983</v>
      </c>
    </row>
    <row r="453" spans="2:6" x14ac:dyDescent="0.25">
      <c r="B453" s="91">
        <v>446</v>
      </c>
      <c r="C453" s="95">
        <v>1544.2254803984852</v>
      </c>
      <c r="D453" s="93">
        <v>22.902026542679039</v>
      </c>
      <c r="E453" s="93">
        <v>34.623153944671465</v>
      </c>
      <c r="F453" s="94">
        <v>392.25751897317252</v>
      </c>
    </row>
    <row r="454" spans="2:6" x14ac:dyDescent="0.25">
      <c r="B454" s="91">
        <v>447</v>
      </c>
      <c r="C454" s="95">
        <v>2091.6812514221219</v>
      </c>
      <c r="D454" s="93">
        <v>22.716955605688781</v>
      </c>
      <c r="E454" s="93">
        <v>37.175361862799392</v>
      </c>
      <c r="F454" s="94">
        <v>245.71823999843298</v>
      </c>
    </row>
    <row r="455" spans="2:6" x14ac:dyDescent="0.25">
      <c r="B455" s="91">
        <v>448</v>
      </c>
      <c r="C455" s="95">
        <v>1747.7316591998479</v>
      </c>
      <c r="D455" s="93">
        <v>22.364685006960087</v>
      </c>
      <c r="E455" s="93">
        <v>35.103343302959331</v>
      </c>
      <c r="F455" s="94">
        <v>351.07922705718431</v>
      </c>
    </row>
    <row r="456" spans="2:6" x14ac:dyDescent="0.25">
      <c r="B456" s="91">
        <v>449</v>
      </c>
      <c r="C456" s="95">
        <v>1567.5087133752486</v>
      </c>
      <c r="D456" s="93">
        <v>22.759462915096869</v>
      </c>
      <c r="E456" s="93">
        <v>34.597006481973111</v>
      </c>
      <c r="F456" s="94">
        <v>275.42030496230666</v>
      </c>
    </row>
    <row r="457" spans="2:6" x14ac:dyDescent="0.25">
      <c r="B457" s="91">
        <v>450</v>
      </c>
      <c r="C457" s="95">
        <v>436.05589824480194</v>
      </c>
      <c r="D457" s="93">
        <v>25.035583747997521</v>
      </c>
      <c r="E457" s="93">
        <v>31.21586323922153</v>
      </c>
      <c r="F457" s="94">
        <v>328.12261568128628</v>
      </c>
    </row>
    <row r="458" spans="2:6" x14ac:dyDescent="0.25">
      <c r="B458" s="91">
        <v>451</v>
      </c>
      <c r="C458" s="95">
        <v>2281.3807538932051</v>
      </c>
      <c r="D458" s="93">
        <v>23.41351347826313</v>
      </c>
      <c r="E458" s="93">
        <v>38.820417247729154</v>
      </c>
      <c r="F458" s="94">
        <v>345.27175104230702</v>
      </c>
    </row>
    <row r="459" spans="2:6" x14ac:dyDescent="0.25">
      <c r="B459" s="91">
        <v>452</v>
      </c>
      <c r="C459" s="95">
        <v>1943.9353313253723</v>
      </c>
      <c r="D459" s="93">
        <v>21.685236895505291</v>
      </c>
      <c r="E459" s="93">
        <v>35.40491355213215</v>
      </c>
      <c r="F459" s="94">
        <v>309.893478916974</v>
      </c>
    </row>
    <row r="460" spans="2:6" x14ac:dyDescent="0.25">
      <c r="B460" s="91">
        <v>453</v>
      </c>
      <c r="C460" s="95">
        <v>1504.8716020496013</v>
      </c>
      <c r="D460" s="93">
        <v>25.315976414220785</v>
      </c>
      <c r="E460" s="93">
        <v>36.840334424468793</v>
      </c>
      <c r="F460" s="94">
        <v>246.33067568887014</v>
      </c>
    </row>
    <row r="461" spans="2:6" x14ac:dyDescent="0.25">
      <c r="B461" s="91">
        <v>454</v>
      </c>
      <c r="C461" s="95">
        <v>498.56055506672146</v>
      </c>
      <c r="D461" s="93">
        <v>26.051647043223685</v>
      </c>
      <c r="E461" s="93">
        <v>32.54444981855729</v>
      </c>
      <c r="F461" s="94">
        <v>378.27327356337912</v>
      </c>
    </row>
    <row r="462" spans="2:6" x14ac:dyDescent="0.25">
      <c r="B462" s="91">
        <v>455</v>
      </c>
      <c r="C462" s="95">
        <v>739.45399966687637</v>
      </c>
      <c r="D462" s="93">
        <v>23.091481891985286</v>
      </c>
      <c r="E462" s="93">
        <v>30.78875189031967</v>
      </c>
      <c r="F462" s="94">
        <v>297.6561784384802</v>
      </c>
    </row>
    <row r="463" spans="2:6" x14ac:dyDescent="0.25">
      <c r="B463" s="91">
        <v>456</v>
      </c>
      <c r="C463" s="95">
        <v>1481.6655723746198</v>
      </c>
      <c r="D463" s="93">
        <v>26.04780708821237</v>
      </c>
      <c r="E463" s="93">
        <v>37.45613495008547</v>
      </c>
      <c r="F463" s="94">
        <v>229.81909439677648</v>
      </c>
    </row>
    <row r="464" spans="2:6" x14ac:dyDescent="0.25">
      <c r="B464" s="91">
        <v>457</v>
      </c>
      <c r="C464" s="95">
        <v>1436.7978347696371</v>
      </c>
      <c r="D464" s="93">
        <v>24.846220289515369</v>
      </c>
      <c r="E464" s="93">
        <v>36.030209463363555</v>
      </c>
      <c r="F464" s="94">
        <v>392.90674485164675</v>
      </c>
    </row>
    <row r="465" spans="2:6" x14ac:dyDescent="0.25">
      <c r="B465" s="91">
        <v>458</v>
      </c>
      <c r="C465" s="95">
        <v>2188.2945367335669</v>
      </c>
      <c r="D465" s="93">
        <v>24.773809344246772</v>
      </c>
      <c r="E465" s="93">
        <v>39.715282027914604</v>
      </c>
      <c r="F465" s="94">
        <v>225.32163348410339</v>
      </c>
    </row>
    <row r="466" spans="2:6" x14ac:dyDescent="0.25">
      <c r="B466" s="91">
        <v>459</v>
      </c>
      <c r="C466" s="95">
        <v>-623.51793851278853</v>
      </c>
      <c r="D466" s="93">
        <v>29.896685194753843</v>
      </c>
      <c r="E466" s="93">
        <v>30.779095502189904</v>
      </c>
      <c r="F466" s="94">
        <v>269.83323190506809</v>
      </c>
    </row>
    <row r="467" spans="2:6" x14ac:dyDescent="0.25">
      <c r="B467" s="91">
        <v>460</v>
      </c>
      <c r="C467" s="95">
        <v>655.83227484414692</v>
      </c>
      <c r="D467" s="93">
        <v>25.218504445898404</v>
      </c>
      <c r="E467" s="93">
        <v>32.497665820119138</v>
      </c>
      <c r="F467" s="94">
        <v>305.01005706120981</v>
      </c>
    </row>
    <row r="468" spans="2:6" x14ac:dyDescent="0.25">
      <c r="B468" s="91">
        <v>461</v>
      </c>
      <c r="C468" s="95">
        <v>1083.9682212834232</v>
      </c>
      <c r="D468" s="93">
        <v>28.569952044939605</v>
      </c>
      <c r="E468" s="93">
        <v>37.989793151356722</v>
      </c>
      <c r="F468" s="94">
        <v>264.84745031507077</v>
      </c>
    </row>
    <row r="469" spans="2:6" x14ac:dyDescent="0.25">
      <c r="B469" s="91">
        <v>462</v>
      </c>
      <c r="C469" s="95">
        <v>1159.728149544354</v>
      </c>
      <c r="D469" s="93">
        <v>21.991785306764424</v>
      </c>
      <c r="E469" s="93">
        <v>31.790426054486193</v>
      </c>
      <c r="F469" s="94">
        <v>226.33676891225983</v>
      </c>
    </row>
    <row r="470" spans="2:6" x14ac:dyDescent="0.25">
      <c r="B470" s="91">
        <v>463</v>
      </c>
      <c r="C470" s="95">
        <v>847.57624485037286</v>
      </c>
      <c r="D470" s="93">
        <v>27.356967506969969</v>
      </c>
      <c r="E470" s="93">
        <v>35.59484873122183</v>
      </c>
      <c r="F470" s="94">
        <v>211.7376777417638</v>
      </c>
    </row>
    <row r="471" spans="2:6" x14ac:dyDescent="0.25">
      <c r="B471" s="91">
        <v>464</v>
      </c>
      <c r="C471" s="95">
        <v>2881.7356665540128</v>
      </c>
      <c r="D471" s="93">
        <v>20.237487554819317</v>
      </c>
      <c r="E471" s="93">
        <v>38.646165887589383</v>
      </c>
      <c r="F471" s="94">
        <v>338.59885504704908</v>
      </c>
    </row>
    <row r="472" spans="2:6" x14ac:dyDescent="0.25">
      <c r="B472" s="91">
        <v>465</v>
      </c>
      <c r="C472" s="95">
        <v>-540.29173491420988</v>
      </c>
      <c r="D472" s="93">
        <v>29.509247058661927</v>
      </c>
      <c r="E472" s="93">
        <v>30.807788384090877</v>
      </c>
      <c r="F472" s="94">
        <v>289.770968659608</v>
      </c>
    </row>
    <row r="473" spans="2:6" x14ac:dyDescent="0.25">
      <c r="B473" s="91">
        <v>466</v>
      </c>
      <c r="C473" s="95">
        <v>2043.5206576688415</v>
      </c>
      <c r="D473" s="93">
        <v>24.742117584556084</v>
      </c>
      <c r="E473" s="93">
        <v>38.959720872900292</v>
      </c>
      <c r="F473" s="94">
        <v>331.02238449377842</v>
      </c>
    </row>
    <row r="474" spans="2:6" x14ac:dyDescent="0.25">
      <c r="B474" s="91">
        <v>467</v>
      </c>
      <c r="C474" s="95">
        <v>883.69751767487833</v>
      </c>
      <c r="D474" s="93">
        <v>28.460245532377954</v>
      </c>
      <c r="E474" s="93">
        <v>36.878733120752344</v>
      </c>
      <c r="F474" s="94">
        <v>200.15932116080245</v>
      </c>
    </row>
    <row r="475" spans="2:6" x14ac:dyDescent="0.25">
      <c r="B475" s="91">
        <v>468</v>
      </c>
      <c r="C475" s="95">
        <v>1347.4950040891063</v>
      </c>
      <c r="D475" s="93">
        <v>28.07306914076171</v>
      </c>
      <c r="E475" s="93">
        <v>38.81054416120724</v>
      </c>
      <c r="F475" s="94">
        <v>292.0185378244152</v>
      </c>
    </row>
    <row r="476" spans="2:6" x14ac:dyDescent="0.25">
      <c r="B476" s="91">
        <v>469</v>
      </c>
      <c r="C476" s="95">
        <v>860.98704280030051</v>
      </c>
      <c r="D476" s="93">
        <v>22.160471049930003</v>
      </c>
      <c r="E476" s="93">
        <v>30.465406263931506</v>
      </c>
      <c r="F476" s="94">
        <v>269.13129113121317</v>
      </c>
    </row>
    <row r="477" spans="2:6" x14ac:dyDescent="0.25">
      <c r="B477" s="91">
        <v>470</v>
      </c>
      <c r="C477" s="95">
        <v>1639.5377810642249</v>
      </c>
      <c r="D477" s="93">
        <v>24.800123195027759</v>
      </c>
      <c r="E477" s="93">
        <v>36.997812100348881</v>
      </c>
      <c r="F477" s="94">
        <v>236.68269424431782</v>
      </c>
    </row>
    <row r="478" spans="2:6" x14ac:dyDescent="0.25">
      <c r="B478" s="91">
        <v>471</v>
      </c>
      <c r="C478" s="95">
        <v>2838.0354034048733</v>
      </c>
      <c r="D478" s="93">
        <v>20.258274941829232</v>
      </c>
      <c r="E478" s="93">
        <v>38.448451958853596</v>
      </c>
      <c r="F478" s="94">
        <v>355.5392026381806</v>
      </c>
    </row>
    <row r="479" spans="2:6" x14ac:dyDescent="0.25">
      <c r="B479" s="91">
        <v>472</v>
      </c>
      <c r="C479" s="95">
        <v>1507.6690094213263</v>
      </c>
      <c r="D479" s="93">
        <v>21.103064539695637</v>
      </c>
      <c r="E479" s="93">
        <v>32.641409586802268</v>
      </c>
      <c r="F479" s="94">
        <v>209.20688169297759</v>
      </c>
    </row>
    <row r="480" spans="2:6" x14ac:dyDescent="0.25">
      <c r="B480" s="91">
        <v>473</v>
      </c>
      <c r="C480" s="95">
        <v>-52.761801713128079</v>
      </c>
      <c r="D480" s="93">
        <v>27.738020826868222</v>
      </c>
      <c r="E480" s="93">
        <v>31.474211818302582</v>
      </c>
      <c r="F480" s="94">
        <v>268.22054112757439</v>
      </c>
    </row>
    <row r="481" spans="2:6" x14ac:dyDescent="0.25">
      <c r="B481" s="91">
        <v>474</v>
      </c>
      <c r="C481" s="95">
        <v>2238.8826405574819</v>
      </c>
      <c r="D481" s="93">
        <v>21.433543150586914</v>
      </c>
      <c r="E481" s="93">
        <v>36.627956353374323</v>
      </c>
      <c r="F481" s="94">
        <v>200.72457970451069</v>
      </c>
    </row>
    <row r="482" spans="2:6" x14ac:dyDescent="0.25">
      <c r="B482" s="91">
        <v>475</v>
      </c>
      <c r="C482" s="95">
        <v>1555.7197958363395</v>
      </c>
      <c r="D482" s="93">
        <v>25.951106482409667</v>
      </c>
      <c r="E482" s="93">
        <v>37.729705461591365</v>
      </c>
      <c r="F482" s="94">
        <v>376.57744583217584</v>
      </c>
    </row>
    <row r="483" spans="2:6" x14ac:dyDescent="0.25">
      <c r="B483" s="91">
        <v>476</v>
      </c>
      <c r="C483" s="95">
        <v>1537.9488138902957</v>
      </c>
      <c r="D483" s="93">
        <v>20.163588874830754</v>
      </c>
      <c r="E483" s="93">
        <v>31.853332944282233</v>
      </c>
      <c r="F483" s="94">
        <v>230.5215986092947</v>
      </c>
    </row>
    <row r="484" spans="2:6" x14ac:dyDescent="0.25">
      <c r="B484" s="91">
        <v>477</v>
      </c>
      <c r="C484" s="95">
        <v>720.61093713729861</v>
      </c>
      <c r="D484" s="93">
        <v>26.783883970016667</v>
      </c>
      <c r="E484" s="93">
        <v>34.386938655703162</v>
      </c>
      <c r="F484" s="94">
        <v>348.59274440298282</v>
      </c>
    </row>
    <row r="485" spans="2:6" x14ac:dyDescent="0.25">
      <c r="B485" s="91">
        <v>478</v>
      </c>
      <c r="C485" s="95">
        <v>2198.6438885258649</v>
      </c>
      <c r="D485" s="93">
        <v>21.464953342194562</v>
      </c>
      <c r="E485" s="93">
        <v>36.458172784823887</v>
      </c>
      <c r="F485" s="94">
        <v>361.91915601480446</v>
      </c>
    </row>
    <row r="486" spans="2:6" x14ac:dyDescent="0.25">
      <c r="B486" s="91">
        <v>479</v>
      </c>
      <c r="C486" s="95">
        <v>1740.6244011311073</v>
      </c>
      <c r="D486" s="93">
        <v>21.715529217985907</v>
      </c>
      <c r="E486" s="93">
        <v>34.418651223641447</v>
      </c>
      <c r="F486" s="94">
        <v>338.31300630316571</v>
      </c>
    </row>
    <row r="487" spans="2:6" x14ac:dyDescent="0.25">
      <c r="B487" s="91">
        <v>480</v>
      </c>
      <c r="C487" s="95">
        <v>505.27797031042883</v>
      </c>
      <c r="D487" s="93">
        <v>26.113163414857972</v>
      </c>
      <c r="E487" s="93">
        <v>32.639553266410118</v>
      </c>
      <c r="F487" s="94">
        <v>391.01532854370851</v>
      </c>
    </row>
    <row r="488" spans="2:6" x14ac:dyDescent="0.25">
      <c r="B488" s="91">
        <v>481</v>
      </c>
      <c r="C488" s="95">
        <v>2608.2706988750488</v>
      </c>
      <c r="D488" s="93">
        <v>20.876098998577351</v>
      </c>
      <c r="E488" s="93">
        <v>37.917452492952592</v>
      </c>
      <c r="F488" s="94">
        <v>204.97370987963291</v>
      </c>
    </row>
    <row r="489" spans="2:6" x14ac:dyDescent="0.25">
      <c r="B489" s="91">
        <v>482</v>
      </c>
      <c r="C489" s="95">
        <v>-87.997301204303767</v>
      </c>
      <c r="D489" s="93">
        <v>28.671002889187626</v>
      </c>
      <c r="E489" s="93">
        <v>32.231016383166107</v>
      </c>
      <c r="F489" s="94">
        <v>287.97195177789786</v>
      </c>
    </row>
    <row r="490" spans="2:6" x14ac:dyDescent="0.25">
      <c r="B490" s="91">
        <v>483</v>
      </c>
      <c r="C490" s="95">
        <v>1757.6459966601806</v>
      </c>
      <c r="D490" s="93">
        <v>21.030408303989752</v>
      </c>
      <c r="E490" s="93">
        <v>33.818638287290653</v>
      </c>
      <c r="F490" s="94">
        <v>229.66344034416829</v>
      </c>
    </row>
    <row r="491" spans="2:6" x14ac:dyDescent="0.25">
      <c r="B491" s="91">
        <v>484</v>
      </c>
      <c r="C491" s="95">
        <v>1146.7973531325997</v>
      </c>
      <c r="D491" s="93">
        <v>27.614506756487607</v>
      </c>
      <c r="E491" s="93">
        <v>37.348493522150605</v>
      </c>
      <c r="F491" s="94">
        <v>359.01462444884157</v>
      </c>
    </row>
    <row r="492" spans="2:6" x14ac:dyDescent="0.25">
      <c r="B492" s="91">
        <v>485</v>
      </c>
      <c r="C492" s="95">
        <v>631.75329577229968</v>
      </c>
      <c r="D492" s="93">
        <v>24.436827931675047</v>
      </c>
      <c r="E492" s="93">
        <v>31.595594410536545</v>
      </c>
      <c r="F492" s="94">
        <v>215.72901991821934</v>
      </c>
    </row>
    <row r="493" spans="2:6" x14ac:dyDescent="0.25">
      <c r="B493" s="91">
        <v>486</v>
      </c>
      <c r="C493" s="95">
        <v>883.32513314913649</v>
      </c>
      <c r="D493" s="93">
        <v>22.528356663407521</v>
      </c>
      <c r="E493" s="93">
        <v>30.944982329153206</v>
      </c>
      <c r="F493" s="94">
        <v>245.14301938550597</v>
      </c>
    </row>
    <row r="494" spans="2:6" x14ac:dyDescent="0.25">
      <c r="B494" s="91">
        <v>487</v>
      </c>
      <c r="C494" s="95">
        <v>848.55585465964032</v>
      </c>
      <c r="D494" s="93">
        <v>29.172303837816415</v>
      </c>
      <c r="E494" s="93">
        <v>37.415083111114619</v>
      </c>
      <c r="F494" s="94">
        <v>271.82544936393771</v>
      </c>
    </row>
    <row r="495" spans="2:6" x14ac:dyDescent="0.25">
      <c r="B495" s="91">
        <v>488</v>
      </c>
      <c r="C495" s="95">
        <v>39.774025300590438</v>
      </c>
      <c r="D495" s="93">
        <v>29.202638826603888</v>
      </c>
      <c r="E495" s="93">
        <v>33.401508953106841</v>
      </c>
      <c r="F495" s="94">
        <v>277.5384884823826</v>
      </c>
    </row>
    <row r="496" spans="2:6" x14ac:dyDescent="0.25">
      <c r="B496" s="91">
        <v>489</v>
      </c>
      <c r="C496" s="95">
        <v>2280.3522635269119</v>
      </c>
      <c r="D496" s="93">
        <v>20.082308855244136</v>
      </c>
      <c r="E496" s="93">
        <v>35.484070172878695</v>
      </c>
      <c r="F496" s="94">
        <v>294.59295265286238</v>
      </c>
    </row>
    <row r="497" spans="2:6" x14ac:dyDescent="0.25">
      <c r="B497" s="91">
        <v>490</v>
      </c>
      <c r="C497" s="95">
        <v>1086.8091833889721</v>
      </c>
      <c r="D497" s="93">
        <v>26.331838530729392</v>
      </c>
      <c r="E497" s="93">
        <v>35.765884447674253</v>
      </c>
      <c r="F497" s="94">
        <v>374.29103442928766</v>
      </c>
    </row>
    <row r="498" spans="2:6" x14ac:dyDescent="0.25">
      <c r="B498" s="91">
        <v>491</v>
      </c>
      <c r="C498" s="95">
        <v>1842.1459696117945</v>
      </c>
      <c r="D498" s="93">
        <v>23.32319930483677</v>
      </c>
      <c r="E498" s="93">
        <v>36.533929152895745</v>
      </c>
      <c r="F498" s="94">
        <v>271.52797224398421</v>
      </c>
    </row>
    <row r="499" spans="2:6" x14ac:dyDescent="0.25">
      <c r="B499" s="91">
        <v>492</v>
      </c>
      <c r="C499" s="95">
        <v>-120.39960179397895</v>
      </c>
      <c r="D499" s="93">
        <v>28.143317396424607</v>
      </c>
      <c r="E499" s="93">
        <v>31.541319387454713</v>
      </c>
      <c r="F499" s="94">
        <v>372.08348333341235</v>
      </c>
    </row>
    <row r="500" spans="2:6" x14ac:dyDescent="0.25">
      <c r="B500" s="91">
        <v>493</v>
      </c>
      <c r="C500" s="95">
        <v>1109.6885840370951</v>
      </c>
      <c r="D500" s="93">
        <v>28.876783093015408</v>
      </c>
      <c r="E500" s="93">
        <v>38.425226013200884</v>
      </c>
      <c r="F500" s="94">
        <v>288.51604093912488</v>
      </c>
    </row>
    <row r="501" spans="2:6" x14ac:dyDescent="0.25">
      <c r="B501" s="91">
        <v>494</v>
      </c>
      <c r="C501" s="95">
        <v>417.57422168064295</v>
      </c>
      <c r="D501" s="93">
        <v>24.915991372996348</v>
      </c>
      <c r="E501" s="93">
        <v>31.003862481399565</v>
      </c>
      <c r="F501" s="94">
        <v>244.94732730173462</v>
      </c>
    </row>
    <row r="502" spans="2:6" x14ac:dyDescent="0.25">
      <c r="B502" s="91">
        <v>495</v>
      </c>
      <c r="C502" s="95">
        <v>1330.3997953984926</v>
      </c>
      <c r="D502" s="93">
        <v>28.231235650036155</v>
      </c>
      <c r="E502" s="93">
        <v>38.883234627028621</v>
      </c>
      <c r="F502" s="94">
        <v>386.9791831264339</v>
      </c>
    </row>
    <row r="503" spans="2:6" x14ac:dyDescent="0.25">
      <c r="B503" s="91">
        <v>496</v>
      </c>
      <c r="C503" s="95">
        <v>1088.3844983840336</v>
      </c>
      <c r="D503" s="93">
        <v>28.487310889584812</v>
      </c>
      <c r="E503" s="93">
        <v>37.929233381504979</v>
      </c>
      <c r="F503" s="94">
        <v>230.13000893635402</v>
      </c>
    </row>
    <row r="504" spans="2:6" x14ac:dyDescent="0.25">
      <c r="B504" s="91">
        <v>497</v>
      </c>
      <c r="C504" s="95">
        <v>2855.9833197983953</v>
      </c>
      <c r="D504" s="93">
        <v>21.559625264969419</v>
      </c>
      <c r="E504" s="93">
        <v>39.839541863961394</v>
      </c>
      <c r="F504" s="94">
        <v>259.65523310064407</v>
      </c>
    </row>
    <row r="505" spans="2:6" x14ac:dyDescent="0.25">
      <c r="B505" s="91">
        <v>498</v>
      </c>
      <c r="C505" s="95">
        <v>1768.7391122174013</v>
      </c>
      <c r="D505" s="93">
        <v>20.99872797158487</v>
      </c>
      <c r="E505" s="93">
        <v>33.84242353267188</v>
      </c>
      <c r="F505" s="94">
        <v>313.41653557665467</v>
      </c>
    </row>
    <row r="506" spans="2:6" x14ac:dyDescent="0.25">
      <c r="B506" s="91">
        <v>499</v>
      </c>
      <c r="C506" s="95">
        <v>-336.12220086215075</v>
      </c>
      <c r="D506" s="93">
        <v>27.725396439261381</v>
      </c>
      <c r="E506" s="93">
        <v>30.044785434950626</v>
      </c>
      <c r="F506" s="94">
        <v>395.54381968730524</v>
      </c>
    </row>
    <row r="507" spans="2:6" x14ac:dyDescent="0.25">
      <c r="B507" s="91">
        <v>500</v>
      </c>
      <c r="C507" s="95">
        <v>2793.5781008243703</v>
      </c>
      <c r="D507" s="93">
        <v>21.878186144010886</v>
      </c>
      <c r="E507" s="93">
        <v>39.846076648132737</v>
      </c>
      <c r="F507" s="94">
        <v>268.86184703904462</v>
      </c>
    </row>
    <row r="508" spans="2:6" x14ac:dyDescent="0.25">
      <c r="B508" s="91">
        <v>501</v>
      </c>
      <c r="C508" s="95">
        <v>1137.3730838144911</v>
      </c>
      <c r="D508" s="93">
        <v>24.212934916494575</v>
      </c>
      <c r="E508" s="93">
        <v>33.899800335567029</v>
      </c>
      <c r="F508" s="94">
        <v>393.45282426915833</v>
      </c>
    </row>
    <row r="509" spans="2:6" x14ac:dyDescent="0.25">
      <c r="B509" s="91">
        <v>502</v>
      </c>
      <c r="C509" s="95">
        <v>2176.8245640328423</v>
      </c>
      <c r="D509" s="93">
        <v>20.988885010049582</v>
      </c>
      <c r="E509" s="93">
        <v>35.873007830213794</v>
      </c>
      <c r="F509" s="94">
        <v>207.18016233718669</v>
      </c>
    </row>
    <row r="510" spans="2:6" x14ac:dyDescent="0.25">
      <c r="B510" s="91">
        <v>503</v>
      </c>
      <c r="C510" s="95">
        <v>1291.3396104727617</v>
      </c>
      <c r="D510" s="93">
        <v>21.840233912089399</v>
      </c>
      <c r="E510" s="93">
        <v>32.296931964453208</v>
      </c>
      <c r="F510" s="94">
        <v>203.25748564106513</v>
      </c>
    </row>
    <row r="511" spans="2:6" x14ac:dyDescent="0.25">
      <c r="B511" s="91">
        <v>504</v>
      </c>
      <c r="C511" s="95">
        <v>466.18166161931731</v>
      </c>
      <c r="D511" s="93">
        <v>24.103855805678013</v>
      </c>
      <c r="E511" s="93">
        <v>30.434764113774602</v>
      </c>
      <c r="F511" s="94">
        <v>221.41304773307075</v>
      </c>
    </row>
    <row r="512" spans="2:6" x14ac:dyDescent="0.25">
      <c r="B512" s="91">
        <v>505</v>
      </c>
      <c r="C512" s="95">
        <v>432.0051104844033</v>
      </c>
      <c r="D512" s="93">
        <v>29.801154611592331</v>
      </c>
      <c r="E512" s="93">
        <v>35.961180164014351</v>
      </c>
      <c r="F512" s="94">
        <v>363.65852967898809</v>
      </c>
    </row>
    <row r="513" spans="2:6" x14ac:dyDescent="0.25">
      <c r="B513" s="91">
        <v>506</v>
      </c>
      <c r="C513" s="95">
        <v>-21.863547840272076</v>
      </c>
      <c r="D513" s="93">
        <v>26.371774262160187</v>
      </c>
      <c r="E513" s="93">
        <v>30.262456522958828</v>
      </c>
      <c r="F513" s="94">
        <v>218.47023987974572</v>
      </c>
    </row>
    <row r="514" spans="2:6" x14ac:dyDescent="0.25">
      <c r="B514" s="91">
        <v>507</v>
      </c>
      <c r="C514" s="95">
        <v>1768.750496674008</v>
      </c>
      <c r="D514" s="93">
        <v>25.862956975870588</v>
      </c>
      <c r="E514" s="93">
        <v>38.706709459240628</v>
      </c>
      <c r="F514" s="94">
        <v>327.70300371486832</v>
      </c>
    </row>
    <row r="515" spans="2:6" x14ac:dyDescent="0.25">
      <c r="B515" s="91">
        <v>508</v>
      </c>
      <c r="C515" s="95">
        <v>-616.25404712808813</v>
      </c>
      <c r="D515" s="93">
        <v>29.534676842191892</v>
      </c>
      <c r="E515" s="93">
        <v>30.453406606551454</v>
      </c>
      <c r="F515" s="94">
        <v>234.1689792456495</v>
      </c>
    </row>
    <row r="516" spans="2:6" x14ac:dyDescent="0.25">
      <c r="B516" s="91">
        <v>509</v>
      </c>
      <c r="C516" s="95">
        <v>665.53839044426422</v>
      </c>
      <c r="D516" s="93">
        <v>25.093171102394173</v>
      </c>
      <c r="E516" s="93">
        <v>32.420863054615495</v>
      </c>
      <c r="F516" s="94">
        <v>344.55896796743417</v>
      </c>
    </row>
    <row r="517" spans="2:6" x14ac:dyDescent="0.25">
      <c r="B517" s="91">
        <v>510</v>
      </c>
      <c r="C517" s="95">
        <v>1597.142961661013</v>
      </c>
      <c r="D517" s="93">
        <v>20.535351376726005</v>
      </c>
      <c r="E517" s="93">
        <v>32.521066185031074</v>
      </c>
      <c r="F517" s="94">
        <v>355.98073910872426</v>
      </c>
    </row>
    <row r="518" spans="2:6" x14ac:dyDescent="0.25">
      <c r="B518" s="91">
        <v>511</v>
      </c>
      <c r="C518" s="95">
        <v>1968.6399653924946</v>
      </c>
      <c r="D518" s="93">
        <v>23.923629277284256</v>
      </c>
      <c r="E518" s="93">
        <v>37.766829104246732</v>
      </c>
      <c r="F518" s="94">
        <v>374.89175936155755</v>
      </c>
    </row>
    <row r="519" spans="2:6" x14ac:dyDescent="0.25">
      <c r="B519" s="91">
        <v>512</v>
      </c>
      <c r="C519" s="95">
        <v>719.42063854966182</v>
      </c>
      <c r="D519" s="93">
        <v>29.639785969697016</v>
      </c>
      <c r="E519" s="93">
        <v>37.236889162445323</v>
      </c>
      <c r="F519" s="94">
        <v>399.30439577225241</v>
      </c>
    </row>
    <row r="520" spans="2:6" x14ac:dyDescent="0.25">
      <c r="B520" s="91">
        <v>513</v>
      </c>
      <c r="C520" s="95">
        <v>615.29229032255716</v>
      </c>
      <c r="D520" s="93">
        <v>24.603144804321424</v>
      </c>
      <c r="E520" s="93">
        <v>31.67960625593421</v>
      </c>
      <c r="F520" s="94">
        <v>284.84291699565745</v>
      </c>
    </row>
    <row r="521" spans="2:6" x14ac:dyDescent="0.25">
      <c r="B521" s="91">
        <v>514</v>
      </c>
      <c r="C521" s="95">
        <v>-177.83802256100807</v>
      </c>
      <c r="D521" s="93">
        <v>27.168156017261524</v>
      </c>
      <c r="E521" s="93">
        <v>30.278965904456481</v>
      </c>
      <c r="F521" s="94">
        <v>340.91177301015273</v>
      </c>
    </row>
    <row r="522" spans="2:6" x14ac:dyDescent="0.25">
      <c r="B522" s="91">
        <v>515</v>
      </c>
      <c r="C522" s="95">
        <v>1693.5207444107664</v>
      </c>
      <c r="D522" s="93">
        <v>21.369201286601488</v>
      </c>
      <c r="E522" s="93">
        <v>33.836805008655318</v>
      </c>
      <c r="F522" s="94">
        <v>243.12722025670945</v>
      </c>
    </row>
    <row r="523" spans="2:6" x14ac:dyDescent="0.25">
      <c r="B523" s="91">
        <v>516</v>
      </c>
      <c r="C523" s="95">
        <v>2188.6490955371783</v>
      </c>
      <c r="D523" s="93">
        <v>22.265774463688068</v>
      </c>
      <c r="E523" s="93">
        <v>37.20901994137396</v>
      </c>
      <c r="F523" s="94">
        <v>322.62544320866522</v>
      </c>
    </row>
    <row r="524" spans="2:6" x14ac:dyDescent="0.25">
      <c r="B524" s="91">
        <v>517</v>
      </c>
      <c r="C524" s="95">
        <v>1134.9441905139402</v>
      </c>
      <c r="D524" s="93">
        <v>27.651046659951902</v>
      </c>
      <c r="E524" s="93">
        <v>37.325767612521602</v>
      </c>
      <c r="F524" s="94">
        <v>357.28637024171064</v>
      </c>
    </row>
    <row r="525" spans="2:6" x14ac:dyDescent="0.25">
      <c r="B525" s="91">
        <v>518</v>
      </c>
      <c r="C525" s="95">
        <v>-168.30501744313642</v>
      </c>
      <c r="D525" s="93">
        <v>29.860955103286003</v>
      </c>
      <c r="E525" s="93">
        <v>33.019430016070316</v>
      </c>
      <c r="F525" s="94">
        <v>352.40049806012382</v>
      </c>
    </row>
    <row r="526" spans="2:6" x14ac:dyDescent="0.25">
      <c r="B526" s="91">
        <v>519</v>
      </c>
      <c r="C526" s="95">
        <v>555.04716876045222</v>
      </c>
      <c r="D526" s="93">
        <v>29.391224276433004</v>
      </c>
      <c r="E526" s="93">
        <v>36.166460120235264</v>
      </c>
      <c r="F526" s="94">
        <v>331.45282598438632</v>
      </c>
    </row>
    <row r="527" spans="2:6" x14ac:dyDescent="0.25">
      <c r="B527" s="91">
        <v>520</v>
      </c>
      <c r="C527" s="95">
        <v>1072.527363733715</v>
      </c>
      <c r="D527" s="93">
        <v>22.204509028831442</v>
      </c>
      <c r="E527" s="93">
        <v>31.567145847500019</v>
      </c>
      <c r="F527" s="94">
        <v>212.82969022403714</v>
      </c>
    </row>
    <row r="528" spans="2:6" x14ac:dyDescent="0.25">
      <c r="B528" s="91">
        <v>521</v>
      </c>
      <c r="C528" s="95">
        <v>1592.8261733539321</v>
      </c>
      <c r="D528" s="93">
        <v>20.650047000980781</v>
      </c>
      <c r="E528" s="93">
        <v>32.614177867750442</v>
      </c>
      <c r="F528" s="94">
        <v>285.3761784670881</v>
      </c>
    </row>
    <row r="529" spans="2:6" x14ac:dyDescent="0.25">
      <c r="B529" s="91">
        <v>522</v>
      </c>
      <c r="C529" s="95">
        <v>2803.6585209738332</v>
      </c>
      <c r="D529" s="93">
        <v>20.602732996639027</v>
      </c>
      <c r="E529" s="93">
        <v>38.621025601508194</v>
      </c>
      <c r="F529" s="94">
        <v>227.34815361663789</v>
      </c>
    </row>
    <row r="530" spans="2:6" x14ac:dyDescent="0.25">
      <c r="B530" s="91">
        <v>523</v>
      </c>
      <c r="C530" s="95">
        <v>2323.5815737427583</v>
      </c>
      <c r="D530" s="93">
        <v>21.515973775961484</v>
      </c>
      <c r="E530" s="93">
        <v>37.133881644675277</v>
      </c>
      <c r="F530" s="94">
        <v>256.3947180731704</v>
      </c>
    </row>
    <row r="531" spans="2:6" x14ac:dyDescent="0.25">
      <c r="B531" s="91">
        <v>524</v>
      </c>
      <c r="C531" s="95">
        <v>-57.38246625956981</v>
      </c>
      <c r="D531" s="93">
        <v>29.779848860004783</v>
      </c>
      <c r="E531" s="93">
        <v>33.492936528706934</v>
      </c>
      <c r="F531" s="94">
        <v>280.49834494671359</v>
      </c>
    </row>
    <row r="532" spans="2:6" x14ac:dyDescent="0.25">
      <c r="B532" s="91">
        <v>525</v>
      </c>
      <c r="C532" s="95">
        <v>614.28138360075536</v>
      </c>
      <c r="D532" s="93">
        <v>26.16121944067056</v>
      </c>
      <c r="E532" s="93">
        <v>33.232626358674338</v>
      </c>
      <c r="F532" s="94">
        <v>341.31963829993708</v>
      </c>
    </row>
    <row r="533" spans="2:6" x14ac:dyDescent="0.25">
      <c r="B533" s="91">
        <v>526</v>
      </c>
      <c r="C533" s="95">
        <v>2897.526913227307</v>
      </c>
      <c r="D533" s="93">
        <v>20.548756022834482</v>
      </c>
      <c r="E533" s="93">
        <v>39.036390588971017</v>
      </c>
      <c r="F533" s="94">
        <v>320.8834421140628</v>
      </c>
    </row>
    <row r="534" spans="2:6" x14ac:dyDescent="0.25">
      <c r="B534" s="91">
        <v>527</v>
      </c>
      <c r="C534" s="95">
        <v>134.37895387493154</v>
      </c>
      <c r="D534" s="93">
        <v>27.747163798241857</v>
      </c>
      <c r="E534" s="93">
        <v>32.419058567616517</v>
      </c>
      <c r="F534" s="94">
        <v>362.52977340161937</v>
      </c>
    </row>
    <row r="535" spans="2:6" x14ac:dyDescent="0.25">
      <c r="B535" s="91">
        <v>528</v>
      </c>
      <c r="C535" s="95">
        <v>543.57333800202196</v>
      </c>
      <c r="D535" s="93">
        <v>28.213580077882305</v>
      </c>
      <c r="E535" s="93">
        <v>34.931446767892417</v>
      </c>
      <c r="F535" s="94">
        <v>297.45086481432946</v>
      </c>
    </row>
    <row r="536" spans="2:6" x14ac:dyDescent="0.25">
      <c r="B536" s="91">
        <v>529</v>
      </c>
      <c r="C536" s="95">
        <v>206.43690683478962</v>
      </c>
      <c r="D536" s="93">
        <v>26.39044204484086</v>
      </c>
      <c r="E536" s="93">
        <v>31.422626579014807</v>
      </c>
      <c r="F536" s="94">
        <v>345.80901311651371</v>
      </c>
    </row>
    <row r="537" spans="2:6" x14ac:dyDescent="0.25">
      <c r="B537" s="91">
        <v>530</v>
      </c>
      <c r="C537" s="95">
        <v>731.38414571005706</v>
      </c>
      <c r="D537" s="93">
        <v>25.500167281898428</v>
      </c>
      <c r="E537" s="93">
        <v>33.157088010448717</v>
      </c>
      <c r="F537" s="94">
        <v>217.15791391088513</v>
      </c>
    </row>
    <row r="538" spans="2:6" x14ac:dyDescent="0.25">
      <c r="B538" s="91">
        <v>531</v>
      </c>
      <c r="C538" s="95">
        <v>468.06992057834395</v>
      </c>
      <c r="D538" s="93">
        <v>28.17758520322791</v>
      </c>
      <c r="E538" s="93">
        <v>34.517934806119627</v>
      </c>
      <c r="F538" s="94">
        <v>288.20250894059126</v>
      </c>
    </row>
    <row r="539" spans="2:6" x14ac:dyDescent="0.25">
      <c r="B539" s="91">
        <v>532</v>
      </c>
      <c r="C539" s="95">
        <v>-196.46637474683484</v>
      </c>
      <c r="D539" s="93">
        <v>27.660985597965322</v>
      </c>
      <c r="E539" s="93">
        <v>30.67865372423115</v>
      </c>
      <c r="F539" s="94">
        <v>271.73882857382989</v>
      </c>
    </row>
    <row r="540" spans="2:6" x14ac:dyDescent="0.25">
      <c r="B540" s="91">
        <v>533</v>
      </c>
      <c r="C540" s="95">
        <v>-330.50700944519667</v>
      </c>
      <c r="D540" s="93">
        <v>29.094779518556326</v>
      </c>
      <c r="E540" s="93">
        <v>31.442244471330341</v>
      </c>
      <c r="F540" s="94">
        <v>221.06969486095602</v>
      </c>
    </row>
    <row r="541" spans="2:6" x14ac:dyDescent="0.25">
      <c r="B541" s="91">
        <v>534</v>
      </c>
      <c r="C541" s="95">
        <v>2421.7397610832695</v>
      </c>
      <c r="D541" s="93">
        <v>20.227876814413349</v>
      </c>
      <c r="E541" s="93">
        <v>36.336575619829695</v>
      </c>
      <c r="F541" s="94">
        <v>311.80199349524275</v>
      </c>
    </row>
    <row r="542" spans="2:6" x14ac:dyDescent="0.25">
      <c r="B542" s="91">
        <v>535</v>
      </c>
      <c r="C542" s="95">
        <v>1094.4606172315271</v>
      </c>
      <c r="D542" s="93">
        <v>20.586913422333907</v>
      </c>
      <c r="E542" s="93">
        <v>30.059216508491545</v>
      </c>
      <c r="F542" s="94">
        <v>394.33820331627106</v>
      </c>
    </row>
    <row r="543" spans="2:6" x14ac:dyDescent="0.25">
      <c r="B543" s="91">
        <v>536</v>
      </c>
      <c r="C543" s="95">
        <v>2034.4601949732933</v>
      </c>
      <c r="D543" s="93">
        <v>22.471602654257566</v>
      </c>
      <c r="E543" s="93">
        <v>36.643903629124033</v>
      </c>
      <c r="F543" s="94">
        <v>290.97727680821879</v>
      </c>
    </row>
    <row r="544" spans="2:6" x14ac:dyDescent="0.25">
      <c r="B544" s="91">
        <v>537</v>
      </c>
      <c r="C544" s="95">
        <v>1571.1165750009995</v>
      </c>
      <c r="D544" s="93">
        <v>27.598312436529213</v>
      </c>
      <c r="E544" s="93">
        <v>39.453895311534211</v>
      </c>
      <c r="F544" s="94">
        <v>379.34956969985234</v>
      </c>
    </row>
    <row r="545" spans="2:6" x14ac:dyDescent="0.25">
      <c r="B545" s="91">
        <v>538</v>
      </c>
      <c r="C545" s="95">
        <v>989.90616219136245</v>
      </c>
      <c r="D545" s="93">
        <v>26.003760414153394</v>
      </c>
      <c r="E545" s="93">
        <v>34.953291225110206</v>
      </c>
      <c r="F545" s="94">
        <v>386.70458827402547</v>
      </c>
    </row>
    <row r="546" spans="2:6" x14ac:dyDescent="0.25">
      <c r="B546" s="91">
        <v>539</v>
      </c>
      <c r="C546" s="95">
        <v>824.50841598319948</v>
      </c>
      <c r="D546" s="93">
        <v>25.484591498853948</v>
      </c>
      <c r="E546" s="93">
        <v>33.607133578769947</v>
      </c>
      <c r="F546" s="94">
        <v>228.85283392277827</v>
      </c>
    </row>
    <row r="547" spans="2:6" x14ac:dyDescent="0.25">
      <c r="B547" s="91">
        <v>540</v>
      </c>
      <c r="C547" s="95">
        <v>685.61436690334176</v>
      </c>
      <c r="D547" s="93">
        <v>25.369245175739181</v>
      </c>
      <c r="E547" s="93">
        <v>32.797317010255888</v>
      </c>
      <c r="F547" s="94">
        <v>394.99050799392154</v>
      </c>
    </row>
    <row r="548" spans="2:6" x14ac:dyDescent="0.25">
      <c r="B548" s="91">
        <v>541</v>
      </c>
      <c r="C548" s="95">
        <v>283.1284620609631</v>
      </c>
      <c r="D548" s="93">
        <v>24.987494924914955</v>
      </c>
      <c r="E548" s="93">
        <v>30.40313723521977</v>
      </c>
      <c r="F548" s="94">
        <v>389.62185033486423</v>
      </c>
    </row>
    <row r="549" spans="2:6" x14ac:dyDescent="0.25">
      <c r="B549" s="91">
        <v>542</v>
      </c>
      <c r="C549" s="95">
        <v>874.55923568182607</v>
      </c>
      <c r="D549" s="93">
        <v>25.588279451107596</v>
      </c>
      <c r="E549" s="93">
        <v>33.961075629516728</v>
      </c>
      <c r="F549" s="94">
        <v>279.85941814566235</v>
      </c>
    </row>
    <row r="550" spans="2:6" x14ac:dyDescent="0.25">
      <c r="B550" s="91">
        <v>543</v>
      </c>
      <c r="C550" s="95">
        <v>1841.9691964982085</v>
      </c>
      <c r="D550" s="93">
        <v>23.179462726505442</v>
      </c>
      <c r="E550" s="93">
        <v>36.389308708996481</v>
      </c>
      <c r="F550" s="94">
        <v>346.46781071883191</v>
      </c>
    </row>
    <row r="551" spans="2:6" x14ac:dyDescent="0.25">
      <c r="B551" s="91">
        <v>544</v>
      </c>
      <c r="C551" s="95">
        <v>1663.3767949976218</v>
      </c>
      <c r="D551" s="93">
        <v>21.358773425703223</v>
      </c>
      <c r="E551" s="93">
        <v>33.675657400691335</v>
      </c>
      <c r="F551" s="94">
        <v>375.00255685594323</v>
      </c>
    </row>
    <row r="552" spans="2:6" x14ac:dyDescent="0.25">
      <c r="B552" s="91">
        <v>545</v>
      </c>
      <c r="C552" s="95">
        <v>1317.3953795411799</v>
      </c>
      <c r="D552" s="93">
        <v>26.295512196399393</v>
      </c>
      <c r="E552" s="93">
        <v>36.882489094105296</v>
      </c>
      <c r="F552" s="94">
        <v>232.99203466296481</v>
      </c>
    </row>
    <row r="553" spans="2:6" x14ac:dyDescent="0.25">
      <c r="B553" s="91">
        <v>546</v>
      </c>
      <c r="C553" s="95">
        <v>1829.8822319595702</v>
      </c>
      <c r="D553" s="93">
        <v>23.61722981931495</v>
      </c>
      <c r="E553" s="93">
        <v>36.7666409791128</v>
      </c>
      <c r="F553" s="94">
        <v>262.29418465494467</v>
      </c>
    </row>
    <row r="554" spans="2:6" x14ac:dyDescent="0.25">
      <c r="B554" s="91">
        <v>547</v>
      </c>
      <c r="C554" s="95">
        <v>1541.8881354412579</v>
      </c>
      <c r="D554" s="93">
        <v>26.584015823748132</v>
      </c>
      <c r="E554" s="93">
        <v>38.29345650095442</v>
      </c>
      <c r="F554" s="94">
        <v>318.26413877654954</v>
      </c>
    </row>
    <row r="555" spans="2:6" x14ac:dyDescent="0.25">
      <c r="B555" s="91">
        <v>548</v>
      </c>
      <c r="C555" s="95">
        <v>250.14250654259195</v>
      </c>
      <c r="D555" s="93">
        <v>27.214805992340814</v>
      </c>
      <c r="E555" s="93">
        <v>32.465518525053774</v>
      </c>
      <c r="F555" s="94">
        <v>202.10312445295673</v>
      </c>
    </row>
    <row r="556" spans="2:6" x14ac:dyDescent="0.25">
      <c r="B556" s="91">
        <v>549</v>
      </c>
      <c r="C556" s="95">
        <v>307.18098612500853</v>
      </c>
      <c r="D556" s="93">
        <v>28.095465800658992</v>
      </c>
      <c r="E556" s="93">
        <v>33.631370731284036</v>
      </c>
      <c r="F556" s="94">
        <v>352.74161623823562</v>
      </c>
    </row>
    <row r="557" spans="2:6" x14ac:dyDescent="0.25">
      <c r="B557" s="91">
        <v>550</v>
      </c>
      <c r="C557" s="95">
        <v>1292.242019530172</v>
      </c>
      <c r="D557" s="93">
        <v>25.719730737216</v>
      </c>
      <c r="E557" s="93">
        <v>36.18094083486686</v>
      </c>
      <c r="F557" s="94">
        <v>302.10359525894648</v>
      </c>
    </row>
    <row r="558" spans="2:6" x14ac:dyDescent="0.25">
      <c r="B558" s="91">
        <v>551</v>
      </c>
      <c r="C558" s="95">
        <v>1224.9527931926868</v>
      </c>
      <c r="D558" s="93">
        <v>25.408871782539553</v>
      </c>
      <c r="E558" s="93">
        <v>35.533635748502988</v>
      </c>
      <c r="F558" s="94">
        <v>326.5828222437799</v>
      </c>
    </row>
    <row r="559" spans="2:6" x14ac:dyDescent="0.25">
      <c r="B559" s="91">
        <v>552</v>
      </c>
      <c r="C559" s="95">
        <v>566.46845766521255</v>
      </c>
      <c r="D559" s="93">
        <v>27.200605990720096</v>
      </c>
      <c r="E559" s="93">
        <v>34.03294827904616</v>
      </c>
      <c r="F559" s="94">
        <v>252.19656971314902</v>
      </c>
    </row>
    <row r="560" spans="2:6" x14ac:dyDescent="0.25">
      <c r="B560" s="91">
        <v>553</v>
      </c>
      <c r="C560" s="95">
        <v>2627.7909311990575</v>
      </c>
      <c r="D560" s="93">
        <v>20.192912955578116</v>
      </c>
      <c r="E560" s="93">
        <v>37.331867611573401</v>
      </c>
      <c r="F560" s="94">
        <v>380.75220344334753</v>
      </c>
    </row>
    <row r="561" spans="2:6" x14ac:dyDescent="0.25">
      <c r="B561" s="91">
        <v>554</v>
      </c>
      <c r="C561" s="95">
        <v>2135.7510974752222</v>
      </c>
      <c r="D561" s="93">
        <v>25.300025947274719</v>
      </c>
      <c r="E561" s="93">
        <v>39.978781434650827</v>
      </c>
      <c r="F561" s="94">
        <v>209.78846689342967</v>
      </c>
    </row>
    <row r="562" spans="2:6" x14ac:dyDescent="0.25">
      <c r="B562" s="91">
        <v>555</v>
      </c>
      <c r="C562" s="95">
        <v>1506.322800395892</v>
      </c>
      <c r="D562" s="93">
        <v>28.396455074698526</v>
      </c>
      <c r="E562" s="93">
        <v>39.928069076677986</v>
      </c>
      <c r="F562" s="94">
        <v>337.66325763029249</v>
      </c>
    </row>
    <row r="563" spans="2:6" x14ac:dyDescent="0.25">
      <c r="B563" s="91">
        <v>556</v>
      </c>
      <c r="C563" s="95">
        <v>1975.8544121720934</v>
      </c>
      <c r="D563" s="93">
        <v>24.902001373933885</v>
      </c>
      <c r="E563" s="93">
        <v>38.78127343479435</v>
      </c>
      <c r="F563" s="94">
        <v>336.18002750445089</v>
      </c>
    </row>
    <row r="564" spans="2:6" x14ac:dyDescent="0.25">
      <c r="B564" s="91">
        <v>557</v>
      </c>
      <c r="C564" s="95">
        <v>408.77213081362788</v>
      </c>
      <c r="D564" s="93">
        <v>29.628201832074232</v>
      </c>
      <c r="E564" s="93">
        <v>35.672062486142373</v>
      </c>
      <c r="F564" s="94">
        <v>264.76625047289383</v>
      </c>
    </row>
    <row r="565" spans="2:6" x14ac:dyDescent="0.25">
      <c r="B565" s="91">
        <v>558</v>
      </c>
      <c r="C565" s="95">
        <v>1271.811738968664</v>
      </c>
      <c r="D565" s="93">
        <v>23.109335426906121</v>
      </c>
      <c r="E565" s="93">
        <v>33.468394121749441</v>
      </c>
      <c r="F565" s="94">
        <v>342.49213870981839</v>
      </c>
    </row>
    <row r="566" spans="2:6" x14ac:dyDescent="0.25">
      <c r="B566" s="91">
        <v>559</v>
      </c>
      <c r="C566" s="95">
        <v>489.78931556641055</v>
      </c>
      <c r="D566" s="93">
        <v>25.520372120165295</v>
      </c>
      <c r="E566" s="93">
        <v>31.969318697997345</v>
      </c>
      <c r="F566" s="94">
        <v>305.75452890024485</v>
      </c>
    </row>
    <row r="567" spans="2:6" x14ac:dyDescent="0.25">
      <c r="B567" s="91">
        <v>560</v>
      </c>
      <c r="C567" s="95">
        <v>1398.5027862702846</v>
      </c>
      <c r="D567" s="93">
        <v>26.962262092181213</v>
      </c>
      <c r="E567" s="93">
        <v>37.954776023532638</v>
      </c>
      <c r="F567" s="94">
        <v>311.62862888235514</v>
      </c>
    </row>
    <row r="568" spans="2:6" x14ac:dyDescent="0.25">
      <c r="B568" s="91">
        <v>561</v>
      </c>
      <c r="C568" s="95">
        <v>2234.9688415313994</v>
      </c>
      <c r="D568" s="93">
        <v>24.650832004252532</v>
      </c>
      <c r="E568" s="93">
        <v>39.825676211909531</v>
      </c>
      <c r="F568" s="94">
        <v>265.16507043255979</v>
      </c>
    </row>
    <row r="569" spans="2:6" x14ac:dyDescent="0.25">
      <c r="B569" s="91">
        <v>562</v>
      </c>
      <c r="C569" s="95">
        <v>521.6884270101591</v>
      </c>
      <c r="D569" s="93">
        <v>26.310966532096931</v>
      </c>
      <c r="E569" s="93">
        <v>32.919408667147728</v>
      </c>
      <c r="F569" s="94">
        <v>200.83869982126396</v>
      </c>
    </row>
    <row r="570" spans="2:6" x14ac:dyDescent="0.25">
      <c r="B570" s="91">
        <v>563</v>
      </c>
      <c r="C570" s="95">
        <v>2033.4852912833821</v>
      </c>
      <c r="D570" s="93">
        <v>21.673507266184536</v>
      </c>
      <c r="E570" s="93">
        <v>35.840933722601449</v>
      </c>
      <c r="F570" s="94">
        <v>338.84569740710339</v>
      </c>
    </row>
    <row r="571" spans="2:6" x14ac:dyDescent="0.25">
      <c r="B571" s="91">
        <v>564</v>
      </c>
      <c r="C571" s="95">
        <v>-113.54243612773098</v>
      </c>
      <c r="D571" s="93">
        <v>27.716262698052272</v>
      </c>
      <c r="E571" s="93">
        <v>31.148550517413618</v>
      </c>
      <c r="F571" s="94">
        <v>343.56570299084274</v>
      </c>
    </row>
    <row r="572" spans="2:6" x14ac:dyDescent="0.25">
      <c r="B572" s="91">
        <v>565</v>
      </c>
      <c r="C572" s="95">
        <v>2431.1436749335198</v>
      </c>
      <c r="D572" s="93">
        <v>20.955078284629696</v>
      </c>
      <c r="E572" s="93">
        <v>37.110796659297293</v>
      </c>
      <c r="F572" s="94">
        <v>238.66765056845844</v>
      </c>
    </row>
    <row r="573" spans="2:6" x14ac:dyDescent="0.25">
      <c r="B573" s="91">
        <v>566</v>
      </c>
      <c r="C573" s="95">
        <v>2692.4511640639403</v>
      </c>
      <c r="D573" s="93">
        <v>21.50306746297078</v>
      </c>
      <c r="E573" s="93">
        <v>38.965323283290481</v>
      </c>
      <c r="F573" s="94">
        <v>259.05701181588051</v>
      </c>
    </row>
    <row r="574" spans="2:6" x14ac:dyDescent="0.25">
      <c r="B574" s="91">
        <v>567</v>
      </c>
      <c r="C574" s="95">
        <v>1734.4658930149481</v>
      </c>
      <c r="D574" s="93">
        <v>22.275720645250708</v>
      </c>
      <c r="E574" s="93">
        <v>34.948050110325447</v>
      </c>
      <c r="F574" s="94">
        <v>349.90800344085551</v>
      </c>
    </row>
    <row r="575" spans="2:6" x14ac:dyDescent="0.25">
      <c r="B575" s="91">
        <v>568</v>
      </c>
      <c r="C575" s="95">
        <v>1796.5712586104992</v>
      </c>
      <c r="D575" s="93">
        <v>21.891046948460023</v>
      </c>
      <c r="E575" s="93">
        <v>34.873903241512515</v>
      </c>
      <c r="F575" s="94">
        <v>234.55926589905411</v>
      </c>
    </row>
    <row r="576" spans="2:6" x14ac:dyDescent="0.25">
      <c r="B576" s="91">
        <v>569</v>
      </c>
      <c r="C576" s="95">
        <v>1485.212492649619</v>
      </c>
      <c r="D576" s="93">
        <v>23.824474547935864</v>
      </c>
      <c r="E576" s="93">
        <v>35.250537011183958</v>
      </c>
      <c r="F576" s="94">
        <v>280.10361701820284</v>
      </c>
    </row>
    <row r="577" spans="2:6" x14ac:dyDescent="0.25">
      <c r="B577" s="91">
        <v>570</v>
      </c>
      <c r="C577" s="95">
        <v>1453.5738185666942</v>
      </c>
      <c r="D577" s="93">
        <v>26.855987771098153</v>
      </c>
      <c r="E577" s="93">
        <v>38.123856863931621</v>
      </c>
      <c r="F577" s="94">
        <v>393.38155547886856</v>
      </c>
    </row>
    <row r="578" spans="2:6" x14ac:dyDescent="0.25">
      <c r="B578" s="91">
        <v>571</v>
      </c>
      <c r="C578" s="95">
        <v>1207.9340832677135</v>
      </c>
      <c r="D578" s="93">
        <v>21.276052972706047</v>
      </c>
      <c r="E578" s="93">
        <v>31.315723389044614</v>
      </c>
      <c r="F578" s="94">
        <v>335.19870048727427</v>
      </c>
    </row>
    <row r="579" spans="2:6" x14ac:dyDescent="0.25">
      <c r="B579" s="91">
        <v>572</v>
      </c>
      <c r="C579" s="95">
        <v>1007.225383619656</v>
      </c>
      <c r="D579" s="93">
        <v>24.408134251402931</v>
      </c>
      <c r="E579" s="93">
        <v>33.44426116950121</v>
      </c>
      <c r="F579" s="94">
        <v>273.48263471137608</v>
      </c>
    </row>
    <row r="580" spans="2:6" x14ac:dyDescent="0.25">
      <c r="B580" s="91">
        <v>573</v>
      </c>
      <c r="C580" s="95">
        <v>1166.2814068765128</v>
      </c>
      <c r="D580" s="93">
        <v>23.311146188065461</v>
      </c>
      <c r="E580" s="93">
        <v>33.142553222448022</v>
      </c>
      <c r="F580" s="94">
        <v>389.26140459199723</v>
      </c>
    </row>
    <row r="581" spans="2:6" x14ac:dyDescent="0.25">
      <c r="B581" s="91">
        <v>574</v>
      </c>
      <c r="C581" s="95">
        <v>2596.4614035251984</v>
      </c>
      <c r="D581" s="93">
        <v>20.445205530901951</v>
      </c>
      <c r="E581" s="93">
        <v>37.427512548527943</v>
      </c>
      <c r="F581" s="94">
        <v>316.23136327119005</v>
      </c>
    </row>
    <row r="582" spans="2:6" x14ac:dyDescent="0.25">
      <c r="B582" s="91">
        <v>575</v>
      </c>
      <c r="C582" s="95">
        <v>2054.0941014714172</v>
      </c>
      <c r="D582" s="93">
        <v>22.312385950235281</v>
      </c>
      <c r="E582" s="93">
        <v>36.582856457592364</v>
      </c>
      <c r="F582" s="94">
        <v>279.76582225069399</v>
      </c>
    </row>
    <row r="583" spans="2:6" x14ac:dyDescent="0.25">
      <c r="B583" s="91">
        <v>576</v>
      </c>
      <c r="C583" s="95">
        <v>346.39607799589157</v>
      </c>
      <c r="D583" s="93">
        <v>26.252087285074722</v>
      </c>
      <c r="E583" s="93">
        <v>31.984067675054181</v>
      </c>
      <c r="F583" s="94">
        <v>388.84254939554006</v>
      </c>
    </row>
    <row r="584" spans="2:6" x14ac:dyDescent="0.25">
      <c r="B584" s="91">
        <v>577</v>
      </c>
      <c r="C584" s="95">
        <v>1508.2238500461835</v>
      </c>
      <c r="D584" s="93">
        <v>27.430967920559151</v>
      </c>
      <c r="E584" s="93">
        <v>38.972087170790068</v>
      </c>
      <c r="F584" s="94">
        <v>303.63899217384284</v>
      </c>
    </row>
    <row r="585" spans="2:6" x14ac:dyDescent="0.25">
      <c r="B585" s="91">
        <v>578</v>
      </c>
      <c r="C585" s="95">
        <v>1447.7941017207249</v>
      </c>
      <c r="D585" s="93">
        <v>28.206898924957539</v>
      </c>
      <c r="E585" s="93">
        <v>39.445869433561164</v>
      </c>
      <c r="F585" s="94">
        <v>216.45115695781473</v>
      </c>
    </row>
    <row r="586" spans="2:6" x14ac:dyDescent="0.25">
      <c r="B586" s="91">
        <v>579</v>
      </c>
      <c r="C586" s="95">
        <v>2554.9984879274962</v>
      </c>
      <c r="D586" s="93">
        <v>20.05775965513422</v>
      </c>
      <c r="E586" s="93">
        <v>36.832752094771699</v>
      </c>
      <c r="F586" s="94">
        <v>240.82617173551517</v>
      </c>
    </row>
    <row r="587" spans="2:6" x14ac:dyDescent="0.25">
      <c r="B587" s="91">
        <v>580</v>
      </c>
      <c r="C587" s="95">
        <v>891.27519421320358</v>
      </c>
      <c r="D587" s="93">
        <v>29.133245040449239</v>
      </c>
      <c r="E587" s="93">
        <v>37.589621011515256</v>
      </c>
      <c r="F587" s="94">
        <v>358.816147773029</v>
      </c>
    </row>
    <row r="588" spans="2:6" x14ac:dyDescent="0.25">
      <c r="B588" s="91">
        <v>581</v>
      </c>
      <c r="C588" s="95">
        <v>622.42067090409091</v>
      </c>
      <c r="D588" s="93">
        <v>29.404541997551288</v>
      </c>
      <c r="E588" s="93">
        <v>36.516645352071741</v>
      </c>
      <c r="F588" s="94">
        <v>205.47615167127657</v>
      </c>
    </row>
    <row r="589" spans="2:6" x14ac:dyDescent="0.25">
      <c r="B589" s="91">
        <v>582</v>
      </c>
      <c r="C589" s="95">
        <v>1075.0780359218224</v>
      </c>
      <c r="D589" s="93">
        <v>21.317290363259787</v>
      </c>
      <c r="E589" s="93">
        <v>30.692680542868896</v>
      </c>
      <c r="F589" s="94">
        <v>219.81391659177336</v>
      </c>
    </row>
    <row r="590" spans="2:6" x14ac:dyDescent="0.25">
      <c r="B590" s="91">
        <v>583</v>
      </c>
      <c r="C590" s="95">
        <v>1454.9564161951275</v>
      </c>
      <c r="D590" s="93">
        <v>22.81904187293868</v>
      </c>
      <c r="E590" s="93">
        <v>34.093823953914317</v>
      </c>
      <c r="F590" s="94">
        <v>254.21827678644891</v>
      </c>
    </row>
    <row r="591" spans="2:6" x14ac:dyDescent="0.25">
      <c r="B591" s="91">
        <v>584</v>
      </c>
      <c r="C591" s="95">
        <v>1029.3704592992326</v>
      </c>
      <c r="D591" s="93">
        <v>25.079743197065465</v>
      </c>
      <c r="E591" s="93">
        <v>34.226595493561625</v>
      </c>
      <c r="F591" s="94">
        <v>208.35556946384409</v>
      </c>
    </row>
    <row r="592" spans="2:6" x14ac:dyDescent="0.25">
      <c r="B592" s="91">
        <v>585</v>
      </c>
      <c r="C592" s="95">
        <v>-42.664443381197998</v>
      </c>
      <c r="D592" s="93">
        <v>27.122304109419524</v>
      </c>
      <c r="E592" s="93">
        <v>30.908981892513534</v>
      </c>
      <c r="F592" s="94">
        <v>341.41638025791758</v>
      </c>
    </row>
    <row r="593" spans="2:6" x14ac:dyDescent="0.25">
      <c r="B593" s="91">
        <v>586</v>
      </c>
      <c r="C593" s="95">
        <v>1395.9784283226763</v>
      </c>
      <c r="D593" s="93">
        <v>28.243794268872275</v>
      </c>
      <c r="E593" s="93">
        <v>39.223686410485655</v>
      </c>
      <c r="F593" s="94">
        <v>383.08734044573322</v>
      </c>
    </row>
    <row r="594" spans="2:6" x14ac:dyDescent="0.25">
      <c r="B594" s="91">
        <v>587</v>
      </c>
      <c r="C594" s="95">
        <v>308.94886259709256</v>
      </c>
      <c r="D594" s="93">
        <v>25.912412609053483</v>
      </c>
      <c r="E594" s="93">
        <v>31.457156922038944</v>
      </c>
      <c r="F594" s="94">
        <v>330.30052642510759</v>
      </c>
    </row>
    <row r="595" spans="2:6" x14ac:dyDescent="0.25">
      <c r="B595" s="91">
        <v>588</v>
      </c>
      <c r="C595" s="95">
        <v>759.81024468179749</v>
      </c>
      <c r="D595" s="93">
        <v>24.322441835264261</v>
      </c>
      <c r="E595" s="93">
        <v>32.121493058673252</v>
      </c>
      <c r="F595" s="94">
        <v>381.15927736349744</v>
      </c>
    </row>
    <row r="596" spans="2:6" x14ac:dyDescent="0.25">
      <c r="B596" s="91">
        <v>589</v>
      </c>
      <c r="C596" s="95">
        <v>1420.8846013629509</v>
      </c>
      <c r="D596" s="93">
        <v>28.25998526429656</v>
      </c>
      <c r="E596" s="93">
        <v>39.364408271111316</v>
      </c>
      <c r="F596" s="94">
        <v>261.40528639772458</v>
      </c>
    </row>
    <row r="597" spans="2:6" x14ac:dyDescent="0.25">
      <c r="B597" s="91">
        <v>590</v>
      </c>
      <c r="C597" s="95">
        <v>2359.1123183449672</v>
      </c>
      <c r="D597" s="93">
        <v>22.924105641109531</v>
      </c>
      <c r="E597" s="93">
        <v>38.719667232834368</v>
      </c>
      <c r="F597" s="94">
        <v>298.32619751102044</v>
      </c>
    </row>
    <row r="598" spans="2:6" x14ac:dyDescent="0.25">
      <c r="B598" s="91">
        <v>591</v>
      </c>
      <c r="C598" s="95">
        <v>414.26685766589799</v>
      </c>
      <c r="D598" s="93">
        <v>26.14683788130084</v>
      </c>
      <c r="E598" s="93">
        <v>32.218172169630328</v>
      </c>
      <c r="F598" s="94">
        <v>208.59554527459946</v>
      </c>
    </row>
    <row r="599" spans="2:6" x14ac:dyDescent="0.25">
      <c r="B599" s="91">
        <v>592</v>
      </c>
      <c r="C599" s="95">
        <v>1076.0828738596401</v>
      </c>
      <c r="D599" s="93">
        <v>25.829246666659504</v>
      </c>
      <c r="E599" s="93">
        <v>35.209661035957708</v>
      </c>
      <c r="F599" s="94">
        <v>333.14661131360208</v>
      </c>
    </row>
    <row r="600" spans="2:6" x14ac:dyDescent="0.25">
      <c r="B600" s="91">
        <v>593</v>
      </c>
      <c r="C600" s="95">
        <v>1548.5191595570777</v>
      </c>
      <c r="D600" s="93">
        <v>28.020159505048404</v>
      </c>
      <c r="E600" s="93">
        <v>39.762755302833796</v>
      </c>
      <c r="F600" s="94">
        <v>298.5358671489999</v>
      </c>
    </row>
    <row r="601" spans="2:6" x14ac:dyDescent="0.25">
      <c r="B601" s="91">
        <v>594</v>
      </c>
      <c r="C601" s="95">
        <v>782.77750869414376</v>
      </c>
      <c r="D601" s="93">
        <v>29.100869862603389</v>
      </c>
      <c r="E601" s="93">
        <v>37.014757406074111</v>
      </c>
      <c r="F601" s="94">
        <v>321.81171397483763</v>
      </c>
    </row>
    <row r="602" spans="2:6" x14ac:dyDescent="0.25">
      <c r="B602" s="91">
        <v>595</v>
      </c>
      <c r="C602" s="95">
        <v>1123.3847766783847</v>
      </c>
      <c r="D602" s="93">
        <v>27.336004431243001</v>
      </c>
      <c r="E602" s="93">
        <v>36.952928314634924</v>
      </c>
      <c r="F602" s="94">
        <v>260.86990233940361</v>
      </c>
    </row>
    <row r="603" spans="2:6" x14ac:dyDescent="0.25">
      <c r="B603" s="91">
        <v>596</v>
      </c>
      <c r="C603" s="95">
        <v>1846.1171049822515</v>
      </c>
      <c r="D603" s="93">
        <v>21.492439789437565</v>
      </c>
      <c r="E603" s="93">
        <v>34.723025314348824</v>
      </c>
      <c r="F603" s="94">
        <v>344.19116581460867</v>
      </c>
    </row>
    <row r="604" spans="2:6" x14ac:dyDescent="0.25">
      <c r="B604" s="91">
        <v>597</v>
      </c>
      <c r="C604" s="95">
        <v>1982.0011126941536</v>
      </c>
      <c r="D604" s="93">
        <v>24.829069867588196</v>
      </c>
      <c r="E604" s="93">
        <v>38.739075431058964</v>
      </c>
      <c r="F604" s="94">
        <v>203.70925434192824</v>
      </c>
    </row>
    <row r="605" spans="2:6" x14ac:dyDescent="0.25">
      <c r="B605" s="91">
        <v>598</v>
      </c>
      <c r="C605" s="95">
        <v>47.924534690959263</v>
      </c>
      <c r="D605" s="93">
        <v>25.991295572398545</v>
      </c>
      <c r="E605" s="93">
        <v>30.230918245853342</v>
      </c>
      <c r="F605" s="94">
        <v>350.05442268081771</v>
      </c>
    </row>
    <row r="606" spans="2:6" x14ac:dyDescent="0.25">
      <c r="B606" s="91">
        <v>599</v>
      </c>
      <c r="C606" s="95">
        <v>-715.4058395305201</v>
      </c>
      <c r="D606" s="93">
        <v>29.611368479673779</v>
      </c>
      <c r="E606" s="93">
        <v>30.034339282021179</v>
      </c>
      <c r="F606" s="94">
        <v>359.36294172375392</v>
      </c>
    </row>
    <row r="607" spans="2:6" x14ac:dyDescent="0.25">
      <c r="B607" s="91">
        <v>600</v>
      </c>
      <c r="C607" s="95">
        <v>2149.3782271261052</v>
      </c>
      <c r="D607" s="93">
        <v>22.158263977635215</v>
      </c>
      <c r="E607" s="93">
        <v>36.905155113265742</v>
      </c>
      <c r="F607" s="94">
        <v>384.47099423124882</v>
      </c>
    </row>
    <row r="608" spans="2:6" x14ac:dyDescent="0.25">
      <c r="B608" s="91">
        <v>601</v>
      </c>
      <c r="C608" s="95">
        <v>1909.2709803434436</v>
      </c>
      <c r="D608" s="93">
        <v>23.118639957949124</v>
      </c>
      <c r="E608" s="93">
        <v>36.664994859666344</v>
      </c>
      <c r="F608" s="94">
        <v>235.23556448900774</v>
      </c>
    </row>
    <row r="609" spans="2:6" x14ac:dyDescent="0.25">
      <c r="B609" s="91">
        <v>602</v>
      </c>
      <c r="C609" s="95">
        <v>1680.1528003642798</v>
      </c>
      <c r="D609" s="93">
        <v>23.250546870986742</v>
      </c>
      <c r="E609" s="93">
        <v>35.651310872808139</v>
      </c>
      <c r="F609" s="94">
        <v>371.48796287827997</v>
      </c>
    </row>
    <row r="610" spans="2:6" x14ac:dyDescent="0.25">
      <c r="B610" s="91">
        <v>603</v>
      </c>
      <c r="C610" s="95">
        <v>1633.7562701406514</v>
      </c>
      <c r="D610" s="93">
        <v>22.354377118505507</v>
      </c>
      <c r="E610" s="93">
        <v>34.523158469208767</v>
      </c>
      <c r="F610" s="94">
        <v>334.02262974152711</v>
      </c>
    </row>
    <row r="611" spans="2:6" x14ac:dyDescent="0.25">
      <c r="B611" s="91">
        <v>604</v>
      </c>
      <c r="C611" s="95">
        <v>2551.0922286549549</v>
      </c>
      <c r="D611" s="93">
        <v>23.123578403503455</v>
      </c>
      <c r="E611" s="93">
        <v>39.87903954677823</v>
      </c>
      <c r="F611" s="94">
        <v>247.66198096771581</v>
      </c>
    </row>
    <row r="612" spans="2:6" x14ac:dyDescent="0.25">
      <c r="B612" s="91">
        <v>605</v>
      </c>
      <c r="C612" s="95">
        <v>754.86519074437547</v>
      </c>
      <c r="D612" s="93">
        <v>25.742099595839093</v>
      </c>
      <c r="E612" s="93">
        <v>33.516425549560971</v>
      </c>
      <c r="F612" s="94">
        <v>288.69531258097436</v>
      </c>
    </row>
    <row r="613" spans="2:6" x14ac:dyDescent="0.25">
      <c r="B613" s="91">
        <v>606</v>
      </c>
      <c r="C613" s="95">
        <v>-292.38518875809223</v>
      </c>
      <c r="D613" s="93">
        <v>28.309423323390419</v>
      </c>
      <c r="E613" s="93">
        <v>30.847497379599957</v>
      </c>
      <c r="F613" s="94">
        <v>207.6769904842923</v>
      </c>
    </row>
    <row r="614" spans="2:6" x14ac:dyDescent="0.25">
      <c r="B614" s="91">
        <v>607</v>
      </c>
      <c r="C614" s="95">
        <v>1894.7710776484173</v>
      </c>
      <c r="D614" s="93">
        <v>21.407755397153075</v>
      </c>
      <c r="E614" s="93">
        <v>34.881610785395161</v>
      </c>
      <c r="F614" s="94">
        <v>281.33274069841366</v>
      </c>
    </row>
    <row r="615" spans="2:6" x14ac:dyDescent="0.25">
      <c r="B615" s="91">
        <v>608</v>
      </c>
      <c r="C615" s="95">
        <v>1491.5326924800274</v>
      </c>
      <c r="D615" s="93">
        <v>26.384319358928543</v>
      </c>
      <c r="E615" s="93">
        <v>37.841982821328678</v>
      </c>
      <c r="F615" s="94">
        <v>248.06023897890316</v>
      </c>
    </row>
    <row r="616" spans="2:6" x14ac:dyDescent="0.25">
      <c r="B616" s="91">
        <v>609</v>
      </c>
      <c r="C616" s="95">
        <v>247.93826523164171</v>
      </c>
      <c r="D616" s="93">
        <v>29.545358697184845</v>
      </c>
      <c r="E616" s="93">
        <v>34.785050023343054</v>
      </c>
      <c r="F616" s="94">
        <v>263.08327339642267</v>
      </c>
    </row>
    <row r="617" spans="2:6" x14ac:dyDescent="0.25">
      <c r="B617" s="91">
        <v>610</v>
      </c>
      <c r="C617" s="95">
        <v>1625.3154843758593</v>
      </c>
      <c r="D617" s="93">
        <v>27.567152019765977</v>
      </c>
      <c r="E617" s="93">
        <v>39.693729441645274</v>
      </c>
      <c r="F617" s="94">
        <v>218.14359136634425</v>
      </c>
    </row>
    <row r="618" spans="2:6" x14ac:dyDescent="0.25">
      <c r="B618" s="91">
        <v>611</v>
      </c>
      <c r="C618" s="95">
        <v>557.93202553816991</v>
      </c>
      <c r="D618" s="93">
        <v>29.461437501898054</v>
      </c>
      <c r="E618" s="93">
        <v>36.251097629588905</v>
      </c>
      <c r="F618" s="94">
        <v>322.13095783570344</v>
      </c>
    </row>
    <row r="619" spans="2:6" x14ac:dyDescent="0.25">
      <c r="B619" s="91">
        <v>612</v>
      </c>
      <c r="C619" s="95">
        <v>1923.2563831897642</v>
      </c>
      <c r="D619" s="93">
        <v>20.520206223615489</v>
      </c>
      <c r="E619" s="93">
        <v>34.136488139564307</v>
      </c>
      <c r="F619" s="94">
        <v>292.3880374280667</v>
      </c>
    </row>
    <row r="620" spans="2:6" x14ac:dyDescent="0.25">
      <c r="B620" s="91">
        <v>613</v>
      </c>
      <c r="C620" s="95">
        <v>2671.7533005937817</v>
      </c>
      <c r="D620" s="93">
        <v>20.399761053105355</v>
      </c>
      <c r="E620" s="93">
        <v>37.758527556074263</v>
      </c>
      <c r="F620" s="94">
        <v>263.22146976517456</v>
      </c>
    </row>
    <row r="621" spans="2:6" x14ac:dyDescent="0.25">
      <c r="B621" s="91">
        <v>614</v>
      </c>
      <c r="C621" s="95">
        <v>-498.43641461616971</v>
      </c>
      <c r="D621" s="93">
        <v>28.578398649620553</v>
      </c>
      <c r="E621" s="93">
        <v>30.086216576539705</v>
      </c>
      <c r="F621" s="94">
        <v>204.32509969617033</v>
      </c>
    </row>
    <row r="622" spans="2:6" x14ac:dyDescent="0.25">
      <c r="B622" s="91">
        <v>615</v>
      </c>
      <c r="C622" s="95">
        <v>1634.3008961747137</v>
      </c>
      <c r="D622" s="93">
        <v>22.503159122504641</v>
      </c>
      <c r="E622" s="93">
        <v>34.674663603378207</v>
      </c>
      <c r="F622" s="94">
        <v>327.53038641529542</v>
      </c>
    </row>
    <row r="623" spans="2:6" x14ac:dyDescent="0.25">
      <c r="B623" s="91">
        <v>616</v>
      </c>
      <c r="C623" s="95">
        <v>379.94305575629187</v>
      </c>
      <c r="D623" s="93">
        <v>25.566215387612356</v>
      </c>
      <c r="E623" s="93">
        <v>31.465930666393817</v>
      </c>
      <c r="F623" s="94">
        <v>205.21569317707781</v>
      </c>
    </row>
    <row r="624" spans="2:6" x14ac:dyDescent="0.25">
      <c r="B624" s="91">
        <v>617</v>
      </c>
      <c r="C624" s="95">
        <v>1941.0138193900075</v>
      </c>
      <c r="D624" s="93">
        <v>20.903397956113757</v>
      </c>
      <c r="E624" s="93">
        <v>34.608467053063798</v>
      </c>
      <c r="F624" s="94">
        <v>398.44299662692515</v>
      </c>
    </row>
    <row r="625" spans="2:6" x14ac:dyDescent="0.25">
      <c r="B625" s="91">
        <v>618</v>
      </c>
      <c r="C625" s="95">
        <v>1430.3830433210496</v>
      </c>
      <c r="D625" s="93">
        <v>24.764237397086433</v>
      </c>
      <c r="E625" s="93">
        <v>35.916152613691679</v>
      </c>
      <c r="F625" s="94">
        <v>272.76172135807991</v>
      </c>
    </row>
    <row r="626" spans="2:6" x14ac:dyDescent="0.25">
      <c r="B626" s="91">
        <v>619</v>
      </c>
      <c r="C626" s="95">
        <v>1994.1829257189193</v>
      </c>
      <c r="D626" s="93">
        <v>20.691275249897618</v>
      </c>
      <c r="E626" s="93">
        <v>34.662189878492214</v>
      </c>
      <c r="F626" s="94">
        <v>244.78723537508984</v>
      </c>
    </row>
    <row r="627" spans="2:6" x14ac:dyDescent="0.25">
      <c r="B627" s="91">
        <v>620</v>
      </c>
      <c r="C627" s="95">
        <v>1086.3807222758915</v>
      </c>
      <c r="D627" s="93">
        <v>22.698816524804553</v>
      </c>
      <c r="E627" s="93">
        <v>32.13072013618401</v>
      </c>
      <c r="F627" s="94">
        <v>237.9937923647968</v>
      </c>
    </row>
    <row r="628" spans="2:6" x14ac:dyDescent="0.25">
      <c r="B628" s="91">
        <v>621</v>
      </c>
      <c r="C628" s="95">
        <v>2345.6817244338654</v>
      </c>
      <c r="D628" s="93">
        <v>20.970095884028602</v>
      </c>
      <c r="E628" s="93">
        <v>36.698504506197928</v>
      </c>
      <c r="F628" s="94">
        <v>228.20332106627345</v>
      </c>
    </row>
    <row r="629" spans="2:6" x14ac:dyDescent="0.25">
      <c r="B629" s="91">
        <v>622</v>
      </c>
      <c r="C629" s="95">
        <v>1386.943773547905</v>
      </c>
      <c r="D629" s="93">
        <v>25.056578444513669</v>
      </c>
      <c r="E629" s="93">
        <v>35.991297312253195</v>
      </c>
      <c r="F629" s="94">
        <v>210.44934854967096</v>
      </c>
    </row>
    <row r="630" spans="2:6" x14ac:dyDescent="0.25">
      <c r="B630" s="91">
        <v>623</v>
      </c>
      <c r="C630" s="95">
        <v>1034.529699828634</v>
      </c>
      <c r="D630" s="93">
        <v>28.263280212719977</v>
      </c>
      <c r="E630" s="93">
        <v>37.435928711863149</v>
      </c>
      <c r="F630" s="94">
        <v>349.3841322257187</v>
      </c>
    </row>
    <row r="631" spans="2:6" x14ac:dyDescent="0.25">
      <c r="B631" s="91">
        <v>624</v>
      </c>
      <c r="C631" s="95">
        <v>1608.5421600675136</v>
      </c>
      <c r="D631" s="93">
        <v>21.751862185499668</v>
      </c>
      <c r="E631" s="93">
        <v>33.794572985837235</v>
      </c>
      <c r="F631" s="94">
        <v>343.89153722782942</v>
      </c>
    </row>
    <row r="632" spans="2:6" x14ac:dyDescent="0.25">
      <c r="B632" s="91">
        <v>625</v>
      </c>
      <c r="C632" s="95">
        <v>1492.2769126565845</v>
      </c>
      <c r="D632" s="93">
        <v>20.647484582380688</v>
      </c>
      <c r="E632" s="93">
        <v>32.108869145663611</v>
      </c>
      <c r="F632" s="94">
        <v>281.62975259607907</v>
      </c>
    </row>
    <row r="633" spans="2:6" x14ac:dyDescent="0.25">
      <c r="B633" s="91">
        <v>626</v>
      </c>
      <c r="C633" s="95">
        <v>2664.1531096523458</v>
      </c>
      <c r="D633" s="93">
        <v>20.364566649531543</v>
      </c>
      <c r="E633" s="93">
        <v>37.685332197793272</v>
      </c>
      <c r="F633" s="94">
        <v>358.43324901416474</v>
      </c>
    </row>
    <row r="634" spans="2:6" x14ac:dyDescent="0.25">
      <c r="B634" s="91">
        <v>627</v>
      </c>
      <c r="C634" s="95">
        <v>310.84065765589912</v>
      </c>
      <c r="D634" s="93">
        <v>27.485677830450992</v>
      </c>
      <c r="E634" s="93">
        <v>33.039881118730484</v>
      </c>
      <c r="F634" s="94">
        <v>368.11345589885758</v>
      </c>
    </row>
    <row r="635" spans="2:6" x14ac:dyDescent="0.25">
      <c r="B635" s="91">
        <v>628</v>
      </c>
      <c r="C635" s="95">
        <v>510.75504807325706</v>
      </c>
      <c r="D635" s="93">
        <v>24.492193916485988</v>
      </c>
      <c r="E635" s="93">
        <v>31.045969156852276</v>
      </c>
      <c r="F635" s="94">
        <v>251.84581855149747</v>
      </c>
    </row>
    <row r="636" spans="2:6" x14ac:dyDescent="0.25">
      <c r="B636" s="91">
        <v>629</v>
      </c>
      <c r="C636" s="95">
        <v>2464.1234803974266</v>
      </c>
      <c r="D636" s="93">
        <v>23.208877340727195</v>
      </c>
      <c r="E636" s="93">
        <v>39.529494742714327</v>
      </c>
      <c r="F636" s="94">
        <v>217.3360559140834</v>
      </c>
    </row>
    <row r="637" spans="2:6" x14ac:dyDescent="0.25">
      <c r="B637" s="91">
        <v>630</v>
      </c>
      <c r="C637" s="95">
        <v>672.93477165197601</v>
      </c>
      <c r="D637" s="93">
        <v>25.679817665020806</v>
      </c>
      <c r="E637" s="93">
        <v>33.044491523280684</v>
      </c>
      <c r="F637" s="94">
        <v>307.79133055043593</v>
      </c>
    </row>
    <row r="638" spans="2:6" x14ac:dyDescent="0.25">
      <c r="B638" s="91">
        <v>631</v>
      </c>
      <c r="C638" s="95">
        <v>248.49580563099971</v>
      </c>
      <c r="D638" s="93">
        <v>28.368430348220034</v>
      </c>
      <c r="E638" s="93">
        <v>33.610909376375034</v>
      </c>
      <c r="F638" s="94">
        <v>396.09249285961482</v>
      </c>
    </row>
    <row r="639" spans="2:6" x14ac:dyDescent="0.25">
      <c r="B639" s="91">
        <v>632</v>
      </c>
      <c r="C639" s="95">
        <v>116.46728427767266</v>
      </c>
      <c r="D639" s="93">
        <v>28.159307142525353</v>
      </c>
      <c r="E639" s="93">
        <v>32.741643563913719</v>
      </c>
      <c r="F639" s="94">
        <v>249.58746759674762</v>
      </c>
    </row>
    <row r="640" spans="2:6" x14ac:dyDescent="0.25">
      <c r="B640" s="91">
        <v>633</v>
      </c>
      <c r="C640" s="95">
        <v>1114.1407170030834</v>
      </c>
      <c r="D640" s="93">
        <v>26.628191007470619</v>
      </c>
      <c r="E640" s="93">
        <v>36.198894592486035</v>
      </c>
      <c r="F640" s="94">
        <v>251.54629065409085</v>
      </c>
    </row>
    <row r="641" spans="2:6" x14ac:dyDescent="0.25">
      <c r="B641" s="91">
        <v>634</v>
      </c>
      <c r="C641" s="95">
        <v>1134.4572588465498</v>
      </c>
      <c r="D641" s="93">
        <v>23.898508301272908</v>
      </c>
      <c r="E641" s="93">
        <v>33.57079459550566</v>
      </c>
      <c r="F641" s="94">
        <v>310.70115586568858</v>
      </c>
    </row>
    <row r="642" spans="2:6" x14ac:dyDescent="0.25">
      <c r="B642" s="91">
        <v>635</v>
      </c>
      <c r="C642" s="95">
        <v>1710.7570086000451</v>
      </c>
      <c r="D642" s="93">
        <v>21.196725251115609</v>
      </c>
      <c r="E642" s="93">
        <v>33.750510294115834</v>
      </c>
      <c r="F642" s="94">
        <v>361.63139308722305</v>
      </c>
    </row>
    <row r="643" spans="2:6" x14ac:dyDescent="0.25">
      <c r="B643" s="91">
        <v>636</v>
      </c>
      <c r="C643" s="95">
        <v>2935.1335116684268</v>
      </c>
      <c r="D643" s="93">
        <v>20.857582806470329</v>
      </c>
      <c r="E643" s="93">
        <v>39.53325036481246</v>
      </c>
      <c r="F643" s="94">
        <v>287.2462262595119</v>
      </c>
    </row>
    <row r="644" spans="2:6" x14ac:dyDescent="0.25">
      <c r="B644" s="91">
        <v>637</v>
      </c>
      <c r="C644" s="95">
        <v>850.65037764488261</v>
      </c>
      <c r="D644" s="93">
        <v>22.004472689351783</v>
      </c>
      <c r="E644" s="93">
        <v>30.257724577576194</v>
      </c>
      <c r="F644" s="94">
        <v>398.22982499856948</v>
      </c>
    </row>
    <row r="645" spans="2:6" x14ac:dyDescent="0.25">
      <c r="B645" s="91">
        <v>638</v>
      </c>
      <c r="C645" s="95">
        <v>927.50341301091794</v>
      </c>
      <c r="D645" s="93">
        <v>27.262644689674129</v>
      </c>
      <c r="E645" s="93">
        <v>35.900161754728721</v>
      </c>
      <c r="F645" s="94">
        <v>370.81136291022949</v>
      </c>
    </row>
    <row r="646" spans="2:6" x14ac:dyDescent="0.25">
      <c r="B646" s="91">
        <v>639</v>
      </c>
      <c r="C646" s="95">
        <v>453.68706670195388</v>
      </c>
      <c r="D646" s="93">
        <v>25.898565539353879</v>
      </c>
      <c r="E646" s="93">
        <v>32.167000872863646</v>
      </c>
      <c r="F646" s="94">
        <v>284.35961141995654</v>
      </c>
    </row>
    <row r="647" spans="2:6" x14ac:dyDescent="0.25">
      <c r="B647" s="91">
        <v>640</v>
      </c>
      <c r="C647" s="95">
        <v>239.33075213352458</v>
      </c>
      <c r="D647" s="93">
        <v>29.492570366638979</v>
      </c>
      <c r="E647" s="93">
        <v>34.689224127306602</v>
      </c>
      <c r="F647" s="94">
        <v>274.6584568002408</v>
      </c>
    </row>
    <row r="648" spans="2:6" x14ac:dyDescent="0.25">
      <c r="B648" s="91">
        <v>641</v>
      </c>
      <c r="C648" s="95">
        <v>1382.1287546397143</v>
      </c>
      <c r="D648" s="93">
        <v>24.705438797256946</v>
      </c>
      <c r="E648" s="93">
        <v>35.616082570455518</v>
      </c>
      <c r="F648" s="94">
        <v>232.0698561273565</v>
      </c>
    </row>
    <row r="649" spans="2:6" x14ac:dyDescent="0.25">
      <c r="B649" s="91">
        <v>642</v>
      </c>
      <c r="C649" s="95">
        <v>648.79471328946329</v>
      </c>
      <c r="D649" s="93">
        <v>26.760764496779743</v>
      </c>
      <c r="E649" s="93">
        <v>34.004738063227059</v>
      </c>
      <c r="F649" s="94">
        <v>293.89128707390552</v>
      </c>
    </row>
    <row r="650" spans="2:6" x14ac:dyDescent="0.25">
      <c r="B650" s="91">
        <v>643</v>
      </c>
      <c r="C650" s="95">
        <v>1333.3997315456045</v>
      </c>
      <c r="D650" s="93">
        <v>21.533654138238411</v>
      </c>
      <c r="E650" s="93">
        <v>32.200652795966434</v>
      </c>
      <c r="F650" s="94">
        <v>327.00060922071088</v>
      </c>
    </row>
    <row r="651" spans="2:6" x14ac:dyDescent="0.25">
      <c r="B651" s="91">
        <v>644</v>
      </c>
      <c r="C651" s="95">
        <v>258.98639424494831</v>
      </c>
      <c r="D651" s="93">
        <v>25.293289650411928</v>
      </c>
      <c r="E651" s="93">
        <v>30.588221621636674</v>
      </c>
      <c r="F651" s="94">
        <v>303.59651897945196</v>
      </c>
    </row>
    <row r="652" spans="2:6" x14ac:dyDescent="0.25">
      <c r="B652" s="91">
        <v>645</v>
      </c>
      <c r="C652" s="95">
        <v>1355.5832585657017</v>
      </c>
      <c r="D652" s="93">
        <v>23.833036831846414</v>
      </c>
      <c r="E652" s="93">
        <v>34.610953124674921</v>
      </c>
      <c r="F652" s="94">
        <v>238.89654547885607</v>
      </c>
    </row>
    <row r="653" spans="2:6" x14ac:dyDescent="0.25">
      <c r="B653" s="91">
        <v>646</v>
      </c>
      <c r="C653" s="95">
        <v>749.14493530824166</v>
      </c>
      <c r="D653" s="93">
        <v>26.188581951617103</v>
      </c>
      <c r="E653" s="93">
        <v>33.934306628158311</v>
      </c>
      <c r="F653" s="94">
        <v>270.24375021634768</v>
      </c>
    </row>
    <row r="654" spans="2:6" x14ac:dyDescent="0.25">
      <c r="B654" s="91">
        <v>647</v>
      </c>
      <c r="C654" s="95">
        <v>835.38184990571426</v>
      </c>
      <c r="D654" s="93">
        <v>27.689151634936163</v>
      </c>
      <c r="E654" s="93">
        <v>35.86606088446473</v>
      </c>
      <c r="F654" s="94">
        <v>302.5950274543049</v>
      </c>
    </row>
    <row r="655" spans="2:6" x14ac:dyDescent="0.25">
      <c r="B655" s="91">
        <v>648</v>
      </c>
      <c r="C655" s="95">
        <v>2272.8773842247356</v>
      </c>
      <c r="D655" s="93">
        <v>23.073126791900119</v>
      </c>
      <c r="E655" s="93">
        <v>38.437513713023797</v>
      </c>
      <c r="F655" s="94">
        <v>382.77434845234518</v>
      </c>
    </row>
    <row r="656" spans="2:6" x14ac:dyDescent="0.25">
      <c r="B656" s="91">
        <v>649</v>
      </c>
      <c r="C656" s="95">
        <v>1133.2416277170341</v>
      </c>
      <c r="D656" s="93">
        <v>24.200489757993296</v>
      </c>
      <c r="E656" s="93">
        <v>33.866697896578465</v>
      </c>
      <c r="F656" s="94">
        <v>285.98675837811976</v>
      </c>
    </row>
    <row r="657" spans="2:6" x14ac:dyDescent="0.25">
      <c r="B657" s="91">
        <v>650</v>
      </c>
      <c r="C657" s="95">
        <v>792.06400831923747</v>
      </c>
      <c r="D657" s="93">
        <v>24.442434586991165</v>
      </c>
      <c r="E657" s="93">
        <v>32.402754628587353</v>
      </c>
      <c r="F657" s="94">
        <v>304.34420179244626</v>
      </c>
    </row>
    <row r="658" spans="2:6" x14ac:dyDescent="0.25">
      <c r="B658" s="91">
        <v>651</v>
      </c>
      <c r="C658" s="95">
        <v>-395.50962213424918</v>
      </c>
      <c r="D658" s="93">
        <v>28.352180559103729</v>
      </c>
      <c r="E658" s="93">
        <v>30.374632448432486</v>
      </c>
      <c r="F658" s="94">
        <v>391.30776058112156</v>
      </c>
    </row>
    <row r="659" spans="2:6" x14ac:dyDescent="0.25">
      <c r="B659" s="91">
        <v>652</v>
      </c>
      <c r="C659" s="95">
        <v>798.65038005878432</v>
      </c>
      <c r="D659" s="93">
        <v>23.763289907462358</v>
      </c>
      <c r="E659" s="93">
        <v>31.756541807756278</v>
      </c>
      <c r="F659" s="94">
        <v>364.52977238267374</v>
      </c>
    </row>
    <row r="660" spans="2:6" x14ac:dyDescent="0.25">
      <c r="B660" s="91">
        <v>653</v>
      </c>
      <c r="C660" s="95">
        <v>2248.8010210773082</v>
      </c>
      <c r="D660" s="93">
        <v>24.555984999240785</v>
      </c>
      <c r="E660" s="93">
        <v>39.799990104627327</v>
      </c>
      <c r="F660" s="94">
        <v>332.24379960636378</v>
      </c>
    </row>
    <row r="661" spans="2:6" x14ac:dyDescent="0.25">
      <c r="B661" s="91">
        <v>654</v>
      </c>
      <c r="C661" s="95">
        <v>1852.9057629529934</v>
      </c>
      <c r="D661" s="93">
        <v>22.090640357022039</v>
      </c>
      <c r="E661" s="93">
        <v>35.355169171787004</v>
      </c>
      <c r="F661" s="94">
        <v>289.23582762721583</v>
      </c>
    </row>
    <row r="662" spans="2:6" x14ac:dyDescent="0.25">
      <c r="B662" s="91">
        <v>655</v>
      </c>
      <c r="C662" s="95">
        <v>1477.0710588725105</v>
      </c>
      <c r="D662" s="93">
        <v>28.182816086636453</v>
      </c>
      <c r="E662" s="93">
        <v>39.568171380999004</v>
      </c>
      <c r="F662" s="94">
        <v>257.14324521364665</v>
      </c>
    </row>
    <row r="663" spans="2:6" x14ac:dyDescent="0.25">
      <c r="B663" s="91">
        <v>656</v>
      </c>
      <c r="C663" s="95">
        <v>1620.6727582837848</v>
      </c>
      <c r="D663" s="93">
        <v>26.277601332058747</v>
      </c>
      <c r="E663" s="93">
        <v>38.380965123477672</v>
      </c>
      <c r="F663" s="94">
        <v>225.00705536590937</v>
      </c>
    </row>
    <row r="664" spans="2:6" x14ac:dyDescent="0.25">
      <c r="B664" s="91">
        <v>657</v>
      </c>
      <c r="C664" s="95">
        <v>567.56741122830408</v>
      </c>
      <c r="D664" s="93">
        <v>24.881057747578517</v>
      </c>
      <c r="E664" s="93">
        <v>31.718894803720037</v>
      </c>
      <c r="F664" s="94">
        <v>298.89377011982947</v>
      </c>
    </row>
    <row r="665" spans="2:6" x14ac:dyDescent="0.25">
      <c r="B665" s="91">
        <v>658</v>
      </c>
      <c r="C665" s="95">
        <v>13.261649301350189</v>
      </c>
      <c r="D665" s="93">
        <v>29.150647008110674</v>
      </c>
      <c r="E665" s="93">
        <v>33.216955254617424</v>
      </c>
      <c r="F665" s="94">
        <v>267.1468042317814</v>
      </c>
    </row>
    <row r="666" spans="2:6" x14ac:dyDescent="0.25">
      <c r="B666" s="91">
        <v>659</v>
      </c>
      <c r="C666" s="95">
        <v>27.954882760097462</v>
      </c>
      <c r="D666" s="93">
        <v>28.582264589085739</v>
      </c>
      <c r="E666" s="93">
        <v>32.722039002886227</v>
      </c>
      <c r="F666" s="94">
        <v>377.92933582067548</v>
      </c>
    </row>
    <row r="667" spans="2:6" x14ac:dyDescent="0.25">
      <c r="B667" s="91">
        <v>660</v>
      </c>
      <c r="C667" s="95">
        <v>254.12299675386475</v>
      </c>
      <c r="D667" s="93">
        <v>27.188569365442433</v>
      </c>
      <c r="E667" s="93">
        <v>32.459184349211753</v>
      </c>
      <c r="F667" s="94">
        <v>372.42458481664659</v>
      </c>
    </row>
    <row r="668" spans="2:6" x14ac:dyDescent="0.25">
      <c r="B668" s="91">
        <v>661</v>
      </c>
      <c r="C668" s="95">
        <v>1404.5340070236871</v>
      </c>
      <c r="D668" s="93">
        <v>21.453788431933614</v>
      </c>
      <c r="E668" s="93">
        <v>32.476458467052048</v>
      </c>
      <c r="F668" s="94">
        <v>354.91989550597395</v>
      </c>
    </row>
    <row r="669" spans="2:6" x14ac:dyDescent="0.25">
      <c r="B669" s="91">
        <v>662</v>
      </c>
      <c r="C669" s="95">
        <v>1142.6353625991396</v>
      </c>
      <c r="D669" s="93">
        <v>21.046061059656161</v>
      </c>
      <c r="E669" s="93">
        <v>30.759237872651859</v>
      </c>
      <c r="F669" s="94">
        <v>353.95959308827457</v>
      </c>
    </row>
    <row r="670" spans="2:6" x14ac:dyDescent="0.25">
      <c r="B670" s="91">
        <v>663</v>
      </c>
      <c r="C670" s="95">
        <v>1536.2564838697608</v>
      </c>
      <c r="D670" s="93">
        <v>25.113920525761234</v>
      </c>
      <c r="E670" s="93">
        <v>36.795202945110034</v>
      </c>
      <c r="F670" s="94">
        <v>324.76388825478364</v>
      </c>
    </row>
    <row r="671" spans="2:6" x14ac:dyDescent="0.25">
      <c r="B671" s="91">
        <v>664</v>
      </c>
      <c r="C671" s="95">
        <v>826.17112084966902</v>
      </c>
      <c r="D671" s="93">
        <v>29.943602398350414</v>
      </c>
      <c r="E671" s="93">
        <v>38.07445800259876</v>
      </c>
      <c r="F671" s="94">
        <v>351.73031467149326</v>
      </c>
    </row>
    <row r="672" spans="2:6" x14ac:dyDescent="0.25">
      <c r="B672" s="91">
        <v>665</v>
      </c>
      <c r="C672" s="95">
        <v>1529.1982325177487</v>
      </c>
      <c r="D672" s="93">
        <v>26.883669953374842</v>
      </c>
      <c r="E672" s="93">
        <v>38.529661115963584</v>
      </c>
      <c r="F672" s="94">
        <v>370.28256176062774</v>
      </c>
    </row>
    <row r="673" spans="2:6" x14ac:dyDescent="0.25">
      <c r="B673" s="91">
        <v>666</v>
      </c>
      <c r="C673" s="95">
        <v>2658.6657961270266</v>
      </c>
      <c r="D673" s="93">
        <v>21.855293998673329</v>
      </c>
      <c r="E673" s="93">
        <v>39.148622979308463</v>
      </c>
      <c r="F673" s="94">
        <v>302.33908680670521</v>
      </c>
    </row>
    <row r="674" spans="2:6" x14ac:dyDescent="0.25">
      <c r="B674" s="91">
        <v>667</v>
      </c>
      <c r="C674" s="95">
        <v>-168.9788780269464</v>
      </c>
      <c r="D674" s="93">
        <v>29.668303669528964</v>
      </c>
      <c r="E674" s="93">
        <v>32.823409279394234</v>
      </c>
      <c r="F674" s="94">
        <v>336.32518983915708</v>
      </c>
    </row>
    <row r="675" spans="2:6" x14ac:dyDescent="0.25">
      <c r="B675" s="91">
        <v>668</v>
      </c>
      <c r="C675" s="95">
        <v>224.80457753862902</v>
      </c>
      <c r="D675" s="93">
        <v>25.63633367496621</v>
      </c>
      <c r="E675" s="93">
        <v>30.760356562659354</v>
      </c>
      <c r="F675" s="94">
        <v>246.63277067644557</v>
      </c>
    </row>
    <row r="676" spans="2:6" x14ac:dyDescent="0.25">
      <c r="B676" s="91">
        <v>669</v>
      </c>
      <c r="C676" s="95">
        <v>1358.3162530826867</v>
      </c>
      <c r="D676" s="93">
        <v>27.60789157570596</v>
      </c>
      <c r="E676" s="93">
        <v>38.39947284111939</v>
      </c>
      <c r="F676" s="94">
        <v>374.74404534463582</v>
      </c>
    </row>
    <row r="677" spans="2:6" x14ac:dyDescent="0.25">
      <c r="B677" s="91">
        <v>670</v>
      </c>
      <c r="C677" s="95">
        <v>776.92480203656942</v>
      </c>
      <c r="D677" s="93">
        <v>27.633643661625477</v>
      </c>
      <c r="E677" s="93">
        <v>35.518267671808324</v>
      </c>
      <c r="F677" s="94">
        <v>249.96446515109631</v>
      </c>
    </row>
    <row r="678" spans="2:6" x14ac:dyDescent="0.25">
      <c r="B678" s="91">
        <v>671</v>
      </c>
      <c r="C678" s="95">
        <v>999.07060480789642</v>
      </c>
      <c r="D678" s="93">
        <v>28.08585965941959</v>
      </c>
      <c r="E678" s="93">
        <v>37.081212683459071</v>
      </c>
      <c r="F678" s="94">
        <v>294.3334516130451</v>
      </c>
    </row>
    <row r="679" spans="2:6" x14ac:dyDescent="0.25">
      <c r="B679" s="91">
        <v>672</v>
      </c>
      <c r="C679" s="95">
        <v>152.06585586398887</v>
      </c>
      <c r="D679" s="93">
        <v>27.81807994845807</v>
      </c>
      <c r="E679" s="93">
        <v>32.578409227778018</v>
      </c>
      <c r="F679" s="94">
        <v>325.47933206100629</v>
      </c>
    </row>
    <row r="680" spans="2:6" x14ac:dyDescent="0.25">
      <c r="B680" s="91">
        <v>673</v>
      </c>
      <c r="C680" s="95">
        <v>513.02934082638239</v>
      </c>
      <c r="D680" s="93">
        <v>29.900473745135656</v>
      </c>
      <c r="E680" s="93">
        <v>36.465620449267568</v>
      </c>
      <c r="F680" s="94">
        <v>313.68170414971803</v>
      </c>
    </row>
    <row r="681" spans="2:6" x14ac:dyDescent="0.25">
      <c r="B681" s="91">
        <v>674</v>
      </c>
      <c r="C681" s="95">
        <v>839.14412594882924</v>
      </c>
      <c r="D681" s="93">
        <v>29.969288174453723</v>
      </c>
      <c r="E681" s="93">
        <v>38.165008804197868</v>
      </c>
      <c r="F681" s="94">
        <v>246.52526662488066</v>
      </c>
    </row>
    <row r="682" spans="2:6" x14ac:dyDescent="0.25">
      <c r="B682" s="91">
        <v>675</v>
      </c>
      <c r="C682" s="95">
        <v>903.63121007461814</v>
      </c>
      <c r="D682" s="93">
        <v>22.742424741976009</v>
      </c>
      <c r="E682" s="93">
        <v>31.260580792349103</v>
      </c>
      <c r="F682" s="94">
        <v>203.80334167735077</v>
      </c>
    </row>
    <row r="683" spans="2:6" x14ac:dyDescent="0.25">
      <c r="B683" s="91">
        <v>676</v>
      </c>
      <c r="C683" s="95">
        <v>1125.4874595934652</v>
      </c>
      <c r="D683" s="93">
        <v>23.552709605037037</v>
      </c>
      <c r="E683" s="93">
        <v>33.180146903004363</v>
      </c>
      <c r="F683" s="94">
        <v>312.778849708959</v>
      </c>
    </row>
    <row r="684" spans="2:6" x14ac:dyDescent="0.25">
      <c r="B684" s="91">
        <v>677</v>
      </c>
      <c r="C684" s="95">
        <v>1084.2813438954763</v>
      </c>
      <c r="D684" s="93">
        <v>21.766921464380847</v>
      </c>
      <c r="E684" s="93">
        <v>31.188328183858228</v>
      </c>
      <c r="F684" s="94">
        <v>337.36899314422863</v>
      </c>
    </row>
    <row r="685" spans="2:6" x14ac:dyDescent="0.25">
      <c r="B685" s="91">
        <v>678</v>
      </c>
      <c r="C685" s="95">
        <v>816.48108165829035</v>
      </c>
      <c r="D685" s="93">
        <v>23.787630442486339</v>
      </c>
      <c r="E685" s="93">
        <v>31.870035850777789</v>
      </c>
      <c r="F685" s="94">
        <v>286.82536153558829</v>
      </c>
    </row>
    <row r="686" spans="2:6" x14ac:dyDescent="0.25">
      <c r="B686" s="91">
        <v>679</v>
      </c>
      <c r="C686" s="95">
        <v>-280.58427154009405</v>
      </c>
      <c r="D686" s="93">
        <v>28.918991674446779</v>
      </c>
      <c r="E686" s="93">
        <v>31.516070316746308</v>
      </c>
      <c r="F686" s="94">
        <v>358.20184270243089</v>
      </c>
    </row>
    <row r="687" spans="2:6" x14ac:dyDescent="0.25">
      <c r="B687" s="91">
        <v>680</v>
      </c>
      <c r="C687" s="95">
        <v>964.83874272717276</v>
      </c>
      <c r="D687" s="93">
        <v>27.67433320859125</v>
      </c>
      <c r="E687" s="93">
        <v>36.498526922227114</v>
      </c>
      <c r="F687" s="94">
        <v>313.95758493750753</v>
      </c>
    </row>
    <row r="688" spans="2:6" x14ac:dyDescent="0.25">
      <c r="B688" s="91">
        <v>681</v>
      </c>
      <c r="C688" s="95">
        <v>480.05647147961372</v>
      </c>
      <c r="D688" s="93">
        <v>27.517427247676082</v>
      </c>
      <c r="E688" s="93">
        <v>33.917709605074151</v>
      </c>
      <c r="F688" s="94">
        <v>216.33015060276301</v>
      </c>
    </row>
    <row r="689" spans="2:6" x14ac:dyDescent="0.25">
      <c r="B689" s="91">
        <v>682</v>
      </c>
      <c r="C689" s="95">
        <v>2176.6328237067764</v>
      </c>
      <c r="D689" s="93">
        <v>22.043191808086156</v>
      </c>
      <c r="E689" s="93">
        <v>36.92635592662004</v>
      </c>
      <c r="F689" s="94">
        <v>225.70506641980455</v>
      </c>
    </row>
    <row r="690" spans="2:6" x14ac:dyDescent="0.25">
      <c r="B690" s="91">
        <v>683</v>
      </c>
      <c r="C690" s="95">
        <v>2541.8949007099573</v>
      </c>
      <c r="D690" s="93">
        <v>20.350205707630884</v>
      </c>
      <c r="E690" s="93">
        <v>37.05968021118067</v>
      </c>
      <c r="F690" s="94">
        <v>280.79978725473427</v>
      </c>
    </row>
    <row r="691" spans="2:6" x14ac:dyDescent="0.25">
      <c r="B691" s="91">
        <v>684</v>
      </c>
      <c r="C691" s="95">
        <v>811.52179745872581</v>
      </c>
      <c r="D691" s="93">
        <v>22.224034932634403</v>
      </c>
      <c r="E691" s="93">
        <v>30.281643919928033</v>
      </c>
      <c r="F691" s="94">
        <v>226.88297406602621</v>
      </c>
    </row>
    <row r="692" spans="2:6" x14ac:dyDescent="0.25">
      <c r="B692" s="91">
        <v>685</v>
      </c>
      <c r="C692" s="95">
        <v>1076.599798833453</v>
      </c>
      <c r="D692" s="93">
        <v>26.733495151134129</v>
      </c>
      <c r="E692" s="93">
        <v>36.116494145301395</v>
      </c>
      <c r="F692" s="94">
        <v>250.29260168425645</v>
      </c>
    </row>
    <row r="693" spans="2:6" x14ac:dyDescent="0.25">
      <c r="B693" s="91">
        <v>686</v>
      </c>
      <c r="C693" s="95">
        <v>940.78328848150704</v>
      </c>
      <c r="D693" s="93">
        <v>28.190993079409278</v>
      </c>
      <c r="E693" s="93">
        <v>36.894909521816814</v>
      </c>
      <c r="F693" s="94">
        <v>304.7066905993517</v>
      </c>
    </row>
    <row r="694" spans="2:6" x14ac:dyDescent="0.25">
      <c r="B694" s="91">
        <v>687</v>
      </c>
      <c r="C694" s="95">
        <v>2671.202807165726</v>
      </c>
      <c r="D694" s="93">
        <v>20.785759774689573</v>
      </c>
      <c r="E694" s="93">
        <v>38.141773810518202</v>
      </c>
      <c r="F694" s="94">
        <v>390.53832634186745</v>
      </c>
    </row>
    <row r="695" spans="2:6" x14ac:dyDescent="0.25">
      <c r="B695" s="91">
        <v>688</v>
      </c>
      <c r="C695" s="95">
        <v>1388.7382605874636</v>
      </c>
      <c r="D695" s="93">
        <v>21.924168672734019</v>
      </c>
      <c r="E695" s="93">
        <v>32.867859975671337</v>
      </c>
      <c r="F695" s="94">
        <v>361.10666022603021</v>
      </c>
    </row>
    <row r="696" spans="2:6" x14ac:dyDescent="0.25">
      <c r="B696" s="91">
        <v>689</v>
      </c>
      <c r="C696" s="95">
        <v>1817.2261373699412</v>
      </c>
      <c r="D696" s="93">
        <v>20.207088609618481</v>
      </c>
      <c r="E696" s="93">
        <v>33.293219296468187</v>
      </c>
      <c r="F696" s="94">
        <v>392.55590245006169</v>
      </c>
    </row>
    <row r="697" spans="2:6" x14ac:dyDescent="0.25">
      <c r="B697" s="91">
        <v>690</v>
      </c>
      <c r="C697" s="95">
        <v>161.30876758843806</v>
      </c>
      <c r="D697" s="93">
        <v>28.139462763268124</v>
      </c>
      <c r="E697" s="93">
        <v>32.946006601210314</v>
      </c>
      <c r="F697" s="94">
        <v>315.64198494178879</v>
      </c>
    </row>
    <row r="698" spans="2:6" x14ac:dyDescent="0.25">
      <c r="B698" s="91">
        <v>691</v>
      </c>
      <c r="C698" s="95">
        <v>964.87127468820472</v>
      </c>
      <c r="D698" s="93">
        <v>27.57893946777698</v>
      </c>
      <c r="E698" s="93">
        <v>36.403295841218004</v>
      </c>
      <c r="F698" s="94">
        <v>254.8894876353807</v>
      </c>
    </row>
    <row r="699" spans="2:6" x14ac:dyDescent="0.25">
      <c r="B699" s="91">
        <v>692</v>
      </c>
      <c r="C699" s="95">
        <v>947.73045325378735</v>
      </c>
      <c r="D699" s="93">
        <v>25.242541797451608</v>
      </c>
      <c r="E699" s="93">
        <v>33.981194063720544</v>
      </c>
      <c r="F699" s="94">
        <v>372.25210361914463</v>
      </c>
    </row>
    <row r="700" spans="2:6" x14ac:dyDescent="0.25">
      <c r="B700" s="91">
        <v>693</v>
      </c>
      <c r="C700" s="95">
        <v>1809.1312236587974</v>
      </c>
      <c r="D700" s="93">
        <v>26.215675423662326</v>
      </c>
      <c r="E700" s="93">
        <v>39.261331541956309</v>
      </c>
      <c r="F700" s="94">
        <v>354.32054107390769</v>
      </c>
    </row>
    <row r="701" spans="2:6" x14ac:dyDescent="0.25">
      <c r="B701" s="91">
        <v>694</v>
      </c>
      <c r="C701" s="95">
        <v>1555.3037721693026</v>
      </c>
      <c r="D701" s="93">
        <v>22.856623119338696</v>
      </c>
      <c r="E701" s="93">
        <v>34.633141980185208</v>
      </c>
      <c r="F701" s="94">
        <v>305.48658185397124</v>
      </c>
    </row>
    <row r="702" spans="2:6" x14ac:dyDescent="0.25">
      <c r="B702" s="91">
        <v>695</v>
      </c>
      <c r="C702" s="95">
        <v>2365.9135254607654</v>
      </c>
      <c r="D702" s="93">
        <v>22.642996270408055</v>
      </c>
      <c r="E702" s="93">
        <v>38.472563897711886</v>
      </c>
      <c r="F702" s="94">
        <v>231.32479886891221</v>
      </c>
    </row>
    <row r="703" spans="2:6" x14ac:dyDescent="0.25">
      <c r="B703" s="91">
        <v>696</v>
      </c>
      <c r="C703" s="95">
        <v>2357.580993423695</v>
      </c>
      <c r="D703" s="93">
        <v>23.597063552588661</v>
      </c>
      <c r="E703" s="93">
        <v>39.384968519707137</v>
      </c>
      <c r="F703" s="94">
        <v>397.51789186128053</v>
      </c>
    </row>
    <row r="704" spans="2:6" x14ac:dyDescent="0.25">
      <c r="B704" s="91">
        <v>697</v>
      </c>
      <c r="C704" s="95">
        <v>585.39814703310367</v>
      </c>
      <c r="D704" s="93">
        <v>28.374604520833309</v>
      </c>
      <c r="E704" s="93">
        <v>35.301595255998826</v>
      </c>
      <c r="F704" s="94">
        <v>332.56337027483812</v>
      </c>
    </row>
    <row r="705" spans="2:6" x14ac:dyDescent="0.25">
      <c r="B705" s="91">
        <v>698</v>
      </c>
      <c r="C705" s="95">
        <v>2333.5201019940669</v>
      </c>
      <c r="D705" s="93">
        <v>24.071595431614675</v>
      </c>
      <c r="E705" s="93">
        <v>39.73919594158501</v>
      </c>
      <c r="F705" s="94">
        <v>266.16977102771284</v>
      </c>
    </row>
    <row r="706" spans="2:6" x14ac:dyDescent="0.25">
      <c r="B706" s="91">
        <v>699</v>
      </c>
      <c r="C706" s="95">
        <v>1452.5292051225397</v>
      </c>
      <c r="D706" s="93">
        <v>24.676455354174642</v>
      </c>
      <c r="E706" s="93">
        <v>35.939101379787338</v>
      </c>
      <c r="F706" s="94">
        <v>304.07064333333847</v>
      </c>
    </row>
    <row r="707" spans="2:6" x14ac:dyDescent="0.25">
      <c r="B707" s="91">
        <v>700</v>
      </c>
      <c r="C707" s="95">
        <v>1829.8487574322207</v>
      </c>
      <c r="D707" s="93">
        <v>24.662025045596188</v>
      </c>
      <c r="E707" s="93">
        <v>37.811268832757293</v>
      </c>
      <c r="F707" s="94">
        <v>397.84215660809718</v>
      </c>
    </row>
    <row r="708" spans="2:6" x14ac:dyDescent="0.25">
      <c r="B708" s="91">
        <v>701</v>
      </c>
      <c r="C708" s="95">
        <v>811.00831055515664</v>
      </c>
      <c r="D708" s="93">
        <v>29.95166045773912</v>
      </c>
      <c r="E708" s="93">
        <v>38.006702010514907</v>
      </c>
      <c r="F708" s="94">
        <v>380.44349858938187</v>
      </c>
    </row>
    <row r="709" spans="2:6" x14ac:dyDescent="0.25">
      <c r="B709" s="91">
        <v>702</v>
      </c>
      <c r="C709" s="95">
        <v>-105.5535303800043</v>
      </c>
      <c r="D709" s="93">
        <v>27.585864577659216</v>
      </c>
      <c r="E709" s="93">
        <v>31.058096925759198</v>
      </c>
      <c r="F709" s="94">
        <v>243.32689114375691</v>
      </c>
    </row>
    <row r="710" spans="2:6" x14ac:dyDescent="0.25">
      <c r="B710" s="91">
        <v>703</v>
      </c>
      <c r="C710" s="95">
        <v>731.70215621074658</v>
      </c>
      <c r="D710" s="93">
        <v>25.657769388063478</v>
      </c>
      <c r="E710" s="93">
        <v>33.316280169117213</v>
      </c>
      <c r="F710" s="94">
        <v>208.80458673692095</v>
      </c>
    </row>
    <row r="711" spans="2:6" x14ac:dyDescent="0.25">
      <c r="B711" s="91">
        <v>704</v>
      </c>
      <c r="C711" s="95">
        <v>3055.6133472573283</v>
      </c>
      <c r="D711" s="93">
        <v>20.422621767883179</v>
      </c>
      <c r="E711" s="93">
        <v>39.700688504169818</v>
      </c>
      <c r="F711" s="94">
        <v>370.74931410569798</v>
      </c>
    </row>
    <row r="712" spans="2:6" x14ac:dyDescent="0.25">
      <c r="B712" s="91">
        <v>705</v>
      </c>
      <c r="C712" s="95">
        <v>455.05811238070783</v>
      </c>
      <c r="D712" s="93">
        <v>26.710344345546964</v>
      </c>
      <c r="E712" s="93">
        <v>32.985634907450503</v>
      </c>
      <c r="F712" s="94">
        <v>287.44642746723565</v>
      </c>
    </row>
    <row r="713" spans="2:6" x14ac:dyDescent="0.25">
      <c r="B713" s="91">
        <v>706</v>
      </c>
      <c r="C713" s="95">
        <v>912.45992096673035</v>
      </c>
      <c r="D713" s="93">
        <v>23.21242251456211</v>
      </c>
      <c r="E713" s="93">
        <v>31.774722119395761</v>
      </c>
      <c r="F713" s="94">
        <v>373.45157271310541</v>
      </c>
    </row>
    <row r="714" spans="2:6" x14ac:dyDescent="0.25">
      <c r="B714" s="91">
        <v>707</v>
      </c>
      <c r="C714" s="95">
        <v>641.82725564845805</v>
      </c>
      <c r="D714" s="93">
        <v>24.173945972429543</v>
      </c>
      <c r="E714" s="93">
        <v>31.383082250671833</v>
      </c>
      <c r="F714" s="94">
        <v>203.11881805243718</v>
      </c>
    </row>
    <row r="715" spans="2:6" x14ac:dyDescent="0.25">
      <c r="B715" s="91">
        <v>708</v>
      </c>
      <c r="C715" s="95">
        <v>1491.3754744669341</v>
      </c>
      <c r="D715" s="93">
        <v>28.323420772221521</v>
      </c>
      <c r="E715" s="93">
        <v>39.780298144556191</v>
      </c>
      <c r="F715" s="94">
        <v>215.19181886577027</v>
      </c>
    </row>
    <row r="716" spans="2:6" x14ac:dyDescent="0.25">
      <c r="B716" s="91">
        <v>709</v>
      </c>
      <c r="C716" s="95">
        <v>1399.4608156868162</v>
      </c>
      <c r="D716" s="93">
        <v>24.68650927602086</v>
      </c>
      <c r="E716" s="93">
        <v>35.683813354454941</v>
      </c>
      <c r="F716" s="94">
        <v>330.87906933039551</v>
      </c>
    </row>
    <row r="717" spans="2:6" x14ac:dyDescent="0.25">
      <c r="B717" s="91">
        <v>710</v>
      </c>
      <c r="C717" s="95">
        <v>1438.5043864857535</v>
      </c>
      <c r="D717" s="93">
        <v>21.937965513778838</v>
      </c>
      <c r="E717" s="93">
        <v>33.13048744620761</v>
      </c>
      <c r="F717" s="94">
        <v>279.52707054749135</v>
      </c>
    </row>
    <row r="718" spans="2:6" x14ac:dyDescent="0.25">
      <c r="B718" s="91">
        <v>711</v>
      </c>
      <c r="C718" s="95">
        <v>1608.060979681557</v>
      </c>
      <c r="D718" s="93">
        <v>23.530515862548924</v>
      </c>
      <c r="E718" s="93">
        <v>35.570820760956707</v>
      </c>
      <c r="F718" s="94">
        <v>310.97384686878786</v>
      </c>
    </row>
    <row r="719" spans="2:6" x14ac:dyDescent="0.25">
      <c r="B719" s="91">
        <v>712</v>
      </c>
      <c r="C719" s="95">
        <v>730.08936465180341</v>
      </c>
      <c r="D719" s="93">
        <v>26.505780598896244</v>
      </c>
      <c r="E719" s="93">
        <v>34.156227422155261</v>
      </c>
      <c r="F719" s="94">
        <v>201.91444525287275</v>
      </c>
    </row>
    <row r="720" spans="2:6" x14ac:dyDescent="0.25">
      <c r="B720" s="91">
        <v>713</v>
      </c>
      <c r="C720" s="95">
        <v>2556.4865767518922</v>
      </c>
      <c r="D720" s="93">
        <v>20.712040167485316</v>
      </c>
      <c r="E720" s="93">
        <v>37.494473051244775</v>
      </c>
      <c r="F720" s="94">
        <v>255.78698781849477</v>
      </c>
    </row>
    <row r="721" spans="2:6" x14ac:dyDescent="0.25">
      <c r="B721" s="91">
        <v>714</v>
      </c>
      <c r="C721" s="95">
        <v>674.29888020697854</v>
      </c>
      <c r="D721" s="93">
        <v>25.804101091142293</v>
      </c>
      <c r="E721" s="93">
        <v>33.175595492177187</v>
      </c>
      <c r="F721" s="94">
        <v>374.41832472878235</v>
      </c>
    </row>
    <row r="722" spans="2:6" x14ac:dyDescent="0.25">
      <c r="B722" s="91">
        <v>715</v>
      </c>
      <c r="C722" s="95">
        <v>956.90084491805919</v>
      </c>
      <c r="D722" s="93">
        <v>21.328249341811436</v>
      </c>
      <c r="E722" s="93">
        <v>30.112753566401729</v>
      </c>
      <c r="F722" s="94">
        <v>281.47012139300466</v>
      </c>
    </row>
    <row r="723" spans="2:6" x14ac:dyDescent="0.25">
      <c r="B723" s="91">
        <v>716</v>
      </c>
      <c r="C723" s="95">
        <v>1408.2373854785619</v>
      </c>
      <c r="D723" s="93">
        <v>21.339969274946881</v>
      </c>
      <c r="E723" s="93">
        <v>32.381156202339689</v>
      </c>
      <c r="F723" s="94">
        <v>204.65219787108407</v>
      </c>
    </row>
    <row r="724" spans="2:6" x14ac:dyDescent="0.25">
      <c r="B724" s="91">
        <v>717</v>
      </c>
      <c r="C724" s="95">
        <v>1636.9556644770028</v>
      </c>
      <c r="D724" s="93">
        <v>22.323620168912825</v>
      </c>
      <c r="E724" s="93">
        <v>34.508398491297839</v>
      </c>
      <c r="F724" s="94">
        <v>273.71030530056487</v>
      </c>
    </row>
    <row r="725" spans="2:6" x14ac:dyDescent="0.25">
      <c r="B725" s="91">
        <v>718</v>
      </c>
      <c r="C725" s="95">
        <v>1269.1451706815669</v>
      </c>
      <c r="D725" s="93">
        <v>24.789278134124046</v>
      </c>
      <c r="E725" s="93">
        <v>35.135003987531881</v>
      </c>
      <c r="F725" s="94">
        <v>362.36425087047985</v>
      </c>
    </row>
    <row r="726" spans="2:6" x14ac:dyDescent="0.25">
      <c r="B726" s="91">
        <v>719</v>
      </c>
      <c r="C726" s="95">
        <v>2254.5147038921859</v>
      </c>
      <c r="D726" s="93">
        <v>23.394138587846953</v>
      </c>
      <c r="E726" s="93">
        <v>38.666712107307887</v>
      </c>
      <c r="F726" s="94">
        <v>222.75335325188718</v>
      </c>
    </row>
    <row r="727" spans="2:6" x14ac:dyDescent="0.25">
      <c r="B727" s="91">
        <v>720</v>
      </c>
      <c r="C727" s="95">
        <v>1950.5575921006339</v>
      </c>
      <c r="D727" s="93">
        <v>23.165206916071625</v>
      </c>
      <c r="E727" s="93">
        <v>36.917994876574795</v>
      </c>
      <c r="F727" s="94">
        <v>368.32516671385531</v>
      </c>
    </row>
    <row r="728" spans="2:6" x14ac:dyDescent="0.25">
      <c r="B728" s="91">
        <v>721</v>
      </c>
      <c r="C728" s="95">
        <v>839.01244253726054</v>
      </c>
      <c r="D728" s="93">
        <v>24.163966733679111</v>
      </c>
      <c r="E728" s="93">
        <v>32.359028946365413</v>
      </c>
      <c r="F728" s="94">
        <v>257.71055758102921</v>
      </c>
    </row>
    <row r="729" spans="2:6" x14ac:dyDescent="0.25">
      <c r="B729" s="91">
        <v>722</v>
      </c>
      <c r="C729" s="95">
        <v>1149.164401233048</v>
      </c>
      <c r="D729" s="93">
        <v>26.175158751242762</v>
      </c>
      <c r="E729" s="93">
        <v>35.920980757408003</v>
      </c>
      <c r="F729" s="94">
        <v>325.05525005292509</v>
      </c>
    </row>
    <row r="730" spans="2:6" x14ac:dyDescent="0.25">
      <c r="B730" s="91">
        <v>723</v>
      </c>
      <c r="C730" s="95">
        <v>73.49373347708206</v>
      </c>
      <c r="D730" s="93">
        <v>26.656705276385939</v>
      </c>
      <c r="E730" s="93">
        <v>31.024173943771348</v>
      </c>
      <c r="F730" s="94">
        <v>209.46879862654467</v>
      </c>
    </row>
    <row r="731" spans="2:6" x14ac:dyDescent="0.25">
      <c r="B731" s="91">
        <v>724</v>
      </c>
      <c r="C731" s="95">
        <v>1084.318646080249</v>
      </c>
      <c r="D731" s="93">
        <v>28.730589989736274</v>
      </c>
      <c r="E731" s="93">
        <v>38.152183220137516</v>
      </c>
      <c r="F731" s="94">
        <v>280.95235277497875</v>
      </c>
    </row>
    <row r="732" spans="2:6" x14ac:dyDescent="0.25">
      <c r="B732" s="91">
        <v>725</v>
      </c>
      <c r="C732" s="95">
        <v>1298.756995380455</v>
      </c>
      <c r="D732" s="93">
        <v>21.414348920453659</v>
      </c>
      <c r="E732" s="93">
        <v>31.908133897355931</v>
      </c>
      <c r="F732" s="94">
        <v>387.62109888872925</v>
      </c>
    </row>
    <row r="733" spans="2:6" x14ac:dyDescent="0.25">
      <c r="B733" s="91">
        <v>726</v>
      </c>
      <c r="C733" s="95">
        <v>1135.9213064639334</v>
      </c>
      <c r="D733" s="93">
        <v>29.316593752586435</v>
      </c>
      <c r="E733" s="93">
        <v>38.996200284906102</v>
      </c>
      <c r="F733" s="94">
        <v>310.51841464135083</v>
      </c>
    </row>
    <row r="734" spans="2:6" x14ac:dyDescent="0.25">
      <c r="B734" s="91">
        <v>727</v>
      </c>
      <c r="C734" s="95">
        <v>563.13344069767936</v>
      </c>
      <c r="D734" s="93">
        <v>27.875658173202261</v>
      </c>
      <c r="E734" s="93">
        <v>34.691325376690656</v>
      </c>
      <c r="F734" s="94">
        <v>399.50429585546897</v>
      </c>
    </row>
    <row r="735" spans="2:6" x14ac:dyDescent="0.25">
      <c r="B735" s="91">
        <v>728</v>
      </c>
      <c r="C735" s="95">
        <v>512.77691713672539</v>
      </c>
      <c r="D735" s="93">
        <v>28.98294858089676</v>
      </c>
      <c r="E735" s="93">
        <v>35.546833166580384</v>
      </c>
      <c r="F735" s="94">
        <v>369.57689992454084</v>
      </c>
    </row>
    <row r="736" spans="2:6" x14ac:dyDescent="0.25">
      <c r="B736" s="91">
        <v>729</v>
      </c>
      <c r="C736" s="95">
        <v>1002.5331057780713</v>
      </c>
      <c r="D736" s="93">
        <v>25.286139064379849</v>
      </c>
      <c r="E736" s="93">
        <v>34.298804593270205</v>
      </c>
      <c r="F736" s="94">
        <v>203.56661864455572</v>
      </c>
    </row>
    <row r="737" spans="2:6" x14ac:dyDescent="0.25">
      <c r="B737" s="91">
        <v>730</v>
      </c>
      <c r="C737" s="95">
        <v>934.66349338684086</v>
      </c>
      <c r="D737" s="93">
        <v>26.076714484513264</v>
      </c>
      <c r="E737" s="93">
        <v>34.750031951447468</v>
      </c>
      <c r="F737" s="94">
        <v>354.18357576071537</v>
      </c>
    </row>
    <row r="738" spans="2:6" x14ac:dyDescent="0.25">
      <c r="B738" s="91">
        <v>731</v>
      </c>
      <c r="C738" s="95">
        <v>641.07390294825564</v>
      </c>
      <c r="D738" s="93">
        <v>28.842823411434491</v>
      </c>
      <c r="E738" s="93">
        <v>36.048192926175773</v>
      </c>
      <c r="F738" s="94">
        <v>253.33254254058767</v>
      </c>
    </row>
    <row r="739" spans="2:6" x14ac:dyDescent="0.25">
      <c r="B739" s="91">
        <v>732</v>
      </c>
      <c r="C739" s="95">
        <v>1640.1914828386598</v>
      </c>
      <c r="D739" s="93">
        <v>23.461422731833878</v>
      </c>
      <c r="E739" s="93">
        <v>35.662380146027175</v>
      </c>
      <c r="F739" s="94">
        <v>293.69984930522071</v>
      </c>
    </row>
    <row r="740" spans="2:6" x14ac:dyDescent="0.25">
      <c r="B740" s="91">
        <v>733</v>
      </c>
      <c r="C740" s="95">
        <v>860.54054658624136</v>
      </c>
      <c r="D740" s="93">
        <v>29.917929065017191</v>
      </c>
      <c r="E740" s="93">
        <v>38.2206317979484</v>
      </c>
      <c r="F740" s="94">
        <v>230.88152527959664</v>
      </c>
    </row>
    <row r="741" spans="2:6" x14ac:dyDescent="0.25">
      <c r="B741" s="91">
        <v>734</v>
      </c>
      <c r="C741" s="95">
        <v>1212.5213511811226</v>
      </c>
      <c r="D741" s="93">
        <v>24.486166367378722</v>
      </c>
      <c r="E741" s="93">
        <v>34.548773123284334</v>
      </c>
      <c r="F741" s="94">
        <v>234.61960423962495</v>
      </c>
    </row>
    <row r="742" spans="2:6" x14ac:dyDescent="0.25">
      <c r="B742" s="91">
        <v>735</v>
      </c>
      <c r="C742" s="95">
        <v>2172.7185192067172</v>
      </c>
      <c r="D742" s="93">
        <v>20.918086901548971</v>
      </c>
      <c r="E742" s="93">
        <v>35.781679497582559</v>
      </c>
      <c r="F742" s="94">
        <v>377.22259962635064</v>
      </c>
    </row>
    <row r="743" spans="2:6" x14ac:dyDescent="0.25">
      <c r="B743" s="91">
        <v>736</v>
      </c>
      <c r="C743" s="95">
        <v>399.12696684427556</v>
      </c>
      <c r="D743" s="93">
        <v>27.029557093229226</v>
      </c>
      <c r="E743" s="93">
        <v>33.025191927450606</v>
      </c>
      <c r="F743" s="94">
        <v>309.10303640873752</v>
      </c>
    </row>
    <row r="744" spans="2:6" x14ac:dyDescent="0.25">
      <c r="B744" s="91">
        <v>737</v>
      </c>
      <c r="C744" s="95">
        <v>1476.9393096525719</v>
      </c>
      <c r="D744" s="93">
        <v>28.11267924542684</v>
      </c>
      <c r="E744" s="93">
        <v>39.497375793689699</v>
      </c>
      <c r="F744" s="94">
        <v>327.35319072247626</v>
      </c>
    </row>
    <row r="745" spans="2:6" x14ac:dyDescent="0.25">
      <c r="B745" s="91">
        <v>738</v>
      </c>
      <c r="C745" s="95">
        <v>1636.1422458398929</v>
      </c>
      <c r="D745" s="93">
        <v>20.133589889549288</v>
      </c>
      <c r="E745" s="93">
        <v>32.314301118748752</v>
      </c>
      <c r="F745" s="94">
        <v>223.70854224620041</v>
      </c>
    </row>
    <row r="746" spans="2:6" x14ac:dyDescent="0.25">
      <c r="B746" s="91">
        <v>739</v>
      </c>
      <c r="C746" s="95">
        <v>747.3160167538008</v>
      </c>
      <c r="D746" s="93">
        <v>29.724205767927877</v>
      </c>
      <c r="E746" s="93">
        <v>37.460785851696883</v>
      </c>
      <c r="F746" s="94">
        <v>301.46896158737889</v>
      </c>
    </row>
    <row r="747" spans="2:6" x14ac:dyDescent="0.25">
      <c r="B747" s="91">
        <v>740</v>
      </c>
      <c r="C747" s="95">
        <v>2180.5639268189161</v>
      </c>
      <c r="D747" s="93">
        <v>24.148030354669988</v>
      </c>
      <c r="E747" s="93">
        <v>39.050849988764568</v>
      </c>
      <c r="F747" s="94">
        <v>264.55508597043774</v>
      </c>
    </row>
    <row r="748" spans="2:6" x14ac:dyDescent="0.25">
      <c r="B748" s="91">
        <v>741</v>
      </c>
      <c r="C748" s="95">
        <v>205.8583452874218</v>
      </c>
      <c r="D748" s="93">
        <v>27.941682402509212</v>
      </c>
      <c r="E748" s="93">
        <v>32.970974128946324</v>
      </c>
      <c r="F748" s="94">
        <v>328.50955061947241</v>
      </c>
    </row>
    <row r="749" spans="2:6" x14ac:dyDescent="0.25">
      <c r="B749" s="91">
        <v>742</v>
      </c>
      <c r="C749" s="95">
        <v>784.68167265326338</v>
      </c>
      <c r="D749" s="93">
        <v>23.15454500493885</v>
      </c>
      <c r="E749" s="93">
        <v>31.077953368205165</v>
      </c>
      <c r="F749" s="94">
        <v>332.95629795506864</v>
      </c>
    </row>
    <row r="750" spans="2:6" x14ac:dyDescent="0.25">
      <c r="B750" s="91">
        <v>743</v>
      </c>
      <c r="C750" s="95">
        <v>-14.306408888458463</v>
      </c>
      <c r="D750" s="93">
        <v>27.397655643484125</v>
      </c>
      <c r="E750" s="93">
        <v>31.326123599041836</v>
      </c>
      <c r="F750" s="94">
        <v>379.94733586281387</v>
      </c>
    </row>
    <row r="751" spans="2:6" x14ac:dyDescent="0.25">
      <c r="B751" s="91">
        <v>744</v>
      </c>
      <c r="C751" s="95">
        <v>275.09510874705575</v>
      </c>
      <c r="D751" s="93">
        <v>29.344081234057704</v>
      </c>
      <c r="E751" s="93">
        <v>34.719556777792981</v>
      </c>
      <c r="F751" s="94">
        <v>364.09215003794645</v>
      </c>
    </row>
    <row r="752" spans="2:6" x14ac:dyDescent="0.25">
      <c r="B752" s="91">
        <v>745</v>
      </c>
      <c r="C752" s="95">
        <v>2052.0209768169889</v>
      </c>
      <c r="D752" s="93">
        <v>25.703642587823524</v>
      </c>
      <c r="E752" s="93">
        <v>39.963747471908469</v>
      </c>
      <c r="F752" s="94">
        <v>259.5835328880209</v>
      </c>
    </row>
    <row r="753" spans="2:6" x14ac:dyDescent="0.25">
      <c r="B753" s="91">
        <v>746</v>
      </c>
      <c r="C753" s="95">
        <v>1607.2401571243645</v>
      </c>
      <c r="D753" s="93">
        <v>23.690197585905075</v>
      </c>
      <c r="E753" s="93">
        <v>35.726398371526898</v>
      </c>
      <c r="F753" s="94">
        <v>267.44273700265433</v>
      </c>
    </row>
    <row r="754" spans="2:6" x14ac:dyDescent="0.25">
      <c r="B754" s="91">
        <v>747</v>
      </c>
      <c r="C754" s="95">
        <v>678.85717289565491</v>
      </c>
      <c r="D754" s="93">
        <v>27.702062243197801</v>
      </c>
      <c r="E754" s="93">
        <v>35.096348107676079</v>
      </c>
      <c r="F754" s="94">
        <v>214.57808122239351</v>
      </c>
    </row>
    <row r="755" spans="2:6" x14ac:dyDescent="0.25">
      <c r="B755" s="91">
        <v>748</v>
      </c>
      <c r="C755" s="95">
        <v>-56.953704416608161</v>
      </c>
      <c r="D755" s="93">
        <v>29.015244777736889</v>
      </c>
      <c r="E755" s="93">
        <v>32.730476255653848</v>
      </c>
      <c r="F755" s="94">
        <v>360.72271042874104</v>
      </c>
    </row>
    <row r="756" spans="2:6" x14ac:dyDescent="0.25">
      <c r="B756" s="91">
        <v>749</v>
      </c>
      <c r="C756" s="95">
        <v>2040.1166871245214</v>
      </c>
      <c r="D756" s="93">
        <v>25.120389775967578</v>
      </c>
      <c r="E756" s="93">
        <v>39.320973211590186</v>
      </c>
      <c r="F756" s="94">
        <v>366.21323438494755</v>
      </c>
    </row>
    <row r="757" spans="2:6" x14ac:dyDescent="0.25">
      <c r="B757" s="91">
        <v>750</v>
      </c>
      <c r="C757" s="95">
        <v>1170.049551031143</v>
      </c>
      <c r="D757" s="93">
        <v>23.911912395339318</v>
      </c>
      <c r="E757" s="93">
        <v>33.762160150495035</v>
      </c>
      <c r="F757" s="94">
        <v>275.15028184217988</v>
      </c>
    </row>
    <row r="758" spans="2:6" x14ac:dyDescent="0.25">
      <c r="B758" s="91">
        <v>751</v>
      </c>
      <c r="C758" s="95">
        <v>185.11923455609121</v>
      </c>
      <c r="D758" s="93">
        <v>25.642691633094415</v>
      </c>
      <c r="E758" s="93">
        <v>30.568287805874871</v>
      </c>
      <c r="F758" s="94">
        <v>231.71879946970117</v>
      </c>
    </row>
    <row r="759" spans="2:6" x14ac:dyDescent="0.25">
      <c r="B759" s="91">
        <v>752</v>
      </c>
      <c r="C759" s="95">
        <v>1991.4190820698932</v>
      </c>
      <c r="D759" s="93">
        <v>20.807796904081261</v>
      </c>
      <c r="E759" s="93">
        <v>34.764892314430725</v>
      </c>
      <c r="F759" s="94">
        <v>229.3189701595411</v>
      </c>
    </row>
    <row r="760" spans="2:6" x14ac:dyDescent="0.25">
      <c r="B760" s="91">
        <v>753</v>
      </c>
      <c r="C760" s="95">
        <v>2514.3938054556183</v>
      </c>
      <c r="D760" s="93">
        <v>22.546289565404557</v>
      </c>
      <c r="E760" s="93">
        <v>39.11825859268265</v>
      </c>
      <c r="F760" s="94">
        <v>357.6494860960396</v>
      </c>
    </row>
    <row r="761" spans="2:6" x14ac:dyDescent="0.25">
      <c r="B761" s="91">
        <v>754</v>
      </c>
      <c r="C761" s="95">
        <v>1258.5173575285844</v>
      </c>
      <c r="D761" s="93">
        <v>28.043604850898667</v>
      </c>
      <c r="E761" s="93">
        <v>38.336191638541592</v>
      </c>
      <c r="F761" s="94">
        <v>227.45811758116918</v>
      </c>
    </row>
    <row r="762" spans="2:6" x14ac:dyDescent="0.25">
      <c r="B762" s="91">
        <v>755</v>
      </c>
      <c r="C762" s="95">
        <v>661.56477392093802</v>
      </c>
      <c r="D762" s="93">
        <v>27.093049883994283</v>
      </c>
      <c r="E762" s="93">
        <v>34.400873753598972</v>
      </c>
      <c r="F762" s="94">
        <v>210.6153862005315</v>
      </c>
    </row>
    <row r="763" spans="2:6" x14ac:dyDescent="0.25">
      <c r="B763" s="91">
        <v>756</v>
      </c>
      <c r="C763" s="95">
        <v>458.37231990706186</v>
      </c>
      <c r="D763" s="93">
        <v>27.898009213748917</v>
      </c>
      <c r="E763" s="93">
        <v>34.18987081328423</v>
      </c>
      <c r="F763" s="94">
        <v>272.58546679478445</v>
      </c>
    </row>
    <row r="764" spans="2:6" x14ac:dyDescent="0.25">
      <c r="B764" s="91">
        <v>757</v>
      </c>
      <c r="C764" s="95">
        <v>936.86479486005828</v>
      </c>
      <c r="D764" s="93">
        <v>29.732566272694747</v>
      </c>
      <c r="E764" s="93">
        <v>38.416890246995038</v>
      </c>
      <c r="F764" s="94">
        <v>286.29943847496469</v>
      </c>
    </row>
    <row r="765" spans="2:6" x14ac:dyDescent="0.25">
      <c r="B765" s="91">
        <v>758</v>
      </c>
      <c r="C765" s="95">
        <v>1367.7983998162263</v>
      </c>
      <c r="D765" s="93">
        <v>28.556231193470779</v>
      </c>
      <c r="E765" s="93">
        <v>39.39522319255191</v>
      </c>
      <c r="F765" s="94">
        <v>310.14812290780992</v>
      </c>
    </row>
    <row r="766" spans="2:6" x14ac:dyDescent="0.25">
      <c r="B766" s="91">
        <v>759</v>
      </c>
      <c r="C766" s="95">
        <v>79.644966005266724</v>
      </c>
      <c r="D766" s="93">
        <v>29.058127924708341</v>
      </c>
      <c r="E766" s="93">
        <v>33.456352754734674</v>
      </c>
      <c r="F766" s="94">
        <v>353.08831183155434</v>
      </c>
    </row>
    <row r="767" spans="2:6" x14ac:dyDescent="0.25">
      <c r="B767" s="91">
        <v>760</v>
      </c>
      <c r="C767" s="95">
        <v>947.77983018208397</v>
      </c>
      <c r="D767" s="93">
        <v>25.577221612148492</v>
      </c>
      <c r="E767" s="93">
        <v>34.316120763058912</v>
      </c>
      <c r="F767" s="94">
        <v>372.79597474337584</v>
      </c>
    </row>
    <row r="768" spans="2:6" x14ac:dyDescent="0.25">
      <c r="B768" s="91">
        <v>761</v>
      </c>
      <c r="C768" s="95">
        <v>653.01263501791163</v>
      </c>
      <c r="D768" s="93">
        <v>26.24284867169705</v>
      </c>
      <c r="E768" s="93">
        <v>33.507911846786612</v>
      </c>
      <c r="F768" s="94">
        <v>350.91890180924793</v>
      </c>
    </row>
    <row r="769" spans="2:6" x14ac:dyDescent="0.25">
      <c r="B769" s="91">
        <v>762</v>
      </c>
      <c r="C769" s="95">
        <v>522.15250387194192</v>
      </c>
      <c r="D769" s="93">
        <v>27.86770756279676</v>
      </c>
      <c r="E769" s="93">
        <v>34.47847008215647</v>
      </c>
      <c r="F769" s="94">
        <v>381.63806280364076</v>
      </c>
    </row>
    <row r="770" spans="2:6" x14ac:dyDescent="0.25">
      <c r="B770" s="91">
        <v>763</v>
      </c>
      <c r="C770" s="95">
        <v>1134.3067714499466</v>
      </c>
      <c r="D770" s="93">
        <v>24.868033435596381</v>
      </c>
      <c r="E770" s="93">
        <v>34.539567292846115</v>
      </c>
      <c r="F770" s="94">
        <v>314.2270127099622</v>
      </c>
    </row>
    <row r="771" spans="2:6" x14ac:dyDescent="0.25">
      <c r="B771" s="91">
        <v>764</v>
      </c>
      <c r="C771" s="95">
        <v>533.68234043416487</v>
      </c>
      <c r="D771" s="93">
        <v>29.28170146041866</v>
      </c>
      <c r="E771" s="93">
        <v>35.950113162589481</v>
      </c>
      <c r="F771" s="94">
        <v>347.22118069373164</v>
      </c>
    </row>
    <row r="772" spans="2:6" x14ac:dyDescent="0.25">
      <c r="B772" s="91">
        <v>765</v>
      </c>
      <c r="C772" s="95">
        <v>1807.3903907799504</v>
      </c>
      <c r="D772" s="93">
        <v>24.110836244150594</v>
      </c>
      <c r="E772" s="93">
        <v>37.14778819805035</v>
      </c>
      <c r="F772" s="94">
        <v>367.10811858776066</v>
      </c>
    </row>
    <row r="773" spans="2:6" x14ac:dyDescent="0.25">
      <c r="B773" s="91">
        <v>766</v>
      </c>
      <c r="C773" s="95">
        <v>2230.3211698576497</v>
      </c>
      <c r="D773" s="93">
        <v>20.413622282739947</v>
      </c>
      <c r="E773" s="93">
        <v>35.565228132028196</v>
      </c>
      <c r="F773" s="94">
        <v>272.85548485994701</v>
      </c>
    </row>
    <row r="774" spans="2:6" x14ac:dyDescent="0.25">
      <c r="B774" s="91">
        <v>767</v>
      </c>
      <c r="C774" s="95">
        <v>722.53447749287807</v>
      </c>
      <c r="D774" s="93">
        <v>26.103148593665768</v>
      </c>
      <c r="E774" s="93">
        <v>33.715820981130157</v>
      </c>
      <c r="F774" s="94">
        <v>357.98956366849836</v>
      </c>
    </row>
    <row r="775" spans="2:6" x14ac:dyDescent="0.25">
      <c r="B775" s="91">
        <v>768</v>
      </c>
      <c r="C775" s="95">
        <v>427.68694043581399</v>
      </c>
      <c r="D775" s="93">
        <v>25.668194829320363</v>
      </c>
      <c r="E775" s="93">
        <v>31.806629531499432</v>
      </c>
      <c r="F775" s="94">
        <v>246.95609666594282</v>
      </c>
    </row>
    <row r="776" spans="2:6" x14ac:dyDescent="0.25">
      <c r="B776" s="91">
        <v>769</v>
      </c>
      <c r="C776" s="95">
        <v>818.50609113535393</v>
      </c>
      <c r="D776" s="93">
        <v>23.652531146669105</v>
      </c>
      <c r="E776" s="93">
        <v>31.745061602345878</v>
      </c>
      <c r="F776" s="94">
        <v>237.52745560410426</v>
      </c>
    </row>
    <row r="777" spans="2:6" x14ac:dyDescent="0.25">
      <c r="B777" s="91">
        <v>770</v>
      </c>
      <c r="C777" s="95">
        <v>362.08368573930147</v>
      </c>
      <c r="D777" s="93">
        <v>29.458592949971486</v>
      </c>
      <c r="E777" s="93">
        <v>35.26901137866799</v>
      </c>
      <c r="F777" s="94">
        <v>356.11576739515544</v>
      </c>
    </row>
    <row r="778" spans="2:6" x14ac:dyDescent="0.25">
      <c r="B778" s="91">
        <v>771</v>
      </c>
      <c r="C778" s="95">
        <v>298.34547460511567</v>
      </c>
      <c r="D778" s="93">
        <v>27.93349523537168</v>
      </c>
      <c r="E778" s="93">
        <v>33.425222608397256</v>
      </c>
      <c r="F778" s="94">
        <v>330.52746064746873</v>
      </c>
    </row>
    <row r="779" spans="2:6" x14ac:dyDescent="0.25">
      <c r="B779" s="91">
        <v>772</v>
      </c>
      <c r="C779" s="95">
        <v>1196.643248365579</v>
      </c>
      <c r="D779" s="93">
        <v>24.599576546913074</v>
      </c>
      <c r="E779" s="93">
        <v>34.582792788740967</v>
      </c>
      <c r="F779" s="94">
        <v>201.03316674136207</v>
      </c>
    </row>
    <row r="780" spans="2:6" x14ac:dyDescent="0.25">
      <c r="B780" s="91">
        <v>773</v>
      </c>
      <c r="C780" s="95">
        <v>509.56153760168581</v>
      </c>
      <c r="D780" s="93">
        <v>28.632275965483998</v>
      </c>
      <c r="E780" s="93">
        <v>35.180083653492431</v>
      </c>
      <c r="F780" s="94">
        <v>354.69412258500017</v>
      </c>
    </row>
    <row r="781" spans="2:6" x14ac:dyDescent="0.25">
      <c r="B781" s="91">
        <v>774</v>
      </c>
      <c r="C781" s="95">
        <v>797.57807817264347</v>
      </c>
      <c r="D781" s="93">
        <v>28.277934592397177</v>
      </c>
      <c r="E781" s="93">
        <v>36.265824983260394</v>
      </c>
      <c r="F781" s="94">
        <v>335.43260351898005</v>
      </c>
    </row>
    <row r="782" spans="2:6" x14ac:dyDescent="0.25">
      <c r="B782" s="91">
        <v>775</v>
      </c>
      <c r="C782" s="95">
        <v>46.688661590164884</v>
      </c>
      <c r="D782" s="93">
        <v>26.579337647482227</v>
      </c>
      <c r="E782" s="93">
        <v>30.812780955433052</v>
      </c>
      <c r="F782" s="94">
        <v>312.08063159007452</v>
      </c>
    </row>
    <row r="783" spans="2:6" x14ac:dyDescent="0.25">
      <c r="B783" s="91">
        <v>776</v>
      </c>
      <c r="C783" s="95">
        <v>366.11060490163618</v>
      </c>
      <c r="D783" s="93">
        <v>25.428945100817401</v>
      </c>
      <c r="E783" s="93">
        <v>31.259498125325582</v>
      </c>
      <c r="F783" s="94">
        <v>356.25904179297925</v>
      </c>
    </row>
    <row r="784" spans="2:6" x14ac:dyDescent="0.25">
      <c r="B784" s="91">
        <v>777</v>
      </c>
      <c r="C784" s="95">
        <v>1983.2171291416698</v>
      </c>
      <c r="D784" s="93">
        <v>23.97249346848762</v>
      </c>
      <c r="E784" s="93">
        <v>37.88857911419597</v>
      </c>
      <c r="F784" s="94">
        <v>336.63279049828355</v>
      </c>
    </row>
    <row r="785" spans="2:6" x14ac:dyDescent="0.25">
      <c r="B785" s="91">
        <v>778</v>
      </c>
      <c r="C785" s="95">
        <v>809.46983149058178</v>
      </c>
      <c r="D785" s="93">
        <v>24.47196250706758</v>
      </c>
      <c r="E785" s="93">
        <v>32.519311664520487</v>
      </c>
      <c r="F785" s="94">
        <v>221.94743399950005</v>
      </c>
    </row>
    <row r="786" spans="2:6" x14ac:dyDescent="0.25">
      <c r="B786" s="91">
        <v>779</v>
      </c>
      <c r="C786" s="95">
        <v>2532.2452732464881</v>
      </c>
      <c r="D786" s="93">
        <v>22.491155590394122</v>
      </c>
      <c r="E786" s="93">
        <v>39.152381956626563</v>
      </c>
      <c r="F786" s="94">
        <v>266.23877407251001</v>
      </c>
    </row>
    <row r="787" spans="2:6" x14ac:dyDescent="0.25">
      <c r="B787" s="91">
        <v>780</v>
      </c>
      <c r="C787" s="95">
        <v>773.13918080428994</v>
      </c>
      <c r="D787" s="93">
        <v>27.521747518068835</v>
      </c>
      <c r="E787" s="93">
        <v>35.387443422090286</v>
      </c>
      <c r="F787" s="94">
        <v>283.10649179775692</v>
      </c>
    </row>
    <row r="788" spans="2:6" x14ac:dyDescent="0.25">
      <c r="B788" s="91">
        <v>781</v>
      </c>
      <c r="C788" s="95">
        <v>1399.5736863502825</v>
      </c>
      <c r="D788" s="93">
        <v>28.945006158787699</v>
      </c>
      <c r="E788" s="93">
        <v>39.942874590539112</v>
      </c>
      <c r="F788" s="94">
        <v>318.97419168294959</v>
      </c>
    </row>
    <row r="789" spans="2:6" x14ac:dyDescent="0.25">
      <c r="B789" s="91">
        <v>782</v>
      </c>
      <c r="C789" s="95">
        <v>1726.6173603621373</v>
      </c>
      <c r="D789" s="93">
        <v>21.631075231626131</v>
      </c>
      <c r="E789" s="93">
        <v>34.264162033436818</v>
      </c>
      <c r="F789" s="94">
        <v>247.82128249082251</v>
      </c>
    </row>
    <row r="790" spans="2:6" x14ac:dyDescent="0.25">
      <c r="B790" s="91">
        <v>783</v>
      </c>
      <c r="C790" s="95">
        <v>275.12573933013937</v>
      </c>
      <c r="D790" s="93">
        <v>25.603480552696389</v>
      </c>
      <c r="E790" s="93">
        <v>30.979109249347086</v>
      </c>
      <c r="F790" s="94">
        <v>353.31322473177852</v>
      </c>
    </row>
    <row r="791" spans="2:6" x14ac:dyDescent="0.25">
      <c r="B791" s="91">
        <v>784</v>
      </c>
      <c r="C791" s="95">
        <v>2092.3696862207671</v>
      </c>
      <c r="D791" s="93">
        <v>23.34268508099554</v>
      </c>
      <c r="E791" s="93">
        <v>37.804533512099376</v>
      </c>
      <c r="F791" s="94">
        <v>292.94697259782271</v>
      </c>
    </row>
    <row r="792" spans="2:6" x14ac:dyDescent="0.25">
      <c r="B792" s="91">
        <v>785</v>
      </c>
      <c r="C792" s="95">
        <v>98.988719616731942</v>
      </c>
      <c r="D792" s="93">
        <v>26.610357844153842</v>
      </c>
      <c r="E792" s="93">
        <v>31.105301442237501</v>
      </c>
      <c r="F792" s="94">
        <v>242.82769656116204</v>
      </c>
    </row>
    <row r="793" spans="2:6" x14ac:dyDescent="0.25">
      <c r="B793" s="91">
        <v>786</v>
      </c>
      <c r="C793" s="95">
        <v>1463.8423741241513</v>
      </c>
      <c r="D793" s="93">
        <v>26.326911173620175</v>
      </c>
      <c r="E793" s="93">
        <v>37.64612304424093</v>
      </c>
      <c r="F793" s="94">
        <v>359.54354462439181</v>
      </c>
    </row>
    <row r="794" spans="2:6" x14ac:dyDescent="0.25">
      <c r="B794" s="91">
        <v>787</v>
      </c>
      <c r="C794" s="95">
        <v>540.02199813707466</v>
      </c>
      <c r="D794" s="93">
        <v>25.19116789645069</v>
      </c>
      <c r="E794" s="93">
        <v>31.891277887136063</v>
      </c>
      <c r="F794" s="94">
        <v>397.76094704623796</v>
      </c>
    </row>
    <row r="795" spans="2:6" x14ac:dyDescent="0.25">
      <c r="B795" s="91">
        <v>788</v>
      </c>
      <c r="C795" s="95">
        <v>997.85907523021433</v>
      </c>
      <c r="D795" s="93">
        <v>25.269688698540204</v>
      </c>
      <c r="E795" s="93">
        <v>34.258984074691277</v>
      </c>
      <c r="F795" s="94">
        <v>291.11463783414069</v>
      </c>
    </row>
    <row r="796" spans="2:6" x14ac:dyDescent="0.25">
      <c r="B796" s="91">
        <v>789</v>
      </c>
      <c r="C796" s="95">
        <v>1089.4116693822025</v>
      </c>
      <c r="D796" s="93">
        <v>21.952554801780948</v>
      </c>
      <c r="E796" s="93">
        <v>31.399613148691959</v>
      </c>
      <c r="F796" s="94">
        <v>322.40547960440381</v>
      </c>
    </row>
    <row r="797" spans="2:6" x14ac:dyDescent="0.25">
      <c r="B797" s="91">
        <v>790</v>
      </c>
      <c r="C797" s="95">
        <v>1533.7886647427767</v>
      </c>
      <c r="D797" s="93">
        <v>25.773086534777008</v>
      </c>
      <c r="E797" s="93">
        <v>37.442029858490891</v>
      </c>
      <c r="F797" s="94">
        <v>375.39545994814318</v>
      </c>
    </row>
    <row r="798" spans="2:6" x14ac:dyDescent="0.25">
      <c r="B798" s="91">
        <v>791</v>
      </c>
      <c r="C798" s="95">
        <v>802.75759353933245</v>
      </c>
      <c r="D798" s="93">
        <v>23.938595063740514</v>
      </c>
      <c r="E798" s="93">
        <v>31.952383031437176</v>
      </c>
      <c r="F798" s="94">
        <v>224.42335626770765</v>
      </c>
    </row>
    <row r="799" spans="2:6" x14ac:dyDescent="0.25">
      <c r="B799" s="91">
        <v>792</v>
      </c>
      <c r="C799" s="95">
        <v>728.66562780081131</v>
      </c>
      <c r="D799" s="93">
        <v>26.679189921255606</v>
      </c>
      <c r="E799" s="93">
        <v>34.322518060259661</v>
      </c>
      <c r="F799" s="94">
        <v>397.14223798542514</v>
      </c>
    </row>
    <row r="800" spans="2:6" x14ac:dyDescent="0.25">
      <c r="B800" s="91">
        <v>793</v>
      </c>
      <c r="C800" s="95">
        <v>2304.889752905684</v>
      </c>
      <c r="D800" s="93">
        <v>20.246233359502167</v>
      </c>
      <c r="E800" s="93">
        <v>35.770682124030586</v>
      </c>
      <c r="F800" s="94">
        <v>357.45207439607049</v>
      </c>
    </row>
    <row r="801" spans="2:6" x14ac:dyDescent="0.25">
      <c r="B801" s="91">
        <v>794</v>
      </c>
      <c r="C801" s="95">
        <v>1591.4130067937776</v>
      </c>
      <c r="D801" s="93">
        <v>24.589741601958409</v>
      </c>
      <c r="E801" s="93">
        <v>36.546806635927297</v>
      </c>
      <c r="F801" s="94">
        <v>299.58024545825572</v>
      </c>
    </row>
    <row r="802" spans="2:6" x14ac:dyDescent="0.25">
      <c r="B802" s="91">
        <v>795</v>
      </c>
      <c r="C802" s="95">
        <v>701.20271283943657</v>
      </c>
      <c r="D802" s="93">
        <v>24.535648055107586</v>
      </c>
      <c r="E802" s="93">
        <v>32.041661619304769</v>
      </c>
      <c r="F802" s="94">
        <v>204.04001499501413</v>
      </c>
    </row>
    <row r="803" spans="2:6" x14ac:dyDescent="0.25">
      <c r="B803" s="91">
        <v>796</v>
      </c>
      <c r="C803" s="95">
        <v>1161.1592940665314</v>
      </c>
      <c r="D803" s="93">
        <v>23.969571478452224</v>
      </c>
      <c r="E803" s="93">
        <v>33.775367948784883</v>
      </c>
      <c r="F803" s="94">
        <v>214.1241549245072</v>
      </c>
    </row>
    <row r="804" spans="2:6" x14ac:dyDescent="0.25">
      <c r="B804" s="91">
        <v>797</v>
      </c>
      <c r="C804" s="95">
        <v>2151.9907391596435</v>
      </c>
      <c r="D804" s="93">
        <v>21.667508181754869</v>
      </c>
      <c r="E804" s="93">
        <v>36.427461877553085</v>
      </c>
      <c r="F804" s="94">
        <v>320.52333774370049</v>
      </c>
    </row>
    <row r="805" spans="2:6" x14ac:dyDescent="0.25">
      <c r="B805" s="91">
        <v>798</v>
      </c>
      <c r="C805" s="95">
        <v>1129.4900150164003</v>
      </c>
      <c r="D805" s="93">
        <v>24.344691887759662</v>
      </c>
      <c r="E805" s="93">
        <v>33.992141962841664</v>
      </c>
      <c r="F805" s="94">
        <v>284.49726669034197</v>
      </c>
    </row>
    <row r="806" spans="2:6" x14ac:dyDescent="0.25">
      <c r="B806" s="91">
        <v>799</v>
      </c>
      <c r="C806" s="95">
        <v>220.67817892300354</v>
      </c>
      <c r="D806" s="93">
        <v>25.237344403622053</v>
      </c>
      <c r="E806" s="93">
        <v>30.340735298237075</v>
      </c>
      <c r="F806" s="94">
        <v>387.00672279738035</v>
      </c>
    </row>
    <row r="807" spans="2:6" x14ac:dyDescent="0.25">
      <c r="B807" s="91">
        <v>800</v>
      </c>
      <c r="C807" s="95">
        <v>513.29899727484371</v>
      </c>
      <c r="D807" s="93">
        <v>27.854101802052128</v>
      </c>
      <c r="E807" s="93">
        <v>34.420596788426344</v>
      </c>
      <c r="F807" s="94">
        <v>325.25193055863571</v>
      </c>
    </row>
    <row r="808" spans="2:6" x14ac:dyDescent="0.25">
      <c r="B808" s="91">
        <v>801</v>
      </c>
      <c r="C808" s="95">
        <v>90.089367467312513</v>
      </c>
      <c r="D808" s="93">
        <v>27.62346026339824</v>
      </c>
      <c r="E808" s="93">
        <v>32.0739071007348</v>
      </c>
      <c r="F808" s="94">
        <v>389.09958360300084</v>
      </c>
    </row>
    <row r="809" spans="2:6" x14ac:dyDescent="0.25">
      <c r="B809" s="91">
        <v>802</v>
      </c>
      <c r="C809" s="95">
        <v>1695.4386901696107</v>
      </c>
      <c r="D809" s="93">
        <v>25.026509975902258</v>
      </c>
      <c r="E809" s="93">
        <v>37.503703426750313</v>
      </c>
      <c r="F809" s="94">
        <v>283.44783150941612</v>
      </c>
    </row>
    <row r="810" spans="2:6" x14ac:dyDescent="0.25">
      <c r="B810" s="91">
        <v>803</v>
      </c>
      <c r="C810" s="95">
        <v>-495.50992997591766</v>
      </c>
      <c r="D810" s="93">
        <v>28.957036337620231</v>
      </c>
      <c r="E810" s="93">
        <v>30.479486687740639</v>
      </c>
      <c r="F810" s="94">
        <v>222.10694814911642</v>
      </c>
    </row>
    <row r="811" spans="2:6" x14ac:dyDescent="0.25">
      <c r="B811" s="91">
        <v>804</v>
      </c>
      <c r="C811" s="95">
        <v>461.16687771741999</v>
      </c>
      <c r="D811" s="93">
        <v>24.002422506154577</v>
      </c>
      <c r="E811" s="93">
        <v>30.308256894741675</v>
      </c>
      <c r="F811" s="94">
        <v>331.73827670666685</v>
      </c>
    </row>
    <row r="812" spans="2:6" x14ac:dyDescent="0.25">
      <c r="B812" s="91">
        <v>805</v>
      </c>
      <c r="C812" s="95">
        <v>2436.0344103002881</v>
      </c>
      <c r="D812" s="93">
        <v>22.672946463189589</v>
      </c>
      <c r="E812" s="93">
        <v>38.853118514691033</v>
      </c>
      <c r="F812" s="94">
        <v>251.10864180009824</v>
      </c>
    </row>
    <row r="813" spans="2:6" x14ac:dyDescent="0.25">
      <c r="B813" s="91">
        <v>806</v>
      </c>
      <c r="C813" s="95">
        <v>856.72854317511064</v>
      </c>
      <c r="D813" s="93">
        <v>29.826778557443333</v>
      </c>
      <c r="E813" s="93">
        <v>38.110421273318885</v>
      </c>
      <c r="F813" s="94">
        <v>389.56972787115484</v>
      </c>
    </row>
    <row r="814" spans="2:6" x14ac:dyDescent="0.25">
      <c r="B814" s="91">
        <v>807</v>
      </c>
      <c r="C814" s="95">
        <v>2092.8700884148411</v>
      </c>
      <c r="D814" s="93">
        <v>22.401575220300703</v>
      </c>
      <c r="E814" s="93">
        <v>36.865925662374906</v>
      </c>
      <c r="F814" s="94">
        <v>270.05717227654554</v>
      </c>
    </row>
    <row r="815" spans="2:6" x14ac:dyDescent="0.25">
      <c r="B815" s="91">
        <v>808</v>
      </c>
      <c r="C815" s="95">
        <v>1345.314139117414</v>
      </c>
      <c r="D815" s="93">
        <v>22.370991732062873</v>
      </c>
      <c r="E815" s="93">
        <v>33.09756242764994</v>
      </c>
      <c r="F815" s="94">
        <v>376.18560215346065</v>
      </c>
    </row>
    <row r="816" spans="2:6" x14ac:dyDescent="0.25">
      <c r="B816" s="91">
        <v>809</v>
      </c>
      <c r="C816" s="95">
        <v>1318.1339035140209</v>
      </c>
      <c r="D816" s="93">
        <v>23.643275544092337</v>
      </c>
      <c r="E816" s="93">
        <v>34.233945061662439</v>
      </c>
      <c r="F816" s="94">
        <v>229.59612019128843</v>
      </c>
    </row>
    <row r="817" spans="2:6" x14ac:dyDescent="0.25">
      <c r="B817" s="91">
        <v>810</v>
      </c>
      <c r="C817" s="95">
        <v>508.1575363889915</v>
      </c>
      <c r="D817" s="93">
        <v>26.705834096656595</v>
      </c>
      <c r="E817" s="93">
        <v>33.246621778601551</v>
      </c>
      <c r="F817" s="94">
        <v>375.96274452261412</v>
      </c>
    </row>
    <row r="818" spans="2:6" x14ac:dyDescent="0.25">
      <c r="B818" s="91">
        <v>811</v>
      </c>
      <c r="C818" s="95">
        <v>2477.2451751793924</v>
      </c>
      <c r="D818" s="93">
        <v>22.831572753429278</v>
      </c>
      <c r="E818" s="93">
        <v>39.217798629326239</v>
      </c>
      <c r="F818" s="94">
        <v>344.39710833632734</v>
      </c>
    </row>
    <row r="819" spans="2:6" x14ac:dyDescent="0.25">
      <c r="B819" s="91">
        <v>812</v>
      </c>
      <c r="C819" s="95">
        <v>2530.6072185885232</v>
      </c>
      <c r="D819" s="93">
        <v>21.135292559897536</v>
      </c>
      <c r="E819" s="93">
        <v>37.78832865284015</v>
      </c>
      <c r="F819" s="94">
        <v>235.06701626652293</v>
      </c>
    </row>
    <row r="820" spans="2:6" x14ac:dyDescent="0.25">
      <c r="B820" s="91">
        <v>813</v>
      </c>
      <c r="C820" s="95">
        <v>1273.7282493662906</v>
      </c>
      <c r="D820" s="93">
        <v>22.468450652291878</v>
      </c>
      <c r="E820" s="93">
        <v>32.83709189912333</v>
      </c>
      <c r="F820" s="94">
        <v>276.64684336059094</v>
      </c>
    </row>
    <row r="821" spans="2:6" x14ac:dyDescent="0.25">
      <c r="B821" s="91">
        <v>814</v>
      </c>
      <c r="C821" s="95">
        <v>1207.0510814242934</v>
      </c>
      <c r="D821" s="93">
        <v>29.705726833110084</v>
      </c>
      <c r="E821" s="93">
        <v>39.740982240231553</v>
      </c>
      <c r="F821" s="94">
        <v>355.23258280589391</v>
      </c>
    </row>
    <row r="822" spans="2:6" x14ac:dyDescent="0.25">
      <c r="B822" s="91">
        <v>815</v>
      </c>
      <c r="C822" s="95">
        <v>1784.7271268398945</v>
      </c>
      <c r="D822" s="93">
        <v>23.750018472865037</v>
      </c>
      <c r="E822" s="93">
        <v>36.673654107064507</v>
      </c>
      <c r="F822" s="94">
        <v>287.6497825219065</v>
      </c>
    </row>
    <row r="823" spans="2:6" x14ac:dyDescent="0.25">
      <c r="B823" s="91">
        <v>816</v>
      </c>
      <c r="C823" s="95">
        <v>1843.597423336063</v>
      </c>
      <c r="D823" s="93">
        <v>23.059228237408401</v>
      </c>
      <c r="E823" s="93">
        <v>36.277215354088717</v>
      </c>
      <c r="F823" s="94">
        <v>252.47514635374387</v>
      </c>
    </row>
    <row r="824" spans="2:6" x14ac:dyDescent="0.25">
      <c r="B824" s="91">
        <v>817</v>
      </c>
      <c r="C824" s="95">
        <v>935.54468102414739</v>
      </c>
      <c r="D824" s="93">
        <v>28.59345551288316</v>
      </c>
      <c r="E824" s="93">
        <v>37.271178918003898</v>
      </c>
      <c r="F824" s="94">
        <v>333.35112013112064</v>
      </c>
    </row>
    <row r="825" spans="2:6" x14ac:dyDescent="0.25">
      <c r="B825" s="91">
        <v>818</v>
      </c>
      <c r="C825" s="95">
        <v>-322.15380351918429</v>
      </c>
      <c r="D825" s="93">
        <v>29.192906062772408</v>
      </c>
      <c r="E825" s="93">
        <v>31.582137045176488</v>
      </c>
      <c r="F825" s="94">
        <v>339.20979126821811</v>
      </c>
    </row>
    <row r="826" spans="2:6" x14ac:dyDescent="0.25">
      <c r="B826" s="91">
        <v>819</v>
      </c>
      <c r="C826" s="95">
        <v>2258.6066125669213</v>
      </c>
      <c r="D826" s="93">
        <v>21.799764785255604</v>
      </c>
      <c r="E826" s="93">
        <v>37.092797848090207</v>
      </c>
      <c r="F826" s="94">
        <v>291.27866923738884</v>
      </c>
    </row>
    <row r="827" spans="2:6" x14ac:dyDescent="0.25">
      <c r="B827" s="91">
        <v>820</v>
      </c>
      <c r="C827" s="95">
        <v>2719.1348135260428</v>
      </c>
      <c r="D827" s="93">
        <v>20.102442269019782</v>
      </c>
      <c r="E827" s="93">
        <v>37.698116336649996</v>
      </c>
      <c r="F827" s="94">
        <v>349.43181343480819</v>
      </c>
    </row>
    <row r="828" spans="2:6" x14ac:dyDescent="0.25">
      <c r="B828" s="91">
        <v>821</v>
      </c>
      <c r="C828" s="95">
        <v>665.79429292368241</v>
      </c>
      <c r="D828" s="93">
        <v>26.742351438452559</v>
      </c>
      <c r="E828" s="93">
        <v>34.071322903070971</v>
      </c>
      <c r="F828" s="94">
        <v>220.71524155364341</v>
      </c>
    </row>
    <row r="829" spans="2:6" x14ac:dyDescent="0.25">
      <c r="B829" s="91">
        <v>822</v>
      </c>
      <c r="C829" s="95">
        <v>-314.02070933787945</v>
      </c>
      <c r="D829" s="93">
        <v>29.682441176999518</v>
      </c>
      <c r="E829" s="93">
        <v>32.112337630310122</v>
      </c>
      <c r="F829" s="94">
        <v>250.76136291010374</v>
      </c>
    </row>
    <row r="830" spans="2:6" x14ac:dyDescent="0.25">
      <c r="B830" s="91">
        <v>823</v>
      </c>
      <c r="C830" s="95">
        <v>1346.1333133705766</v>
      </c>
      <c r="D830" s="93">
        <v>21.426141523460114</v>
      </c>
      <c r="E830" s="93">
        <v>32.156808090313</v>
      </c>
      <c r="F830" s="94">
        <v>363.28543939650842</v>
      </c>
    </row>
    <row r="831" spans="2:6" x14ac:dyDescent="0.25">
      <c r="B831" s="91">
        <v>824</v>
      </c>
      <c r="C831" s="95">
        <v>1844.8819086589874</v>
      </c>
      <c r="D831" s="93">
        <v>20.303829649829531</v>
      </c>
      <c r="E831" s="93">
        <v>33.52823919312447</v>
      </c>
      <c r="F831" s="94">
        <v>218.35173651812048</v>
      </c>
    </row>
    <row r="832" spans="2:6" x14ac:dyDescent="0.25">
      <c r="B832" s="91">
        <v>825</v>
      </c>
      <c r="C832" s="95">
        <v>1417.9135043763999</v>
      </c>
      <c r="D832" s="93">
        <v>21.622912982134981</v>
      </c>
      <c r="E832" s="93">
        <v>32.71248050401698</v>
      </c>
      <c r="F832" s="94">
        <v>233.02589263448164</v>
      </c>
    </row>
    <row r="833" spans="2:6" x14ac:dyDescent="0.25">
      <c r="B833" s="91">
        <v>826</v>
      </c>
      <c r="C833" s="95">
        <v>814.53858634982407</v>
      </c>
      <c r="D833" s="93">
        <v>28.405846806132701</v>
      </c>
      <c r="E833" s="93">
        <v>36.478539737881817</v>
      </c>
      <c r="F833" s="94">
        <v>394.78850750029505</v>
      </c>
    </row>
    <row r="834" spans="2:6" x14ac:dyDescent="0.25">
      <c r="B834" s="91">
        <v>827</v>
      </c>
      <c r="C834" s="95">
        <v>2189.8813933437091</v>
      </c>
      <c r="D834" s="93">
        <v>20.114287647031109</v>
      </c>
      <c r="E834" s="93">
        <v>35.063694613749654</v>
      </c>
      <c r="F834" s="94">
        <v>346.34085952303701</v>
      </c>
    </row>
    <row r="835" spans="2:6" x14ac:dyDescent="0.25">
      <c r="B835" s="91">
        <v>828</v>
      </c>
      <c r="C835" s="95">
        <v>1359.0656420453179</v>
      </c>
      <c r="D835" s="93">
        <v>22.413857559917894</v>
      </c>
      <c r="E835" s="93">
        <v>33.209185770144479</v>
      </c>
      <c r="F835" s="94">
        <v>359.93962572433423</v>
      </c>
    </row>
    <row r="836" spans="2:6" x14ac:dyDescent="0.25">
      <c r="B836" s="91">
        <v>829</v>
      </c>
      <c r="C836" s="95">
        <v>780.42131826727473</v>
      </c>
      <c r="D836" s="93">
        <v>24.945594366253751</v>
      </c>
      <c r="E836" s="93">
        <v>32.847700957590121</v>
      </c>
      <c r="F836" s="94">
        <v>240.3861615487863</v>
      </c>
    </row>
    <row r="837" spans="2:6" x14ac:dyDescent="0.25">
      <c r="B837" s="91">
        <v>830</v>
      </c>
      <c r="C837" s="95">
        <v>598.73523349963125</v>
      </c>
      <c r="D837" s="93">
        <v>29.569368968144062</v>
      </c>
      <c r="E837" s="93">
        <v>36.56304513564222</v>
      </c>
      <c r="F837" s="94">
        <v>211.18082786708158</v>
      </c>
    </row>
    <row r="838" spans="2:6" x14ac:dyDescent="0.25">
      <c r="B838" s="91">
        <v>831</v>
      </c>
      <c r="C838" s="95">
        <v>1481.3563358454521</v>
      </c>
      <c r="D838" s="93">
        <v>27.36475197978837</v>
      </c>
      <c r="E838" s="93">
        <v>38.771533659015631</v>
      </c>
      <c r="F838" s="94">
        <v>318.53902146745622</v>
      </c>
    </row>
    <row r="839" spans="2:6" x14ac:dyDescent="0.25">
      <c r="B839" s="91">
        <v>832</v>
      </c>
      <c r="C839" s="95">
        <v>1141.3144056864567</v>
      </c>
      <c r="D839" s="93">
        <v>23.491430580767748</v>
      </c>
      <c r="E839" s="93">
        <v>33.198002609200032</v>
      </c>
      <c r="F839" s="94">
        <v>301.24772481105975</v>
      </c>
    </row>
    <row r="840" spans="2:6" x14ac:dyDescent="0.25">
      <c r="B840" s="91">
        <v>833</v>
      </c>
      <c r="C840" s="95">
        <v>2158.1687181069356</v>
      </c>
      <c r="D840" s="93">
        <v>23.721615999095157</v>
      </c>
      <c r="E840" s="93">
        <v>38.512459589629835</v>
      </c>
      <c r="F840" s="94">
        <v>274.91519296528975</v>
      </c>
    </row>
    <row r="841" spans="2:6" x14ac:dyDescent="0.25">
      <c r="B841" s="91">
        <v>834</v>
      </c>
      <c r="C841" s="95">
        <v>1337.4240811010122</v>
      </c>
      <c r="D841" s="93">
        <v>23.864186720203421</v>
      </c>
      <c r="E841" s="93">
        <v>34.551307125708483</v>
      </c>
      <c r="F841" s="94">
        <v>358.15622533797159</v>
      </c>
    </row>
    <row r="842" spans="2:6" x14ac:dyDescent="0.25">
      <c r="B842" s="91">
        <v>835</v>
      </c>
      <c r="C842" s="95">
        <v>1654.9411556686337</v>
      </c>
      <c r="D842" s="93">
        <v>25.254639008144714</v>
      </c>
      <c r="E842" s="93">
        <v>37.529344786487883</v>
      </c>
      <c r="F842" s="94">
        <v>245.80245768948276</v>
      </c>
    </row>
    <row r="843" spans="2:6" x14ac:dyDescent="0.25">
      <c r="B843" s="91">
        <v>836</v>
      </c>
      <c r="C843" s="95">
        <v>1512.284966179699</v>
      </c>
      <c r="D843" s="93">
        <v>22.241083414022562</v>
      </c>
      <c r="E843" s="93">
        <v>33.802508244921057</v>
      </c>
      <c r="F843" s="94">
        <v>319.14119853212821</v>
      </c>
    </row>
    <row r="844" spans="2:6" x14ac:dyDescent="0.25">
      <c r="B844" s="91">
        <v>837</v>
      </c>
      <c r="C844" s="95">
        <v>136.57137222339588</v>
      </c>
      <c r="D844" s="93">
        <v>26.696514605240527</v>
      </c>
      <c r="E844" s="93">
        <v>31.379371466357505</v>
      </c>
      <c r="F844" s="94">
        <v>233.38089498401644</v>
      </c>
    </row>
    <row r="845" spans="2:6" x14ac:dyDescent="0.25">
      <c r="B845" s="91">
        <v>838</v>
      </c>
      <c r="C845" s="95">
        <v>560.46609457286286</v>
      </c>
      <c r="D845" s="93">
        <v>26.541584972293563</v>
      </c>
      <c r="E845" s="93">
        <v>33.343915445157876</v>
      </c>
      <c r="F845" s="94">
        <v>235.9007563155597</v>
      </c>
    </row>
    <row r="846" spans="2:6" x14ac:dyDescent="0.25">
      <c r="B846" s="91">
        <v>839</v>
      </c>
      <c r="C846" s="95">
        <v>2389.0854187117357</v>
      </c>
      <c r="D846" s="93">
        <v>22.309701966139791</v>
      </c>
      <c r="E846" s="93">
        <v>38.255129059698469</v>
      </c>
      <c r="F846" s="94">
        <v>260.49257941675921</v>
      </c>
    </row>
    <row r="847" spans="2:6" x14ac:dyDescent="0.25">
      <c r="B847" s="91">
        <v>840</v>
      </c>
      <c r="C847" s="95">
        <v>1574.3729224458648</v>
      </c>
      <c r="D847" s="93">
        <v>25.33933792664174</v>
      </c>
      <c r="E847" s="93">
        <v>37.211202538871063</v>
      </c>
      <c r="F847" s="94">
        <v>213.70295367150055</v>
      </c>
    </row>
    <row r="848" spans="2:6" x14ac:dyDescent="0.25">
      <c r="B848" s="91">
        <v>841</v>
      </c>
      <c r="C848" s="95">
        <v>1694.6927475216708</v>
      </c>
      <c r="D848" s="93">
        <v>20.485356036164994</v>
      </c>
      <c r="E848" s="93">
        <v>32.958819773773349</v>
      </c>
      <c r="F848" s="94">
        <v>211.52642698508805</v>
      </c>
    </row>
    <row r="849" spans="2:6" x14ac:dyDescent="0.25">
      <c r="B849" s="91">
        <v>842</v>
      </c>
      <c r="C849" s="95">
        <v>-509.42969408680892</v>
      </c>
      <c r="D849" s="93">
        <v>29.559771199461391</v>
      </c>
      <c r="E849" s="93">
        <v>31.012622729027349</v>
      </c>
      <c r="F849" s="94">
        <v>319.44670001146767</v>
      </c>
    </row>
    <row r="850" spans="2:6" x14ac:dyDescent="0.25">
      <c r="B850" s="91">
        <v>843</v>
      </c>
      <c r="C850" s="95">
        <v>1035.6488722361446</v>
      </c>
      <c r="D850" s="93">
        <v>27.507409833630163</v>
      </c>
      <c r="E850" s="93">
        <v>36.685654194810887</v>
      </c>
      <c r="F850" s="94">
        <v>350.53344354665364</v>
      </c>
    </row>
    <row r="851" spans="2:6" x14ac:dyDescent="0.25">
      <c r="B851" s="91">
        <v>844</v>
      </c>
      <c r="C851" s="95">
        <v>-173.12398436206058</v>
      </c>
      <c r="D851" s="93">
        <v>28.498663400120023</v>
      </c>
      <c r="E851" s="93">
        <v>31.63304347830972</v>
      </c>
      <c r="F851" s="94">
        <v>299.84294290020262</v>
      </c>
    </row>
    <row r="852" spans="2:6" x14ac:dyDescent="0.25">
      <c r="B852" s="91">
        <v>845</v>
      </c>
      <c r="C852" s="95">
        <v>2152.4927314151555</v>
      </c>
      <c r="D852" s="93">
        <v>24.242335615653943</v>
      </c>
      <c r="E852" s="93">
        <v>39.00479927272972</v>
      </c>
      <c r="F852" s="94">
        <v>388.14143873369994</v>
      </c>
    </row>
    <row r="853" spans="2:6" x14ac:dyDescent="0.25">
      <c r="B853" s="91">
        <v>846</v>
      </c>
      <c r="C853" s="95">
        <v>648.6204239126364</v>
      </c>
      <c r="D853" s="93">
        <v>26.343843633919455</v>
      </c>
      <c r="E853" s="93">
        <v>33.586945753482638</v>
      </c>
      <c r="F853" s="94">
        <v>201.51811145438006</v>
      </c>
    </row>
    <row r="854" spans="2:6" x14ac:dyDescent="0.25">
      <c r="B854" s="91">
        <v>847</v>
      </c>
      <c r="C854" s="95">
        <v>1840.5397514522929</v>
      </c>
      <c r="D854" s="93">
        <v>23.77448157183381</v>
      </c>
      <c r="E854" s="93">
        <v>36.977180329095276</v>
      </c>
      <c r="F854" s="94">
        <v>253.63193197646615</v>
      </c>
    </row>
    <row r="855" spans="2:6" x14ac:dyDescent="0.25">
      <c r="B855" s="91">
        <v>848</v>
      </c>
      <c r="C855" s="95">
        <v>1347.0684131838716</v>
      </c>
      <c r="D855" s="93">
        <v>23.600179938253131</v>
      </c>
      <c r="E855" s="93">
        <v>34.335522004172489</v>
      </c>
      <c r="F855" s="94">
        <v>343.74001145762293</v>
      </c>
    </row>
    <row r="856" spans="2:6" x14ac:dyDescent="0.25">
      <c r="B856" s="91">
        <v>849</v>
      </c>
      <c r="C856" s="95">
        <v>927.53471131013976</v>
      </c>
      <c r="D856" s="93">
        <v>24.036533938843711</v>
      </c>
      <c r="E856" s="93">
        <v>32.674207495394405</v>
      </c>
      <c r="F856" s="94">
        <v>222.94252333734383</v>
      </c>
    </row>
    <row r="857" spans="2:6" x14ac:dyDescent="0.25">
      <c r="B857" s="91">
        <v>850</v>
      </c>
      <c r="C857" s="95">
        <v>862.93013436933506</v>
      </c>
      <c r="D857" s="93">
        <v>24.012317109358222</v>
      </c>
      <c r="E857" s="93">
        <v>32.3269677812049</v>
      </c>
      <c r="F857" s="94">
        <v>270.83049336794954</v>
      </c>
    </row>
    <row r="858" spans="2:6" x14ac:dyDescent="0.25">
      <c r="B858" s="91">
        <v>851</v>
      </c>
      <c r="C858" s="95">
        <v>-8.9704705439526151</v>
      </c>
      <c r="D858" s="93">
        <v>27.459944666354396</v>
      </c>
      <c r="E858" s="93">
        <v>31.415092313634631</v>
      </c>
      <c r="F858" s="94">
        <v>302.76213458758059</v>
      </c>
    </row>
    <row r="859" spans="2:6" x14ac:dyDescent="0.25">
      <c r="B859" s="91">
        <v>852</v>
      </c>
      <c r="C859" s="95">
        <v>1563.7344063026967</v>
      </c>
      <c r="D859" s="93">
        <v>25.438210597920797</v>
      </c>
      <c r="E859" s="93">
        <v>37.25688262943428</v>
      </c>
      <c r="F859" s="94">
        <v>356.74373574576907</v>
      </c>
    </row>
    <row r="860" spans="2:6" x14ac:dyDescent="0.25">
      <c r="B860" s="91">
        <v>853</v>
      </c>
      <c r="C860" s="95">
        <v>1803.4598443265495</v>
      </c>
      <c r="D860" s="93">
        <v>20.035122383767757</v>
      </c>
      <c r="E860" s="93">
        <v>33.052421605400504</v>
      </c>
      <c r="F860" s="94">
        <v>273.0748099322692</v>
      </c>
    </row>
    <row r="861" spans="2:6" x14ac:dyDescent="0.25">
      <c r="B861" s="91">
        <v>854</v>
      </c>
      <c r="C861" s="95">
        <v>284.1457767998354</v>
      </c>
      <c r="D861" s="93">
        <v>24.890392148016403</v>
      </c>
      <c r="E861" s="93">
        <v>30.311121032015581</v>
      </c>
      <c r="F861" s="94">
        <v>365.41774883954389</v>
      </c>
    </row>
    <row r="862" spans="2:6" x14ac:dyDescent="0.25">
      <c r="B862" s="91">
        <v>855</v>
      </c>
      <c r="C862" s="95">
        <v>518.70627024128225</v>
      </c>
      <c r="D862" s="93">
        <v>24.526642316149236</v>
      </c>
      <c r="E862" s="93">
        <v>31.120173667355647</v>
      </c>
      <c r="F862" s="94">
        <v>281.08639516499966</v>
      </c>
    </row>
    <row r="863" spans="2:6" x14ac:dyDescent="0.25">
      <c r="B863" s="91">
        <v>856</v>
      </c>
      <c r="C863" s="95">
        <v>1630.3233109713556</v>
      </c>
      <c r="D863" s="93">
        <v>23.023152743588803</v>
      </c>
      <c r="E863" s="93">
        <v>35.174769298445582</v>
      </c>
      <c r="F863" s="94">
        <v>294.90591612798994</v>
      </c>
    </row>
    <row r="864" spans="2:6" x14ac:dyDescent="0.25">
      <c r="B864" s="91">
        <v>857</v>
      </c>
      <c r="C864" s="95">
        <v>2188.0337635385886</v>
      </c>
      <c r="D864" s="93">
        <v>21.145659570577074</v>
      </c>
      <c r="E864" s="93">
        <v>36.085828388270016</v>
      </c>
      <c r="F864" s="94">
        <v>384.16804938293171</v>
      </c>
    </row>
    <row r="865" spans="2:6" x14ac:dyDescent="0.25">
      <c r="B865" s="91">
        <v>858</v>
      </c>
      <c r="C865" s="95">
        <v>1795.6123501291531</v>
      </c>
      <c r="D865" s="93">
        <v>20.66493442004456</v>
      </c>
      <c r="E865" s="93">
        <v>33.642996170690324</v>
      </c>
      <c r="F865" s="94">
        <v>284.76554231048016</v>
      </c>
    </row>
    <row r="866" spans="2:6" x14ac:dyDescent="0.25">
      <c r="B866" s="91">
        <v>859</v>
      </c>
      <c r="C866" s="95">
        <v>1610.532899604621</v>
      </c>
      <c r="D866" s="93">
        <v>25.681902158523801</v>
      </c>
      <c r="E866" s="93">
        <v>37.73456665654691</v>
      </c>
      <c r="F866" s="94">
        <v>376.90148729651429</v>
      </c>
    </row>
    <row r="867" spans="2:6" x14ac:dyDescent="0.25">
      <c r="B867" s="91">
        <v>860</v>
      </c>
      <c r="C867" s="95">
        <v>2188.5439814798583</v>
      </c>
      <c r="D867" s="93">
        <v>20.492627662375259</v>
      </c>
      <c r="E867" s="93">
        <v>35.435347569774549</v>
      </c>
      <c r="F867" s="94">
        <v>259.32362065630912</v>
      </c>
    </row>
    <row r="868" spans="2:6" x14ac:dyDescent="0.25">
      <c r="B868" s="91">
        <v>861</v>
      </c>
      <c r="C868" s="95">
        <v>2016.0030360672336</v>
      </c>
      <c r="D868" s="93">
        <v>25.7271772007865</v>
      </c>
      <c r="E868" s="93">
        <v>39.807192381122668</v>
      </c>
      <c r="F868" s="94">
        <v>314.57600347516387</v>
      </c>
    </row>
    <row r="869" spans="2:6" x14ac:dyDescent="0.25">
      <c r="B869" s="91">
        <v>862</v>
      </c>
      <c r="C869" s="95">
        <v>836.26747284224803</v>
      </c>
      <c r="D869" s="93">
        <v>28.860304972375779</v>
      </c>
      <c r="E869" s="93">
        <v>37.041642336587017</v>
      </c>
      <c r="F869" s="94">
        <v>298.19597916847567</v>
      </c>
    </row>
    <row r="870" spans="2:6" x14ac:dyDescent="0.25">
      <c r="B870" s="91">
        <v>863</v>
      </c>
      <c r="C870" s="95">
        <v>473.14484414481649</v>
      </c>
      <c r="D870" s="93">
        <v>24.023116577158383</v>
      </c>
      <c r="E870" s="93">
        <v>30.388840797882466</v>
      </c>
      <c r="F870" s="94">
        <v>339.08677382376516</v>
      </c>
    </row>
    <row r="871" spans="2:6" x14ac:dyDescent="0.25">
      <c r="B871" s="91">
        <v>864</v>
      </c>
      <c r="C871" s="95">
        <v>1914.7237229379934</v>
      </c>
      <c r="D871" s="93">
        <v>25.227388705250526</v>
      </c>
      <c r="E871" s="93">
        <v>38.801007319940496</v>
      </c>
      <c r="F871" s="94">
        <v>353.47367495187149</v>
      </c>
    </row>
    <row r="872" spans="2:6" x14ac:dyDescent="0.25">
      <c r="B872" s="91">
        <v>865</v>
      </c>
      <c r="C872" s="95">
        <v>2325.7944023471855</v>
      </c>
      <c r="D872" s="93">
        <v>22.982650087489006</v>
      </c>
      <c r="E872" s="93">
        <v>38.611622099224931</v>
      </c>
      <c r="F872" s="94">
        <v>366.92543624895859</v>
      </c>
    </row>
    <row r="873" spans="2:6" x14ac:dyDescent="0.25">
      <c r="B873" s="91">
        <v>866</v>
      </c>
      <c r="C873" s="95">
        <v>1063.0170664309098</v>
      </c>
      <c r="D873" s="93">
        <v>28.051002288690462</v>
      </c>
      <c r="E873" s="93">
        <v>37.366087620845008</v>
      </c>
      <c r="F873" s="94">
        <v>347.53154571253208</v>
      </c>
    </row>
    <row r="874" spans="2:6" x14ac:dyDescent="0.25">
      <c r="B874" s="91">
        <v>867</v>
      </c>
      <c r="C874" s="95">
        <v>777.5705996014176</v>
      </c>
      <c r="D874" s="93">
        <v>27.405048970022747</v>
      </c>
      <c r="E874" s="93">
        <v>35.292901968029838</v>
      </c>
      <c r="F874" s="94">
        <v>397.26828587972227</v>
      </c>
    </row>
    <row r="875" spans="2:6" x14ac:dyDescent="0.25">
      <c r="B875" s="91">
        <v>868</v>
      </c>
      <c r="C875" s="95">
        <v>1189.2318666803985</v>
      </c>
      <c r="D875" s="93">
        <v>26.499544013393397</v>
      </c>
      <c r="E875" s="93">
        <v>36.445703346795391</v>
      </c>
      <c r="F875" s="94">
        <v>249.25724136827205</v>
      </c>
    </row>
    <row r="876" spans="2:6" x14ac:dyDescent="0.25">
      <c r="B876" s="91">
        <v>869</v>
      </c>
      <c r="C876" s="95">
        <v>1002.992369526085</v>
      </c>
      <c r="D876" s="93">
        <v>29.477736214449578</v>
      </c>
      <c r="E876" s="93">
        <v>38.492698062080002</v>
      </c>
      <c r="F876" s="94">
        <v>202.75766844317729</v>
      </c>
    </row>
    <row r="877" spans="2:6" x14ac:dyDescent="0.25">
      <c r="B877" s="91">
        <v>870</v>
      </c>
      <c r="C877" s="95">
        <v>557.70872122791025</v>
      </c>
      <c r="D877" s="93">
        <v>27.154036076602786</v>
      </c>
      <c r="E877" s="93">
        <v>33.942579682742341</v>
      </c>
      <c r="F877" s="94">
        <v>361.5024818803858</v>
      </c>
    </row>
    <row r="878" spans="2:6" x14ac:dyDescent="0.25">
      <c r="B878" s="91">
        <v>871</v>
      </c>
      <c r="C878" s="95">
        <v>900.5139544012718</v>
      </c>
      <c r="D878" s="93">
        <v>23.286243985188111</v>
      </c>
      <c r="E878" s="93">
        <v>31.788813757194472</v>
      </c>
      <c r="F878" s="94">
        <v>257.26042152744151</v>
      </c>
    </row>
    <row r="879" spans="2:6" x14ac:dyDescent="0.25">
      <c r="B879" s="91">
        <v>872</v>
      </c>
      <c r="C879" s="95">
        <v>-219.5672000291961</v>
      </c>
      <c r="D879" s="93">
        <v>27.64030258608117</v>
      </c>
      <c r="E879" s="93">
        <v>30.542466585935188</v>
      </c>
      <c r="F879" s="94">
        <v>339.52084562742345</v>
      </c>
    </row>
    <row r="880" spans="2:6" x14ac:dyDescent="0.25">
      <c r="B880" s="91">
        <v>873</v>
      </c>
      <c r="C880" s="95">
        <v>1329.8123816858833</v>
      </c>
      <c r="D880" s="93">
        <v>25.873930707080497</v>
      </c>
      <c r="E880" s="93">
        <v>36.522992615509914</v>
      </c>
      <c r="F880" s="94">
        <v>296.83330395268922</v>
      </c>
    </row>
    <row r="881" spans="2:6" x14ac:dyDescent="0.25">
      <c r="B881" s="91">
        <v>874</v>
      </c>
      <c r="C881" s="95">
        <v>888.98678072000894</v>
      </c>
      <c r="D881" s="93">
        <v>29.223260919717113</v>
      </c>
      <c r="E881" s="93">
        <v>37.668194823317158</v>
      </c>
      <c r="F881" s="94">
        <v>362.79606314294017</v>
      </c>
    </row>
    <row r="882" spans="2:6" x14ac:dyDescent="0.25">
      <c r="B882" s="91">
        <v>875</v>
      </c>
      <c r="C882" s="95">
        <v>2293.1111330319545</v>
      </c>
      <c r="D882" s="93">
        <v>20.636148032573605</v>
      </c>
      <c r="E882" s="93">
        <v>36.101703697733377</v>
      </c>
      <c r="F882" s="94">
        <v>230.39552481378826</v>
      </c>
    </row>
    <row r="883" spans="2:6" x14ac:dyDescent="0.25">
      <c r="B883" s="91">
        <v>876</v>
      </c>
      <c r="C883" s="95">
        <v>963.72807181896133</v>
      </c>
      <c r="D883" s="93">
        <v>23.547199796173267</v>
      </c>
      <c r="E883" s="93">
        <v>32.365840155268074</v>
      </c>
      <c r="F883" s="94">
        <v>386.13465694724817</v>
      </c>
    </row>
    <row r="884" spans="2:6" x14ac:dyDescent="0.25">
      <c r="B884" s="91">
        <v>877</v>
      </c>
      <c r="C884" s="95">
        <v>1907.6307700302259</v>
      </c>
      <c r="D884" s="93">
        <v>20.060826977356978</v>
      </c>
      <c r="E884" s="93">
        <v>33.598980827508107</v>
      </c>
      <c r="F884" s="94">
        <v>244.55075981359275</v>
      </c>
    </row>
    <row r="885" spans="2:6" x14ac:dyDescent="0.25">
      <c r="B885" s="91">
        <v>878</v>
      </c>
      <c r="C885" s="95">
        <v>1677.9114142609446</v>
      </c>
      <c r="D885" s="93">
        <v>20.092585223979597</v>
      </c>
      <c r="E885" s="93">
        <v>32.482142295284319</v>
      </c>
      <c r="F885" s="94">
        <v>282.95662093350808</v>
      </c>
    </row>
    <row r="886" spans="2:6" x14ac:dyDescent="0.25">
      <c r="B886" s="91">
        <v>879</v>
      </c>
      <c r="C886" s="95">
        <v>314.91327953203017</v>
      </c>
      <c r="D886" s="93">
        <v>28.923080695027725</v>
      </c>
      <c r="E886" s="93">
        <v>34.497647092687878</v>
      </c>
      <c r="F886" s="94">
        <v>360.92445454302469</v>
      </c>
    </row>
    <row r="887" spans="2:6" x14ac:dyDescent="0.25">
      <c r="B887" s="91">
        <v>880</v>
      </c>
      <c r="C887" s="95">
        <v>2414.3737379212216</v>
      </c>
      <c r="D887" s="93">
        <v>23.525721826894571</v>
      </c>
      <c r="E887" s="93">
        <v>39.597590516500681</v>
      </c>
      <c r="F887" s="94">
        <v>353.77213608060873</v>
      </c>
    </row>
    <row r="888" spans="2:6" x14ac:dyDescent="0.25">
      <c r="B888" s="91">
        <v>881</v>
      </c>
      <c r="C888" s="95">
        <v>617.3406018775031</v>
      </c>
      <c r="D888" s="93">
        <v>29.327545762483002</v>
      </c>
      <c r="E888" s="93">
        <v>36.414248771870518</v>
      </c>
      <c r="F888" s="94">
        <v>316.43340423680849</v>
      </c>
    </row>
    <row r="889" spans="2:6" x14ac:dyDescent="0.25">
      <c r="B889" s="91">
        <v>882</v>
      </c>
      <c r="C889" s="95">
        <v>1032.2094605227558</v>
      </c>
      <c r="D889" s="93">
        <v>29.925666742161106</v>
      </c>
      <c r="E889" s="93">
        <v>39.086714044774887</v>
      </c>
      <c r="F889" s="94">
        <v>220.12065844706609</v>
      </c>
    </row>
    <row r="890" spans="2:6" x14ac:dyDescent="0.25">
      <c r="B890" s="91">
        <v>883</v>
      </c>
      <c r="C890" s="95">
        <v>1292.023200895519</v>
      </c>
      <c r="D890" s="93">
        <v>25.18004461257463</v>
      </c>
      <c r="E890" s="93">
        <v>35.640160617052224</v>
      </c>
      <c r="F890" s="94">
        <v>326.97908163308904</v>
      </c>
    </row>
    <row r="891" spans="2:6" x14ac:dyDescent="0.25">
      <c r="B891" s="91">
        <v>884</v>
      </c>
      <c r="C891" s="95">
        <v>1217.6229380680561</v>
      </c>
      <c r="D891" s="93">
        <v>22.611189074350857</v>
      </c>
      <c r="E891" s="93">
        <v>32.699303764691138</v>
      </c>
      <c r="F891" s="94">
        <v>315.26102830836243</v>
      </c>
    </row>
    <row r="892" spans="2:6" x14ac:dyDescent="0.25">
      <c r="B892" s="91">
        <v>885</v>
      </c>
      <c r="C892" s="95">
        <v>1240.643548127252</v>
      </c>
      <c r="D892" s="93">
        <v>26.601848237469557</v>
      </c>
      <c r="E892" s="93">
        <v>36.805065978105816</v>
      </c>
      <c r="F892" s="94">
        <v>373.70368409070011</v>
      </c>
    </row>
    <row r="893" spans="2:6" x14ac:dyDescent="0.25">
      <c r="B893" s="91">
        <v>886</v>
      </c>
      <c r="C893" s="95">
        <v>2186.7915415771531</v>
      </c>
      <c r="D893" s="93">
        <v>20.34921486664647</v>
      </c>
      <c r="E893" s="93">
        <v>35.283172574532237</v>
      </c>
      <c r="F893" s="94">
        <v>356.46009949950678</v>
      </c>
    </row>
    <row r="894" spans="2:6" x14ac:dyDescent="0.25">
      <c r="B894" s="91">
        <v>887</v>
      </c>
      <c r="C894" s="95">
        <v>1288.8366803423496</v>
      </c>
      <c r="D894" s="93">
        <v>22.486549841127498</v>
      </c>
      <c r="E894" s="93">
        <v>32.930733242839246</v>
      </c>
      <c r="F894" s="94">
        <v>325.63634147973482</v>
      </c>
    </row>
    <row r="895" spans="2:6" x14ac:dyDescent="0.25">
      <c r="B895" s="91">
        <v>888</v>
      </c>
      <c r="C895" s="95">
        <v>2669.7738385756506</v>
      </c>
      <c r="D895" s="93">
        <v>20.140960031994339</v>
      </c>
      <c r="E895" s="93">
        <v>37.489829224872594</v>
      </c>
      <c r="F895" s="94">
        <v>221.70971188465165</v>
      </c>
    </row>
    <row r="896" spans="2:6" x14ac:dyDescent="0.25">
      <c r="B896" s="91">
        <v>889</v>
      </c>
      <c r="C896" s="95">
        <v>2884.4643765623568</v>
      </c>
      <c r="D896" s="93">
        <v>20.760309803697911</v>
      </c>
      <c r="E896" s="93">
        <v>39.182631686509694</v>
      </c>
      <c r="F896" s="94">
        <v>357.14893569671005</v>
      </c>
    </row>
    <row r="897" spans="2:6" x14ac:dyDescent="0.25">
      <c r="B897" s="91">
        <v>890</v>
      </c>
      <c r="C897" s="95">
        <v>666.78946182779691</v>
      </c>
      <c r="D897" s="93">
        <v>27.314485826560105</v>
      </c>
      <c r="E897" s="93">
        <v>34.648433135699086</v>
      </c>
      <c r="F897" s="94">
        <v>329.03886868376287</v>
      </c>
    </row>
    <row r="898" spans="2:6" x14ac:dyDescent="0.25">
      <c r="B898" s="91">
        <v>891</v>
      </c>
      <c r="C898" s="95">
        <v>410.22305499267259</v>
      </c>
      <c r="D898" s="93">
        <v>27.175247506301893</v>
      </c>
      <c r="E898" s="93">
        <v>33.226362781265259</v>
      </c>
      <c r="F898" s="94">
        <v>248.48364935613699</v>
      </c>
    </row>
    <row r="899" spans="2:6" x14ac:dyDescent="0.25">
      <c r="B899" s="91">
        <v>892</v>
      </c>
      <c r="C899" s="95">
        <v>143.9347811180769</v>
      </c>
      <c r="D899" s="93">
        <v>26.26861987286582</v>
      </c>
      <c r="E899" s="93">
        <v>30.988293778456203</v>
      </c>
      <c r="F899" s="94">
        <v>205.02461209933571</v>
      </c>
    </row>
    <row r="900" spans="2:6" x14ac:dyDescent="0.25">
      <c r="B900" s="91">
        <v>893</v>
      </c>
      <c r="C900" s="95">
        <v>1714.6571078437373</v>
      </c>
      <c r="D900" s="93">
        <v>24.36604179536338</v>
      </c>
      <c r="E900" s="93">
        <v>36.939327334582067</v>
      </c>
      <c r="F900" s="94">
        <v>282.29732616267165</v>
      </c>
    </row>
    <row r="901" spans="2:6" x14ac:dyDescent="0.25">
      <c r="B901" s="91">
        <v>894</v>
      </c>
      <c r="C901" s="95">
        <v>1953.9110764727993</v>
      </c>
      <c r="D901" s="93">
        <v>21.306065369416157</v>
      </c>
      <c r="E901" s="93">
        <v>35.07562075178015</v>
      </c>
      <c r="F901" s="94">
        <v>283.64593845129031</v>
      </c>
    </row>
    <row r="902" spans="2:6" x14ac:dyDescent="0.25">
      <c r="B902" s="91">
        <v>895</v>
      </c>
      <c r="C902" s="95">
        <v>1179.1500388504255</v>
      </c>
      <c r="D902" s="93">
        <v>23.381089355439897</v>
      </c>
      <c r="E902" s="93">
        <v>33.276839549692028</v>
      </c>
      <c r="F902" s="94">
        <v>246.17875767301797</v>
      </c>
    </row>
    <row r="903" spans="2:6" x14ac:dyDescent="0.25">
      <c r="B903" s="91">
        <v>896</v>
      </c>
      <c r="C903" s="95">
        <v>487.46237879404543</v>
      </c>
      <c r="D903" s="93">
        <v>25.396901322262337</v>
      </c>
      <c r="E903" s="93">
        <v>31.834213216232566</v>
      </c>
      <c r="F903" s="94">
        <v>331.99787080012379</v>
      </c>
    </row>
    <row r="904" spans="2:6" x14ac:dyDescent="0.25">
      <c r="B904" s="91">
        <v>897</v>
      </c>
      <c r="C904" s="95">
        <v>1777.3116865587554</v>
      </c>
      <c r="D904" s="93">
        <v>22.148351845842157</v>
      </c>
      <c r="E904" s="93">
        <v>35.034910278635934</v>
      </c>
      <c r="F904" s="94">
        <v>332.63181325760394</v>
      </c>
    </row>
    <row r="905" spans="2:6" x14ac:dyDescent="0.25">
      <c r="B905" s="91">
        <v>898</v>
      </c>
      <c r="C905" s="95">
        <v>1436.5494730563969</v>
      </c>
      <c r="D905" s="93">
        <v>24.64134772284887</v>
      </c>
      <c r="E905" s="93">
        <v>35.824095088130854</v>
      </c>
      <c r="F905" s="94">
        <v>373.85174379266027</v>
      </c>
    </row>
    <row r="906" spans="2:6" x14ac:dyDescent="0.25">
      <c r="B906" s="91">
        <v>899</v>
      </c>
      <c r="C906" s="95">
        <v>1020.0819978449263</v>
      </c>
      <c r="D906" s="93">
        <v>24.636208960577182</v>
      </c>
      <c r="E906" s="93">
        <v>33.736618949801816</v>
      </c>
      <c r="F906" s="94">
        <v>202.92899380921051</v>
      </c>
    </row>
    <row r="907" spans="2:6" x14ac:dyDescent="0.25">
      <c r="B907" s="91">
        <v>900</v>
      </c>
      <c r="C907" s="95">
        <v>1325.6660319201801</v>
      </c>
      <c r="D907" s="93">
        <v>22.438707184723846</v>
      </c>
      <c r="E907" s="93">
        <v>33.067037344324746</v>
      </c>
      <c r="F907" s="94">
        <v>216.06763569590828</v>
      </c>
    </row>
    <row r="908" spans="2:6" x14ac:dyDescent="0.25">
      <c r="B908" s="91">
        <v>901</v>
      </c>
      <c r="C908" s="95">
        <v>1191.2639536310244</v>
      </c>
      <c r="D908" s="93">
        <v>24.399491810113663</v>
      </c>
      <c r="E908" s="93">
        <v>34.355811578268785</v>
      </c>
      <c r="F908" s="94">
        <v>336.55113790454004</v>
      </c>
    </row>
    <row r="909" spans="2:6" x14ac:dyDescent="0.25">
      <c r="B909" s="91">
        <v>902</v>
      </c>
      <c r="C909" s="95">
        <v>2211.0909214618928</v>
      </c>
      <c r="D909" s="93">
        <v>20.386335836957599</v>
      </c>
      <c r="E909" s="93">
        <v>35.441790444267063</v>
      </c>
      <c r="F909" s="94">
        <v>389.86242150457809</v>
      </c>
    </row>
    <row r="910" spans="2:6" x14ac:dyDescent="0.25">
      <c r="B910" s="91">
        <v>903</v>
      </c>
      <c r="C910" s="95">
        <v>2831.368438600759</v>
      </c>
      <c r="D910" s="93">
        <v>20.57165279667645</v>
      </c>
      <c r="E910" s="93">
        <v>38.728494989680243</v>
      </c>
      <c r="F910" s="94">
        <v>317.44609284289743</v>
      </c>
    </row>
    <row r="911" spans="2:6" x14ac:dyDescent="0.25">
      <c r="B911" s="91">
        <v>904</v>
      </c>
      <c r="C911" s="95">
        <v>1795.1517728287654</v>
      </c>
      <c r="D911" s="93">
        <v>26.4018034766776</v>
      </c>
      <c r="E911" s="93">
        <v>39.377562340821427</v>
      </c>
      <c r="F911" s="94">
        <v>268.65208362160928</v>
      </c>
    </row>
    <row r="912" spans="2:6" x14ac:dyDescent="0.25">
      <c r="B912" s="91">
        <v>905</v>
      </c>
      <c r="C912" s="95">
        <v>1647.5670507215</v>
      </c>
      <c r="D912" s="93">
        <v>21.884801934153657</v>
      </c>
      <c r="E912" s="93">
        <v>34.122637187761157</v>
      </c>
      <c r="F912" s="94">
        <v>223.47069886294463</v>
      </c>
    </row>
    <row r="913" spans="2:6" x14ac:dyDescent="0.25">
      <c r="B913" s="91">
        <v>906</v>
      </c>
      <c r="C913" s="95">
        <v>1637.4785855221835</v>
      </c>
      <c r="D913" s="93">
        <v>22.513019544695812</v>
      </c>
      <c r="E913" s="93">
        <v>34.700412472306731</v>
      </c>
      <c r="F913" s="94">
        <v>239.33822318298803</v>
      </c>
    </row>
    <row r="914" spans="2:6" x14ac:dyDescent="0.25">
      <c r="B914" s="91">
        <v>907</v>
      </c>
      <c r="C914" s="95">
        <v>911.33809952854881</v>
      </c>
      <c r="D914" s="93">
        <v>26.806851266484102</v>
      </c>
      <c r="E914" s="93">
        <v>35.363541764126843</v>
      </c>
      <c r="F914" s="94">
        <v>363.46644002167307</v>
      </c>
    </row>
    <row r="915" spans="2:6" x14ac:dyDescent="0.25">
      <c r="B915" s="91">
        <v>908</v>
      </c>
      <c r="C915" s="95">
        <v>2404.9064999745833</v>
      </c>
      <c r="D915" s="93">
        <v>20.210474278391416</v>
      </c>
      <c r="E915" s="93">
        <v>36.235006778264335</v>
      </c>
      <c r="F915" s="94">
        <v>275.86939058539224</v>
      </c>
    </row>
    <row r="916" spans="2:6" x14ac:dyDescent="0.25">
      <c r="B916" s="91">
        <v>909</v>
      </c>
      <c r="C916" s="95">
        <v>442.52473558918518</v>
      </c>
      <c r="D916" s="93">
        <v>28.001160282056574</v>
      </c>
      <c r="E916" s="93">
        <v>34.213783960002502</v>
      </c>
      <c r="F916" s="94">
        <v>342.9537425934534</v>
      </c>
    </row>
    <row r="917" spans="2:6" x14ac:dyDescent="0.25">
      <c r="B917" s="91">
        <v>910</v>
      </c>
      <c r="C917" s="95">
        <v>1812.9163871478731</v>
      </c>
      <c r="D917" s="93">
        <v>20.591602477270669</v>
      </c>
      <c r="E917" s="93">
        <v>33.656184413010038</v>
      </c>
      <c r="F917" s="94">
        <v>217.92154980892062</v>
      </c>
    </row>
    <row r="918" spans="2:6" x14ac:dyDescent="0.25">
      <c r="B918" s="91">
        <v>911</v>
      </c>
      <c r="C918" s="95">
        <v>1063.1145652149644</v>
      </c>
      <c r="D918" s="93">
        <v>22.380299882427657</v>
      </c>
      <c r="E918" s="93">
        <v>31.695872708502478</v>
      </c>
      <c r="F918" s="94">
        <v>275.67055502775384</v>
      </c>
    </row>
    <row r="919" spans="2:6" x14ac:dyDescent="0.25">
      <c r="B919" s="91">
        <v>912</v>
      </c>
      <c r="C919" s="95">
        <v>2177.7316490714352</v>
      </c>
      <c r="D919" s="93">
        <v>20.276731981290506</v>
      </c>
      <c r="E919" s="93">
        <v>35.165390226647681</v>
      </c>
      <c r="F919" s="94">
        <v>201.74808384820275</v>
      </c>
    </row>
    <row r="920" spans="2:6" x14ac:dyDescent="0.25">
      <c r="B920" s="91">
        <v>913</v>
      </c>
      <c r="C920" s="95">
        <v>-30.379162398417066</v>
      </c>
      <c r="D920" s="93">
        <v>29.836865418891534</v>
      </c>
      <c r="E920" s="93">
        <v>33.68496960689945</v>
      </c>
      <c r="F920" s="94">
        <v>236.40702085039027</v>
      </c>
    </row>
    <row r="921" spans="2:6" x14ac:dyDescent="0.25">
      <c r="B921" s="91">
        <v>914</v>
      </c>
      <c r="C921" s="95">
        <v>2217.833736656753</v>
      </c>
      <c r="D921" s="93">
        <v>20.260743332491042</v>
      </c>
      <c r="E921" s="93">
        <v>35.349912015774805</v>
      </c>
      <c r="F921" s="94">
        <v>290.32877473787659</v>
      </c>
    </row>
    <row r="922" spans="2:6" x14ac:dyDescent="0.25">
      <c r="B922" s="91">
        <v>915</v>
      </c>
      <c r="C922" s="95">
        <v>875.26982112047517</v>
      </c>
      <c r="D922" s="93">
        <v>27.694607794407457</v>
      </c>
      <c r="E922" s="93">
        <v>36.070956900009833</v>
      </c>
      <c r="F922" s="94">
        <v>343.16075571702919</v>
      </c>
    </row>
    <row r="923" spans="2:6" x14ac:dyDescent="0.25">
      <c r="B923" s="91">
        <v>916</v>
      </c>
      <c r="C923" s="95">
        <v>-100.92498077921846</v>
      </c>
      <c r="D923" s="93">
        <v>26.874407058837779</v>
      </c>
      <c r="E923" s="93">
        <v>30.369782154941685</v>
      </c>
      <c r="F923" s="94">
        <v>273.87623981269576</v>
      </c>
    </row>
    <row r="924" spans="2:6" x14ac:dyDescent="0.25">
      <c r="B924" s="91">
        <v>917</v>
      </c>
      <c r="C924" s="95">
        <v>2076.9541051033984</v>
      </c>
      <c r="D924" s="93">
        <v>23.188533173761133</v>
      </c>
      <c r="E924" s="93">
        <v>37.573303699278128</v>
      </c>
      <c r="F924" s="94">
        <v>291.53127668283696</v>
      </c>
    </row>
    <row r="925" spans="2:6" x14ac:dyDescent="0.25">
      <c r="B925" s="91">
        <v>918</v>
      </c>
      <c r="C925" s="95">
        <v>1879.818502616652</v>
      </c>
      <c r="D925" s="93">
        <v>22.885151409745045</v>
      </c>
      <c r="E925" s="93">
        <v>36.284243922828303</v>
      </c>
      <c r="F925" s="94">
        <v>252.70602762102737</v>
      </c>
    </row>
    <row r="926" spans="2:6" x14ac:dyDescent="0.25">
      <c r="B926" s="91">
        <v>919</v>
      </c>
      <c r="C926" s="95">
        <v>1105.8361767452316</v>
      </c>
      <c r="D926" s="93">
        <v>27.220197218145376</v>
      </c>
      <c r="E926" s="93">
        <v>36.749378101871535</v>
      </c>
      <c r="F926" s="94">
        <v>342.15827918558426</v>
      </c>
    </row>
    <row r="927" spans="2:6" x14ac:dyDescent="0.25">
      <c r="B927" s="91">
        <v>920</v>
      </c>
      <c r="C927" s="95">
        <v>1809.3427469784328</v>
      </c>
      <c r="D927" s="93">
        <v>21.945382024197389</v>
      </c>
      <c r="E927" s="93">
        <v>34.992095759089551</v>
      </c>
      <c r="F927" s="94">
        <v>317.02276256322563</v>
      </c>
    </row>
    <row r="928" spans="2:6" x14ac:dyDescent="0.25">
      <c r="B928" s="91">
        <v>921</v>
      </c>
      <c r="C928" s="95">
        <v>1388.2964595184758</v>
      </c>
      <c r="D928" s="93">
        <v>26.460996407264616</v>
      </c>
      <c r="E928" s="93">
        <v>37.402478704856996</v>
      </c>
      <c r="F928" s="94">
        <v>327.98139093157693</v>
      </c>
    </row>
    <row r="929" spans="2:6" x14ac:dyDescent="0.25">
      <c r="B929" s="91">
        <v>922</v>
      </c>
      <c r="C929" s="95">
        <v>-169.12072431726119</v>
      </c>
      <c r="D929" s="93">
        <v>27.885397042608712</v>
      </c>
      <c r="E929" s="93">
        <v>31.039793421022406</v>
      </c>
      <c r="F929" s="94">
        <v>345.00756430179297</v>
      </c>
    </row>
    <row r="930" spans="2:6" x14ac:dyDescent="0.25">
      <c r="B930" s="91">
        <v>923</v>
      </c>
      <c r="C930" s="95">
        <v>1213.0488437886461</v>
      </c>
      <c r="D930" s="93">
        <v>28.28727123662398</v>
      </c>
      <c r="E930" s="93">
        <v>38.352515455567207</v>
      </c>
      <c r="F930" s="94">
        <v>377.54938377128155</v>
      </c>
    </row>
    <row r="931" spans="2:6" x14ac:dyDescent="0.25">
      <c r="B931" s="91">
        <v>924</v>
      </c>
      <c r="C931" s="95">
        <v>292.49027614111037</v>
      </c>
      <c r="D931" s="93">
        <v>26.528635160824365</v>
      </c>
      <c r="E931" s="93">
        <v>31.991086541529917</v>
      </c>
      <c r="F931" s="94">
        <v>273.24333299924808</v>
      </c>
    </row>
    <row r="932" spans="2:6" x14ac:dyDescent="0.25">
      <c r="B932" s="91">
        <v>925</v>
      </c>
      <c r="C932" s="95">
        <v>1282.2030092571385</v>
      </c>
      <c r="D932" s="93">
        <v>27.80119308450152</v>
      </c>
      <c r="E932" s="93">
        <v>38.212208130787211</v>
      </c>
      <c r="F932" s="94">
        <v>360.13284310752272</v>
      </c>
    </row>
    <row r="933" spans="2:6" x14ac:dyDescent="0.25">
      <c r="B933" s="91">
        <v>926</v>
      </c>
      <c r="C933" s="95">
        <v>2365.3935926736485</v>
      </c>
      <c r="D933" s="93">
        <v>21.563284195073784</v>
      </c>
      <c r="E933" s="93">
        <v>37.390252158442024</v>
      </c>
      <c r="F933" s="94">
        <v>369.37629838953546</v>
      </c>
    </row>
    <row r="934" spans="2:6" x14ac:dyDescent="0.25">
      <c r="B934" s="91">
        <v>927</v>
      </c>
      <c r="C934" s="95">
        <v>2412.265930961812</v>
      </c>
      <c r="D934" s="93">
        <v>20.551922872016338</v>
      </c>
      <c r="E934" s="93">
        <v>36.613252526825399</v>
      </c>
      <c r="F934" s="94">
        <v>326.69715818816593</v>
      </c>
    </row>
    <row r="935" spans="2:6" x14ac:dyDescent="0.25">
      <c r="B935" s="91">
        <v>928</v>
      </c>
      <c r="C935" s="95">
        <v>-574.99929409481774</v>
      </c>
      <c r="D935" s="93">
        <v>29.004797460628019</v>
      </c>
      <c r="E935" s="93">
        <v>30.129800990153932</v>
      </c>
      <c r="F935" s="94">
        <v>227.17921717712872</v>
      </c>
    </row>
    <row r="936" spans="2:6" x14ac:dyDescent="0.25">
      <c r="B936" s="91">
        <v>929</v>
      </c>
      <c r="C936" s="95">
        <v>1494.8163421665131</v>
      </c>
      <c r="D936" s="93">
        <v>22.06183201605068</v>
      </c>
      <c r="E936" s="93">
        <v>33.535913726883244</v>
      </c>
      <c r="F936" s="94">
        <v>323.00322347222709</v>
      </c>
    </row>
    <row r="937" spans="2:6" x14ac:dyDescent="0.25">
      <c r="B937" s="91">
        <v>930</v>
      </c>
      <c r="C937" s="95">
        <v>247.44165616916143</v>
      </c>
      <c r="D937" s="93">
        <v>26.530438671356549</v>
      </c>
      <c r="E937" s="93">
        <v>31.767646952202359</v>
      </c>
      <c r="F937" s="94">
        <v>364.28678854541283</v>
      </c>
    </row>
    <row r="938" spans="2:6" x14ac:dyDescent="0.25">
      <c r="B938" s="91">
        <v>931</v>
      </c>
      <c r="C938" s="95">
        <v>814.99849146288398</v>
      </c>
      <c r="D938" s="93">
        <v>24.696933981652222</v>
      </c>
      <c r="E938" s="93">
        <v>32.771926438966645</v>
      </c>
      <c r="F938" s="94">
        <v>311.30038486906784</v>
      </c>
    </row>
    <row r="939" spans="2:6" x14ac:dyDescent="0.25">
      <c r="B939" s="91">
        <v>932</v>
      </c>
      <c r="C939" s="95">
        <v>53.734468074989309</v>
      </c>
      <c r="D939" s="93">
        <v>29.424445182294559</v>
      </c>
      <c r="E939" s="93">
        <v>33.693117522669503</v>
      </c>
      <c r="F939" s="94">
        <v>274.06483665968136</v>
      </c>
    </row>
    <row r="940" spans="2:6" x14ac:dyDescent="0.25">
      <c r="B940" s="91">
        <v>933</v>
      </c>
      <c r="C940" s="95">
        <v>803.17020371941726</v>
      </c>
      <c r="D940" s="93">
        <v>26.034449842453501</v>
      </c>
      <c r="E940" s="93">
        <v>34.050300861050587</v>
      </c>
      <c r="F940" s="94">
        <v>232.43787007482018</v>
      </c>
    </row>
    <row r="941" spans="2:6" x14ac:dyDescent="0.25">
      <c r="B941" s="91">
        <v>934</v>
      </c>
      <c r="C941" s="95">
        <v>1934.6427037984713</v>
      </c>
      <c r="D941" s="93">
        <v>20.504658619160072</v>
      </c>
      <c r="E941" s="93">
        <v>34.177872138152431</v>
      </c>
      <c r="F941" s="94">
        <v>315.84381685588744</v>
      </c>
    </row>
    <row r="942" spans="2:6" x14ac:dyDescent="0.25">
      <c r="B942" s="91">
        <v>935</v>
      </c>
      <c r="C942" s="95">
        <v>1597.8770493208585</v>
      </c>
      <c r="D942" s="93">
        <v>21.291413098955243</v>
      </c>
      <c r="E942" s="93">
        <v>33.280798345559532</v>
      </c>
      <c r="F942" s="94">
        <v>228.5742411859876</v>
      </c>
    </row>
    <row r="943" spans="2:6" x14ac:dyDescent="0.25">
      <c r="B943" s="91">
        <v>936</v>
      </c>
      <c r="C943" s="95">
        <v>1300.1440529630827</v>
      </c>
      <c r="D943" s="93">
        <v>20.846309738879526</v>
      </c>
      <c r="E943" s="93">
        <v>31.34703000369494</v>
      </c>
      <c r="F943" s="94">
        <v>279.09749827205849</v>
      </c>
    </row>
    <row r="944" spans="2:6" x14ac:dyDescent="0.25">
      <c r="B944" s="91">
        <v>937</v>
      </c>
      <c r="C944" s="95">
        <v>1976.1408882188889</v>
      </c>
      <c r="D944" s="93">
        <v>22.342235848324137</v>
      </c>
      <c r="E944" s="93">
        <v>36.222940289418581</v>
      </c>
      <c r="F944" s="94">
        <v>276.24737511288708</v>
      </c>
    </row>
    <row r="945" spans="2:6" x14ac:dyDescent="0.25">
      <c r="B945" s="91">
        <v>938</v>
      </c>
      <c r="C945" s="95">
        <v>307.18346700880102</v>
      </c>
      <c r="D945" s="93">
        <v>27.045522765186142</v>
      </c>
      <c r="E945" s="93">
        <v>32.581440100230147</v>
      </c>
      <c r="F945" s="94">
        <v>322.37257443655142</v>
      </c>
    </row>
    <row r="946" spans="2:6" x14ac:dyDescent="0.25">
      <c r="B946" s="91">
        <v>939</v>
      </c>
      <c r="C946" s="95">
        <v>1114.3565731849631</v>
      </c>
      <c r="D946" s="93">
        <v>23.994575815825627</v>
      </c>
      <c r="E946" s="93">
        <v>33.566358681750444</v>
      </c>
      <c r="F946" s="94">
        <v>281.84588497684501</v>
      </c>
    </row>
    <row r="947" spans="2:6" x14ac:dyDescent="0.25">
      <c r="B947" s="91">
        <v>940</v>
      </c>
      <c r="C947" s="95">
        <v>2119.647461586841</v>
      </c>
      <c r="D947" s="93">
        <v>23.145743385234894</v>
      </c>
      <c r="E947" s="93">
        <v>37.7439806931691</v>
      </c>
      <c r="F947" s="94">
        <v>383.49074062443435</v>
      </c>
    </row>
    <row r="948" spans="2:6" x14ac:dyDescent="0.25">
      <c r="B948" s="91">
        <v>941</v>
      </c>
      <c r="C948" s="95">
        <v>1404.3057286975327</v>
      </c>
      <c r="D948" s="93">
        <v>23.424566050853315</v>
      </c>
      <c r="E948" s="93">
        <v>34.446094694340978</v>
      </c>
      <c r="F948" s="94">
        <v>211.8554700243038</v>
      </c>
    </row>
    <row r="949" spans="2:6" x14ac:dyDescent="0.25">
      <c r="B949" s="91">
        <v>942</v>
      </c>
      <c r="C949" s="95">
        <v>2447.0786148725501</v>
      </c>
      <c r="D949" s="93">
        <v>21.807758892992858</v>
      </c>
      <c r="E949" s="93">
        <v>38.043151967355605</v>
      </c>
      <c r="F949" s="94">
        <v>222.41055447229965</v>
      </c>
    </row>
    <row r="950" spans="2:6" x14ac:dyDescent="0.25">
      <c r="B950" s="91">
        <v>943</v>
      </c>
      <c r="C950" s="95">
        <v>2866.3011318369286</v>
      </c>
      <c r="D950" s="93">
        <v>20.126192924158275</v>
      </c>
      <c r="E950" s="93">
        <v>38.457698583342918</v>
      </c>
      <c r="F950" s="94">
        <v>343.32835437452712</v>
      </c>
    </row>
    <row r="951" spans="2:6" x14ac:dyDescent="0.25">
      <c r="B951" s="91">
        <v>944</v>
      </c>
      <c r="C951" s="95">
        <v>1782.4110499330272</v>
      </c>
      <c r="D951" s="93">
        <v>26.665640261025068</v>
      </c>
      <c r="E951" s="93">
        <v>39.577695510690205</v>
      </c>
      <c r="F951" s="94">
        <v>206.89460650353413</v>
      </c>
    </row>
    <row r="952" spans="2:6" x14ac:dyDescent="0.25">
      <c r="B952" s="91">
        <v>945</v>
      </c>
      <c r="C952" s="95">
        <v>1047.7795470662541</v>
      </c>
      <c r="D952" s="93">
        <v>26.599542718538419</v>
      </c>
      <c r="E952" s="93">
        <v>35.838440453869687</v>
      </c>
      <c r="F952" s="94">
        <v>265.58676112455214</v>
      </c>
    </row>
    <row r="953" spans="2:6" x14ac:dyDescent="0.25">
      <c r="B953" s="91">
        <v>946</v>
      </c>
      <c r="C953" s="95">
        <v>964.26480293301574</v>
      </c>
      <c r="D953" s="93">
        <v>22.172031146158272</v>
      </c>
      <c r="E953" s="93">
        <v>30.993355160823349</v>
      </c>
      <c r="F953" s="94">
        <v>251.25545165872813</v>
      </c>
    </row>
    <row r="954" spans="2:6" x14ac:dyDescent="0.25">
      <c r="B954" s="91">
        <v>947</v>
      </c>
      <c r="C954" s="95">
        <v>2054.2996141960803</v>
      </c>
      <c r="D954" s="93">
        <v>20.927738983982604</v>
      </c>
      <c r="E954" s="93">
        <v>35.199237054963007</v>
      </c>
      <c r="F954" s="94">
        <v>260.01643935233369</v>
      </c>
    </row>
    <row r="955" spans="2:6" x14ac:dyDescent="0.25">
      <c r="B955" s="91">
        <v>948</v>
      </c>
      <c r="C955" s="95">
        <v>1134.1637346162261</v>
      </c>
      <c r="D955" s="93">
        <v>25.448994256144715</v>
      </c>
      <c r="E955" s="93">
        <v>35.119812929225844</v>
      </c>
      <c r="F955" s="94">
        <v>374.10571796761815</v>
      </c>
    </row>
    <row r="956" spans="2:6" x14ac:dyDescent="0.25">
      <c r="B956" s="91">
        <v>949</v>
      </c>
      <c r="C956" s="95">
        <v>514.83492325329462</v>
      </c>
      <c r="D956" s="93">
        <v>28.47602374835445</v>
      </c>
      <c r="E956" s="93">
        <v>35.050198364620925</v>
      </c>
      <c r="F956" s="94">
        <v>214.67105312585915</v>
      </c>
    </row>
    <row r="957" spans="2:6" x14ac:dyDescent="0.25">
      <c r="B957" s="91">
        <v>950</v>
      </c>
      <c r="C957" s="95">
        <v>785.57906353669932</v>
      </c>
      <c r="D957" s="93">
        <v>24.411551457574969</v>
      </c>
      <c r="E957" s="93">
        <v>32.339446775258466</v>
      </c>
      <c r="F957" s="94">
        <v>349.6130321347672</v>
      </c>
    </row>
    <row r="958" spans="2:6" x14ac:dyDescent="0.25">
      <c r="B958" s="91">
        <v>951</v>
      </c>
      <c r="C958" s="95">
        <v>1593.0056128031965</v>
      </c>
      <c r="D958" s="93">
        <v>20.00818354716424</v>
      </c>
      <c r="E958" s="93">
        <v>31.973211611180222</v>
      </c>
      <c r="F958" s="94">
        <v>213.14050160710644</v>
      </c>
    </row>
    <row r="959" spans="2:6" x14ac:dyDescent="0.25">
      <c r="B959" s="91">
        <v>952</v>
      </c>
      <c r="C959" s="95">
        <v>938.30472763865782</v>
      </c>
      <c r="D959" s="93">
        <v>26.282845372776521</v>
      </c>
      <c r="E959" s="93">
        <v>34.974369010969809</v>
      </c>
      <c r="F959" s="94">
        <v>313.03368251431641</v>
      </c>
    </row>
    <row r="960" spans="2:6" x14ac:dyDescent="0.25">
      <c r="B960" s="91">
        <v>953</v>
      </c>
      <c r="C960" s="95">
        <v>2513.8543627993176</v>
      </c>
      <c r="D960" s="93">
        <v>20.159788328501236</v>
      </c>
      <c r="E960" s="93">
        <v>36.729060142497822</v>
      </c>
      <c r="F960" s="94">
        <v>254.45826467147754</v>
      </c>
    </row>
    <row r="961" spans="2:6" x14ac:dyDescent="0.25">
      <c r="B961" s="91">
        <v>954</v>
      </c>
      <c r="C961" s="95">
        <v>1014.2355268388746</v>
      </c>
      <c r="D961" s="93">
        <v>22.283651804380494</v>
      </c>
      <c r="E961" s="93">
        <v>31.354829438574868</v>
      </c>
      <c r="F961" s="94">
        <v>207.80868202995165</v>
      </c>
    </row>
    <row r="962" spans="2:6" x14ac:dyDescent="0.25">
      <c r="B962" s="91">
        <v>955</v>
      </c>
      <c r="C962" s="95">
        <v>389.36088968070817</v>
      </c>
      <c r="D962" s="93">
        <v>28.900093910390432</v>
      </c>
      <c r="E962" s="93">
        <v>34.846898358793972</v>
      </c>
      <c r="F962" s="94">
        <v>366.0914649035052</v>
      </c>
    </row>
    <row r="963" spans="2:6" x14ac:dyDescent="0.25">
      <c r="B963" s="91">
        <v>956</v>
      </c>
      <c r="C963" s="95">
        <v>1159.4238988808147</v>
      </c>
      <c r="D963" s="93">
        <v>28.895888420286184</v>
      </c>
      <c r="E963" s="93">
        <v>38.693007914690256</v>
      </c>
      <c r="F963" s="94">
        <v>390.6993520152721</v>
      </c>
    </row>
    <row r="964" spans="2:6" x14ac:dyDescent="0.25">
      <c r="B964" s="91">
        <v>957</v>
      </c>
      <c r="C964" s="95">
        <v>2333.1848190986211</v>
      </c>
      <c r="D964" s="93">
        <v>20.688765758901535</v>
      </c>
      <c r="E964" s="93">
        <v>36.354689854394643</v>
      </c>
      <c r="F964" s="94">
        <v>258.7409276463257</v>
      </c>
    </row>
    <row r="965" spans="2:6" x14ac:dyDescent="0.25">
      <c r="B965" s="91">
        <v>958</v>
      </c>
      <c r="C965" s="95">
        <v>1205.7796272465403</v>
      </c>
      <c r="D965" s="93">
        <v>28.343060780554861</v>
      </c>
      <c r="E965" s="93">
        <v>38.371958916787563</v>
      </c>
      <c r="F965" s="94">
        <v>242.48471104079167</v>
      </c>
    </row>
    <row r="966" spans="2:6" x14ac:dyDescent="0.25">
      <c r="B966" s="91">
        <v>959</v>
      </c>
      <c r="C966" s="95">
        <v>1482.8770110276018</v>
      </c>
      <c r="D966" s="93">
        <v>24.928606630038534</v>
      </c>
      <c r="E966" s="93">
        <v>36.342991685176543</v>
      </c>
      <c r="F966" s="94">
        <v>268.16232651887395</v>
      </c>
    </row>
    <row r="967" spans="2:6" x14ac:dyDescent="0.25">
      <c r="B967" s="91">
        <v>960</v>
      </c>
      <c r="C967" s="95">
        <v>-414.932064296303</v>
      </c>
      <c r="D967" s="93">
        <v>28.653276667590376</v>
      </c>
      <c r="E967" s="93">
        <v>30.578616346108859</v>
      </c>
      <c r="F967" s="94">
        <v>285.04233924202623</v>
      </c>
    </row>
    <row r="968" spans="2:6" x14ac:dyDescent="0.25">
      <c r="B968" s="91">
        <v>961</v>
      </c>
      <c r="C968" s="95">
        <v>1391.5209238878115</v>
      </c>
      <c r="D968" s="93">
        <v>27.983563107189461</v>
      </c>
      <c r="E968" s="93">
        <v>38.941167726628521</v>
      </c>
      <c r="F968" s="94">
        <v>282.76918214400354</v>
      </c>
    </row>
    <row r="969" spans="2:6" x14ac:dyDescent="0.25">
      <c r="B969" s="91">
        <v>962</v>
      </c>
      <c r="C969" s="95">
        <v>2345.813594546632</v>
      </c>
      <c r="D969" s="93">
        <v>22.731202666774625</v>
      </c>
      <c r="E969" s="93">
        <v>38.460270639507783</v>
      </c>
      <c r="F969" s="94">
        <v>390.17477519853958</v>
      </c>
    </row>
    <row r="970" spans="2:6" x14ac:dyDescent="0.25">
      <c r="B970" s="91">
        <v>963</v>
      </c>
      <c r="C970" s="95">
        <v>535.08995982075339</v>
      </c>
      <c r="D970" s="93">
        <v>24.813534481930176</v>
      </c>
      <c r="E970" s="93">
        <v>31.488984281033947</v>
      </c>
      <c r="F970" s="94">
        <v>381.54602823272694</v>
      </c>
    </row>
    <row r="971" spans="2:6" x14ac:dyDescent="0.25">
      <c r="B971" s="91">
        <v>964</v>
      </c>
      <c r="C971" s="95">
        <v>1551.4733280110258</v>
      </c>
      <c r="D971" s="93">
        <v>20.338923901081024</v>
      </c>
      <c r="E971" s="93">
        <v>32.096290541136156</v>
      </c>
      <c r="F971" s="94">
        <v>311.11353840025475</v>
      </c>
    </row>
    <row r="972" spans="2:6" x14ac:dyDescent="0.25">
      <c r="B972" s="91">
        <v>965</v>
      </c>
      <c r="C972" s="95">
        <v>-288.1519266758205</v>
      </c>
      <c r="D972" s="93">
        <v>27.462654377208661</v>
      </c>
      <c r="E972" s="93">
        <v>30.021894743829556</v>
      </c>
      <c r="F972" s="94">
        <v>328.37454414553298</v>
      </c>
    </row>
    <row r="973" spans="2:6" x14ac:dyDescent="0.25">
      <c r="B973" s="91">
        <v>966</v>
      </c>
      <c r="C973" s="95">
        <v>2246.7007920285087</v>
      </c>
      <c r="D973" s="93">
        <v>22.396139314214391</v>
      </c>
      <c r="E973" s="93">
        <v>37.629643274356937</v>
      </c>
      <c r="F973" s="94">
        <v>310.27778615496482</v>
      </c>
    </row>
    <row r="974" spans="2:6" x14ac:dyDescent="0.25">
      <c r="B974" s="91">
        <v>967</v>
      </c>
      <c r="C974" s="95">
        <v>704.11370753049596</v>
      </c>
      <c r="D974" s="93">
        <v>27.789979206692298</v>
      </c>
      <c r="E974" s="93">
        <v>35.310547744344774</v>
      </c>
      <c r="F974" s="94">
        <v>206.24283411236561</v>
      </c>
    </row>
    <row r="975" spans="2:6" x14ac:dyDescent="0.25">
      <c r="B975" s="91">
        <v>968</v>
      </c>
      <c r="C975" s="95">
        <v>2267.4528496718603</v>
      </c>
      <c r="D975" s="93">
        <v>21.029024189850837</v>
      </c>
      <c r="E975" s="93">
        <v>36.366288438210141</v>
      </c>
      <c r="F975" s="94">
        <v>231.99047191859964</v>
      </c>
    </row>
    <row r="976" spans="2:6" x14ac:dyDescent="0.25">
      <c r="B976" s="91">
        <v>969</v>
      </c>
      <c r="C976" s="95">
        <v>2227.9628021432545</v>
      </c>
      <c r="D976" s="93">
        <v>20.469386522600495</v>
      </c>
      <c r="E976" s="93">
        <v>35.609200533316766</v>
      </c>
      <c r="F976" s="94">
        <v>368.90881983945098</v>
      </c>
    </row>
    <row r="977" spans="2:6" x14ac:dyDescent="0.25">
      <c r="B977" s="91">
        <v>970</v>
      </c>
      <c r="C977" s="95">
        <v>500.53775173263602</v>
      </c>
      <c r="D977" s="93">
        <v>24.62817700316338</v>
      </c>
      <c r="E977" s="93">
        <v>31.130865761826559</v>
      </c>
      <c r="F977" s="94">
        <v>363.04374410522701</v>
      </c>
    </row>
    <row r="978" spans="2:6" x14ac:dyDescent="0.25">
      <c r="B978" s="91">
        <v>971</v>
      </c>
      <c r="C978" s="95">
        <v>916.69817002849231</v>
      </c>
      <c r="D978" s="93">
        <v>24.736716246675059</v>
      </c>
      <c r="E978" s="93">
        <v>33.320207096817519</v>
      </c>
      <c r="F978" s="94">
        <v>224.38698219176251</v>
      </c>
    </row>
    <row r="979" spans="2:6" x14ac:dyDescent="0.25">
      <c r="B979" s="91">
        <v>972</v>
      </c>
      <c r="C979" s="95">
        <v>1889.8965526202219</v>
      </c>
      <c r="D979" s="93">
        <v>23.372921394278571</v>
      </c>
      <c r="E979" s="93">
        <v>36.82240415737968</v>
      </c>
      <c r="F979" s="94">
        <v>289.51849254518743</v>
      </c>
    </row>
    <row r="980" spans="2:6" x14ac:dyDescent="0.25">
      <c r="B980" s="91">
        <v>973</v>
      </c>
      <c r="C980" s="95">
        <v>669.00232398936805</v>
      </c>
      <c r="D980" s="93">
        <v>26.512532215518927</v>
      </c>
      <c r="E980" s="93">
        <v>33.857543835465769</v>
      </c>
      <c r="F980" s="94">
        <v>267.74688316238434</v>
      </c>
    </row>
    <row r="981" spans="2:6" x14ac:dyDescent="0.25">
      <c r="B981" s="91">
        <v>974</v>
      </c>
      <c r="C981" s="95">
        <v>563.67885363776895</v>
      </c>
      <c r="D981" s="93">
        <v>24.427446413502174</v>
      </c>
      <c r="E981" s="93">
        <v>31.245840681691021</v>
      </c>
      <c r="F981" s="94">
        <v>371.28725520450382</v>
      </c>
    </row>
    <row r="982" spans="2:6" x14ac:dyDescent="0.25">
      <c r="B982" s="91">
        <v>975</v>
      </c>
      <c r="C982" s="95">
        <v>1750.9639160833467</v>
      </c>
      <c r="D982" s="93">
        <v>25.816518507256582</v>
      </c>
      <c r="E982" s="93">
        <v>38.571338087673318</v>
      </c>
      <c r="F982" s="94">
        <v>206.73738312533936</v>
      </c>
    </row>
    <row r="983" spans="2:6" x14ac:dyDescent="0.25">
      <c r="B983" s="91">
        <v>976</v>
      </c>
      <c r="C983" s="95">
        <v>362.90949659219041</v>
      </c>
      <c r="D983" s="93">
        <v>25.154180231222444</v>
      </c>
      <c r="E983" s="93">
        <v>30.968727714183398</v>
      </c>
      <c r="F983" s="94">
        <v>224.98324984003304</v>
      </c>
    </row>
    <row r="984" spans="2:6" x14ac:dyDescent="0.25">
      <c r="B984" s="91">
        <v>977</v>
      </c>
      <c r="C984" s="95">
        <v>1211.537165784438</v>
      </c>
      <c r="D984" s="93">
        <v>27.971987550223542</v>
      </c>
      <c r="E984" s="93">
        <v>38.029673379145734</v>
      </c>
      <c r="F984" s="94">
        <v>354.56648390269208</v>
      </c>
    </row>
    <row r="985" spans="2:6" x14ac:dyDescent="0.25">
      <c r="B985" s="91">
        <v>978</v>
      </c>
      <c r="C985" s="95">
        <v>2049.9423063787108</v>
      </c>
      <c r="D985" s="93">
        <v>21.242733588793328</v>
      </c>
      <c r="E985" s="93">
        <v>35.492445120686881</v>
      </c>
      <c r="F985" s="94">
        <v>214.9777617493227</v>
      </c>
    </row>
    <row r="986" spans="2:6" x14ac:dyDescent="0.25">
      <c r="B986" s="91">
        <v>979</v>
      </c>
      <c r="C986" s="95">
        <v>2094.0100121948872</v>
      </c>
      <c r="D986" s="93">
        <v>22.120607980640187</v>
      </c>
      <c r="E986" s="93">
        <v>36.590658041614624</v>
      </c>
      <c r="F986" s="94">
        <v>227.96484782483878</v>
      </c>
    </row>
    <row r="987" spans="2:6" x14ac:dyDescent="0.25">
      <c r="B987" s="91">
        <v>980</v>
      </c>
      <c r="C987" s="95">
        <v>757.28917315713625</v>
      </c>
      <c r="D987" s="93">
        <v>27.961027008698242</v>
      </c>
      <c r="E987" s="93">
        <v>35.747472874483925</v>
      </c>
      <c r="F987" s="94">
        <v>282.13485185882257</v>
      </c>
    </row>
    <row r="988" spans="2:6" x14ac:dyDescent="0.25">
      <c r="B988" s="91">
        <v>981</v>
      </c>
      <c r="C988" s="95">
        <v>1312.2809492765737</v>
      </c>
      <c r="D988" s="93">
        <v>23.13999147442108</v>
      </c>
      <c r="E988" s="93">
        <v>33.70139622080395</v>
      </c>
      <c r="F988" s="94">
        <v>239.01298873183418</v>
      </c>
    </row>
    <row r="989" spans="2:6" x14ac:dyDescent="0.25">
      <c r="B989" s="91">
        <v>982</v>
      </c>
      <c r="C989" s="95">
        <v>1122.6749313438804</v>
      </c>
      <c r="D989" s="93">
        <v>25.277948647457706</v>
      </c>
      <c r="E989" s="93">
        <v>34.891323304177106</v>
      </c>
      <c r="F989" s="94">
        <v>276.80265050055505</v>
      </c>
    </row>
    <row r="990" spans="2:6" x14ac:dyDescent="0.25">
      <c r="B990" s="91">
        <v>983</v>
      </c>
      <c r="C990" s="95">
        <v>390.56295284033695</v>
      </c>
      <c r="D990" s="93">
        <v>26.905628688446974</v>
      </c>
      <c r="E990" s="93">
        <v>32.858443452648658</v>
      </c>
      <c r="F990" s="94">
        <v>385.3034765866326</v>
      </c>
    </row>
    <row r="991" spans="2:6" x14ac:dyDescent="0.25">
      <c r="B991" s="91">
        <v>984</v>
      </c>
      <c r="C991" s="95">
        <v>449.45364404501652</v>
      </c>
      <c r="D991" s="93">
        <v>29.275811042850457</v>
      </c>
      <c r="E991" s="93">
        <v>35.523079263075537</v>
      </c>
      <c r="F991" s="94">
        <v>232.32387836056157</v>
      </c>
    </row>
    <row r="992" spans="2:6" x14ac:dyDescent="0.25">
      <c r="B992" s="91">
        <v>985</v>
      </c>
      <c r="C992" s="95">
        <v>1229.8269839014565</v>
      </c>
      <c r="D992" s="93">
        <v>22.444569081749083</v>
      </c>
      <c r="E992" s="93">
        <v>32.593704001256363</v>
      </c>
      <c r="F992" s="94">
        <v>342.31047297374113</v>
      </c>
    </row>
    <row r="993" spans="2:6" x14ac:dyDescent="0.25">
      <c r="B993" s="91">
        <v>986</v>
      </c>
      <c r="C993" s="95">
        <v>-254.9163778210459</v>
      </c>
      <c r="D993" s="93">
        <v>27.277656808514116</v>
      </c>
      <c r="E993" s="93">
        <v>30.003074919408885</v>
      </c>
      <c r="F993" s="94">
        <v>301.90364024198828</v>
      </c>
    </row>
    <row r="994" spans="2:6" x14ac:dyDescent="0.25">
      <c r="B994" s="91">
        <v>987</v>
      </c>
      <c r="C994" s="95">
        <v>-290.9707593806761</v>
      </c>
      <c r="D994" s="93">
        <v>29.71886177772916</v>
      </c>
      <c r="E994" s="93">
        <v>32.264007980825781</v>
      </c>
      <c r="F994" s="94">
        <v>351.32403515442934</v>
      </c>
    </row>
    <row r="995" spans="2:6" x14ac:dyDescent="0.25">
      <c r="B995" s="91">
        <v>988</v>
      </c>
      <c r="C995" s="95">
        <v>-544.66551068549052</v>
      </c>
      <c r="D995" s="93">
        <v>29.580002486094056</v>
      </c>
      <c r="E995" s="93">
        <v>30.8566749326666</v>
      </c>
      <c r="F995" s="94">
        <v>340.08411756170563</v>
      </c>
    </row>
    <row r="996" spans="2:6" x14ac:dyDescent="0.25">
      <c r="B996" s="91">
        <v>989</v>
      </c>
      <c r="C996" s="95">
        <v>6.9224991937508094</v>
      </c>
      <c r="D996" s="93">
        <v>29.232579129789219</v>
      </c>
      <c r="E996" s="93">
        <v>33.267191625757974</v>
      </c>
      <c r="F996" s="94">
        <v>240.1296769619162</v>
      </c>
    </row>
    <row r="997" spans="2:6" x14ac:dyDescent="0.25">
      <c r="B997" s="91">
        <v>990</v>
      </c>
      <c r="C997" s="95">
        <v>1159.6960721162895</v>
      </c>
      <c r="D997" s="93">
        <v>28.167365447295179</v>
      </c>
      <c r="E997" s="93">
        <v>37.965845807876626</v>
      </c>
      <c r="F997" s="94">
        <v>219.70265512555761</v>
      </c>
    </row>
    <row r="998" spans="2:6" x14ac:dyDescent="0.25">
      <c r="B998" s="91">
        <v>991</v>
      </c>
      <c r="C998" s="95">
        <v>435.32078788759009</v>
      </c>
      <c r="D998" s="93">
        <v>24.315482997255806</v>
      </c>
      <c r="E998" s="93">
        <v>30.492086936693759</v>
      </c>
      <c r="F998" s="94">
        <v>314.08409421429337</v>
      </c>
    </row>
    <row r="999" spans="2:6" x14ac:dyDescent="0.25">
      <c r="B999" s="91">
        <v>992</v>
      </c>
      <c r="C999" s="95">
        <v>1330.1517456457623</v>
      </c>
      <c r="D999" s="93">
        <v>21.381375952505312</v>
      </c>
      <c r="E999" s="93">
        <v>32.032134680734124</v>
      </c>
      <c r="F999" s="94">
        <v>348.97637509002072</v>
      </c>
    </row>
    <row r="1000" spans="2:6" x14ac:dyDescent="0.25">
      <c r="B1000" s="91">
        <v>993</v>
      </c>
      <c r="C1000" s="95">
        <v>626.45147046527836</v>
      </c>
      <c r="D1000" s="93">
        <v>29.045018619671055</v>
      </c>
      <c r="E1000" s="93">
        <v>36.177275971997446</v>
      </c>
      <c r="F1000" s="94">
        <v>299.09826230610338</v>
      </c>
    </row>
    <row r="1001" spans="2:6" x14ac:dyDescent="0.25">
      <c r="B1001" s="91">
        <v>994</v>
      </c>
      <c r="C1001" s="95">
        <v>349.72803881023447</v>
      </c>
      <c r="D1001" s="93">
        <v>26.686821830625878</v>
      </c>
      <c r="E1001" s="93">
        <v>32.435462024677051</v>
      </c>
      <c r="F1001" s="94">
        <v>321.78951253504187</v>
      </c>
    </row>
    <row r="1002" spans="2:6" x14ac:dyDescent="0.25">
      <c r="B1002" s="91">
        <v>995</v>
      </c>
      <c r="C1002" s="95">
        <v>996.02168526467722</v>
      </c>
      <c r="D1002" s="93">
        <v>25.133830724851443</v>
      </c>
      <c r="E1002" s="93">
        <v>34.113939151174826</v>
      </c>
      <c r="F1002" s="94">
        <v>382.17974988273113</v>
      </c>
    </row>
    <row r="1003" spans="2:6" x14ac:dyDescent="0.25">
      <c r="B1003" s="91">
        <v>996</v>
      </c>
      <c r="C1003" s="95">
        <v>484.81081407713918</v>
      </c>
      <c r="D1003" s="93">
        <v>27.061921385865048</v>
      </c>
      <c r="E1003" s="93">
        <v>33.485975456250742</v>
      </c>
      <c r="F1003" s="94">
        <v>330.651261864974</v>
      </c>
    </row>
    <row r="1004" spans="2:6" x14ac:dyDescent="0.25">
      <c r="B1004" s="91">
        <v>997</v>
      </c>
      <c r="C1004" s="95">
        <v>1239.4379323759413</v>
      </c>
      <c r="D1004" s="93">
        <v>23.631050253638481</v>
      </c>
      <c r="E1004" s="93">
        <v>33.828239915518189</v>
      </c>
      <c r="F1004" s="94">
        <v>314.67719686694721</v>
      </c>
    </row>
    <row r="1005" spans="2:6" x14ac:dyDescent="0.25">
      <c r="B1005" s="91">
        <v>998</v>
      </c>
      <c r="C1005" s="95">
        <v>1462.5557730317196</v>
      </c>
      <c r="D1005" s="93">
        <v>20.04902926027702</v>
      </c>
      <c r="E1005" s="93">
        <v>31.361808125435619</v>
      </c>
      <c r="F1005" s="94">
        <v>212.68552167263172</v>
      </c>
    </row>
    <row r="1006" spans="2:6" x14ac:dyDescent="0.25">
      <c r="B1006" s="91">
        <v>999</v>
      </c>
      <c r="C1006" s="95">
        <v>1275.8277781311635</v>
      </c>
      <c r="D1006" s="93">
        <v>29.301626719846119</v>
      </c>
      <c r="E1006" s="93">
        <v>39.680765610501936</v>
      </c>
      <c r="F1006" s="94">
        <v>237.75679958993135</v>
      </c>
    </row>
    <row r="1007" spans="2:6" x14ac:dyDescent="0.25">
      <c r="B1007" s="91">
        <v>1000</v>
      </c>
      <c r="C1007" s="95">
        <v>810.98132591497961</v>
      </c>
      <c r="D1007" s="93">
        <v>24.57154695321071</v>
      </c>
      <c r="E1007" s="93">
        <v>32.626453582785608</v>
      </c>
      <c r="F1007" s="94">
        <v>364.81366240450996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showGridLines="0" workbookViewId="0"/>
  </sheetViews>
  <sheetFormatPr defaultRowHeight="15" x14ac:dyDescent="0.25"/>
  <cols>
    <col min="1" max="1" width="0.28515625" customWidth="1"/>
    <col min="2" max="2" width="13.28515625" customWidth="1"/>
    <col min="3" max="3" width="6" customWidth="1"/>
    <col min="4" max="5" width="26" customWidth="1"/>
    <col min="6" max="6" width="14" customWidth="1"/>
    <col min="7" max="16384" width="9.140625" customWidth="1"/>
  </cols>
  <sheetData>
    <row r="1" spans="2:6" s="14" customFormat="1" ht="18" x14ac:dyDescent="0.25">
      <c r="B1" s="13" t="s">
        <v>214</v>
      </c>
    </row>
    <row r="2" spans="2:6" s="16" customFormat="1" ht="10.5" x14ac:dyDescent="0.15">
      <c r="B2" s="15" t="s">
        <v>51</v>
      </c>
    </row>
    <row r="3" spans="2:6" s="16" customFormat="1" ht="10.5" x14ac:dyDescent="0.15">
      <c r="B3" s="15" t="s">
        <v>213</v>
      </c>
    </row>
    <row r="5" spans="2:6" ht="42" x14ac:dyDescent="0.25">
      <c r="B5" s="96" t="s">
        <v>215</v>
      </c>
      <c r="C5" s="97" t="s">
        <v>99</v>
      </c>
      <c r="D5" s="97" t="s">
        <v>91</v>
      </c>
      <c r="E5" s="97" t="s">
        <v>200</v>
      </c>
      <c r="F5" s="98" t="s">
        <v>216</v>
      </c>
    </row>
    <row r="6" spans="2:6" x14ac:dyDescent="0.25">
      <c r="B6" s="79" t="s">
        <v>217</v>
      </c>
      <c r="C6" s="99" t="s">
        <v>109</v>
      </c>
      <c r="D6" s="99" t="s">
        <v>94</v>
      </c>
      <c r="E6" s="99" t="s">
        <v>123</v>
      </c>
      <c r="F6" s="100" t="s">
        <v>218</v>
      </c>
    </row>
    <row r="7" spans="2:6" x14ac:dyDescent="0.25">
      <c r="B7" s="83" t="s">
        <v>219</v>
      </c>
      <c r="C7" s="101" t="s">
        <v>104</v>
      </c>
      <c r="D7" s="101" t="s">
        <v>95</v>
      </c>
      <c r="E7" s="101" t="s">
        <v>122</v>
      </c>
      <c r="F7" s="102" t="s">
        <v>220</v>
      </c>
    </row>
    <row r="8" spans="2:6" x14ac:dyDescent="0.25">
      <c r="B8" s="83" t="s">
        <v>221</v>
      </c>
      <c r="C8" s="101" t="s">
        <v>107</v>
      </c>
      <c r="D8" s="101" t="s">
        <v>96</v>
      </c>
      <c r="E8" s="101" t="s">
        <v>124</v>
      </c>
      <c r="F8" s="102" t="s">
        <v>222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showGridLines="0" workbookViewId="0"/>
  </sheetViews>
  <sheetFormatPr defaultRowHeight="15" x14ac:dyDescent="0.25"/>
  <cols>
    <col min="1" max="1" width="0.28515625" customWidth="1"/>
    <col min="2" max="2" width="11" customWidth="1"/>
    <col min="3" max="3" width="6" customWidth="1"/>
    <col min="4" max="5" width="26" customWidth="1"/>
    <col min="6" max="8" width="14" customWidth="1"/>
    <col min="9" max="16384" width="9.140625" customWidth="1"/>
  </cols>
  <sheetData>
    <row r="1" spans="2:8" s="14" customFormat="1" ht="18" x14ac:dyDescent="0.25">
      <c r="B1" s="13" t="s">
        <v>223</v>
      </c>
    </row>
    <row r="2" spans="2:8" s="16" customFormat="1" ht="10.5" x14ac:dyDescent="0.15">
      <c r="B2" s="15" t="s">
        <v>51</v>
      </c>
    </row>
    <row r="3" spans="2:8" s="16" customFormat="1" ht="10.5" x14ac:dyDescent="0.15">
      <c r="B3" s="15" t="s">
        <v>224</v>
      </c>
    </row>
    <row r="5" spans="2:8" ht="31.5" x14ac:dyDescent="0.25">
      <c r="B5" s="103" t="s">
        <v>225</v>
      </c>
      <c r="C5" s="104" t="s">
        <v>99</v>
      </c>
      <c r="D5" s="104" t="s">
        <v>91</v>
      </c>
      <c r="E5" s="104" t="s">
        <v>200</v>
      </c>
      <c r="F5" s="103" t="s">
        <v>226</v>
      </c>
      <c r="G5" s="104" t="s">
        <v>226</v>
      </c>
      <c r="H5" s="105" t="s">
        <v>226</v>
      </c>
    </row>
    <row r="6" spans="2:8" x14ac:dyDescent="0.25">
      <c r="B6" s="106" t="s">
        <v>118</v>
      </c>
      <c r="C6" s="77" t="s">
        <v>118</v>
      </c>
      <c r="D6" s="77" t="s">
        <v>118</v>
      </c>
      <c r="E6" s="77"/>
      <c r="F6" s="107" t="s">
        <v>46</v>
      </c>
      <c r="G6" s="81" t="s">
        <v>47</v>
      </c>
      <c r="H6" s="82" t="s">
        <v>48</v>
      </c>
    </row>
    <row r="7" spans="2:8" x14ac:dyDescent="0.25">
      <c r="B7" s="108" t="s">
        <v>217</v>
      </c>
      <c r="C7" s="109" t="s">
        <v>104</v>
      </c>
      <c r="D7" s="109" t="s">
        <v>95</v>
      </c>
      <c r="E7" s="109" t="s">
        <v>122</v>
      </c>
      <c r="F7" s="87">
        <v>0.182</v>
      </c>
      <c r="G7" s="85">
        <v>0.76300000000000001</v>
      </c>
      <c r="H7" s="86">
        <v>0.122</v>
      </c>
    </row>
    <row r="8" spans="2:8" x14ac:dyDescent="0.25">
      <c r="B8" s="108" t="s">
        <v>219</v>
      </c>
      <c r="C8" s="109" t="s">
        <v>109</v>
      </c>
      <c r="D8" s="109" t="s">
        <v>94</v>
      </c>
      <c r="E8" s="109" t="s">
        <v>123</v>
      </c>
      <c r="F8" s="87">
        <v>0.76900000000000002</v>
      </c>
      <c r="G8" s="85">
        <v>0.185</v>
      </c>
      <c r="H8" s="86">
        <v>0.86799999999999999</v>
      </c>
    </row>
    <row r="9" spans="2:8" x14ac:dyDescent="0.25">
      <c r="B9" s="108" t="s">
        <v>227</v>
      </c>
      <c r="C9" s="109" t="s">
        <v>107</v>
      </c>
      <c r="D9" s="109" t="s">
        <v>96</v>
      </c>
      <c r="E9" s="109" t="s">
        <v>124</v>
      </c>
      <c r="F9" s="87" t="s">
        <v>227</v>
      </c>
      <c r="G9" s="85" t="s">
        <v>227</v>
      </c>
      <c r="H9" s="86" t="s">
        <v>227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9"/>
  <sheetViews>
    <sheetView zoomScaleNormal="100" workbookViewId="0">
      <selection activeCell="C52" sqref="C52"/>
    </sheetView>
  </sheetViews>
  <sheetFormatPr defaultRowHeight="15" x14ac:dyDescent="0.25"/>
  <cols>
    <col min="1" max="1" width="12.42578125" customWidth="1"/>
    <col min="2" max="2" width="9.5703125" bestFit="1" customWidth="1"/>
    <col min="3" max="3" width="9.42578125" customWidth="1"/>
    <col min="4" max="4" width="11.5703125" customWidth="1"/>
    <col min="5" max="5" width="12.7109375" customWidth="1"/>
    <col min="6" max="6" width="11.5703125" customWidth="1"/>
    <col min="7" max="7" width="16.42578125" customWidth="1"/>
    <col min="8" max="8" width="18.85546875" customWidth="1"/>
    <col min="9" max="9" width="13.42578125" bestFit="1" customWidth="1"/>
    <col min="10" max="12" width="0" hidden="1" customWidth="1"/>
  </cols>
  <sheetData>
    <row r="1" spans="1:7" x14ac:dyDescent="0.25">
      <c r="A1" s="9" t="s">
        <v>35</v>
      </c>
      <c r="B1" s="9"/>
      <c r="C1" s="9"/>
      <c r="D1" s="9"/>
      <c r="E1" s="9" t="s">
        <v>6</v>
      </c>
      <c r="F1" s="9"/>
      <c r="G1" s="9"/>
    </row>
    <row r="2" spans="1:7" x14ac:dyDescent="0.25">
      <c r="A2" t="s">
        <v>20</v>
      </c>
      <c r="B2" s="5" t="s">
        <v>0</v>
      </c>
      <c r="C2" s="5" t="s">
        <v>3</v>
      </c>
      <c r="D2" s="5" t="s">
        <v>5</v>
      </c>
      <c r="E2" s="5" t="s">
        <v>19</v>
      </c>
      <c r="F2" t="s">
        <v>7</v>
      </c>
    </row>
    <row r="3" spans="1:7" x14ac:dyDescent="0.25">
      <c r="A3" t="s">
        <v>2</v>
      </c>
      <c r="B3" s="5">
        <v>20</v>
      </c>
      <c r="C3" s="5">
        <v>30</v>
      </c>
      <c r="D3" s="5">
        <v>200</v>
      </c>
      <c r="E3" t="s">
        <v>4</v>
      </c>
      <c r="F3">
        <v>200</v>
      </c>
    </row>
    <row r="4" spans="1:7" x14ac:dyDescent="0.25">
      <c r="A4" t="s">
        <v>1</v>
      </c>
      <c r="B4" s="5">
        <v>30</v>
      </c>
      <c r="C4" s="5">
        <v>40</v>
      </c>
      <c r="D4" s="5">
        <v>400</v>
      </c>
      <c r="E4" t="s">
        <v>8</v>
      </c>
      <c r="F4">
        <v>300</v>
      </c>
    </row>
    <row r="5" spans="1:7" x14ac:dyDescent="0.25">
      <c r="B5" s="8"/>
      <c r="C5" s="8"/>
      <c r="D5" s="8" t="s">
        <v>37</v>
      </c>
    </row>
    <row r="6" spans="1:7" x14ac:dyDescent="0.25">
      <c r="A6" t="s">
        <v>7</v>
      </c>
      <c r="B6" s="8">
        <v>200</v>
      </c>
      <c r="C6" s="8"/>
      <c r="D6" s="8"/>
      <c r="E6" t="s">
        <v>39</v>
      </c>
      <c r="F6" t="s">
        <v>40</v>
      </c>
    </row>
    <row r="7" spans="1:7" x14ac:dyDescent="0.25">
      <c r="A7" t="s">
        <v>36</v>
      </c>
      <c r="B7" s="8">
        <f>800</f>
        <v>800</v>
      </c>
      <c r="C7" s="8"/>
      <c r="D7" s="8" t="s">
        <v>38</v>
      </c>
    </row>
    <row r="8" spans="1:7" x14ac:dyDescent="0.25">
      <c r="A8" t="s">
        <v>0</v>
      </c>
      <c r="B8" s="8">
        <f ca="1">_xll.RiskUniform(E8,F8,_xll.RiskStatic(10))</f>
        <v>10</v>
      </c>
      <c r="C8" s="8"/>
      <c r="D8" s="8" t="s">
        <v>38</v>
      </c>
      <c r="E8" s="8">
        <v>20</v>
      </c>
      <c r="F8" s="8">
        <v>30</v>
      </c>
    </row>
    <row r="9" spans="1:7" x14ac:dyDescent="0.25">
      <c r="A9" t="s">
        <v>3</v>
      </c>
      <c r="B9" s="8">
        <f ca="1">_xll.RiskUniform(E9,F9,_xll.RiskStatic(15))</f>
        <v>15</v>
      </c>
      <c r="C9" s="8"/>
      <c r="D9" s="8" t="s">
        <v>38</v>
      </c>
      <c r="E9" s="8">
        <v>30</v>
      </c>
      <c r="F9" s="8">
        <v>40</v>
      </c>
    </row>
    <row r="10" spans="1:7" x14ac:dyDescent="0.25">
      <c r="A10" t="s">
        <v>5</v>
      </c>
      <c r="B10" s="8">
        <f ca="1">_xll.RiskUniform(E10,F10,_xll.RiskStatic(300))</f>
        <v>300</v>
      </c>
      <c r="E10" s="8">
        <v>200</v>
      </c>
      <c r="F10" s="8">
        <v>400</v>
      </c>
    </row>
    <row r="11" spans="1:7" hidden="1" x14ac:dyDescent="0.25">
      <c r="A11" t="s">
        <v>23</v>
      </c>
      <c r="B11" t="s">
        <v>4</v>
      </c>
    </row>
    <row r="12" spans="1:7" hidden="1" x14ac:dyDescent="0.25">
      <c r="A12" t="s">
        <v>2</v>
      </c>
      <c r="B12">
        <v>20</v>
      </c>
      <c r="C12">
        <v>35</v>
      </c>
      <c r="D12">
        <v>200</v>
      </c>
    </row>
    <row r="13" spans="1:7" hidden="1" x14ac:dyDescent="0.25">
      <c r="A13" t="s">
        <v>1</v>
      </c>
      <c r="B13">
        <v>29</v>
      </c>
      <c r="C13">
        <v>40</v>
      </c>
      <c r="D13">
        <v>400</v>
      </c>
    </row>
    <row r="14" spans="1:7" hidden="1" x14ac:dyDescent="0.25"/>
    <row r="15" spans="1:7" hidden="1" x14ac:dyDescent="0.25">
      <c r="B15" t="s">
        <v>26</v>
      </c>
      <c r="C15" t="s">
        <v>27</v>
      </c>
      <c r="D15" t="s">
        <v>28</v>
      </c>
      <c r="E15" t="s">
        <v>34</v>
      </c>
    </row>
    <row r="16" spans="1:7" hidden="1" x14ac:dyDescent="0.25">
      <c r="A16" t="s">
        <v>30</v>
      </c>
      <c r="B16" t="e">
        <f>COUNTIFS(Custo,"&gt;="&amp;B12,Custo,"&lt;="&amp;B13,Preço,"&gt;="&amp;C12,Preço,"&lt;="&amp;C13,Demanda,"&gt;="&amp;D12,Demanda,"&lt;="&amp;D13,Perf._Inaceitável?,0,Estratégia,B11)</f>
        <v>#REF!</v>
      </c>
      <c r="C16" t="e">
        <f>COUNTIFS(Custo,"&gt;="&amp;B12,Custo,"&lt;="&amp;B13,Preço,"&gt;="&amp;C12,Preço,"&lt;="&amp;C13,Demanda,"&gt;="&amp;D12,Demanda,"&lt;="&amp;D13,Perf._Inaceitável?,1,Estratégia,B11)</f>
        <v>#REF!</v>
      </c>
      <c r="D16" t="e">
        <f>SUM(B16:C16)</f>
        <v>#REF!</v>
      </c>
      <c r="E16" t="e">
        <f>D16/D17</f>
        <v>#REF!</v>
      </c>
    </row>
    <row r="17" spans="1:5" hidden="1" x14ac:dyDescent="0.25">
      <c r="A17" t="s">
        <v>22</v>
      </c>
      <c r="B17" t="e">
        <f>COUNTIFS(Perf._Inaceitável?,0,Estratégia,B11)</f>
        <v>#REF!</v>
      </c>
      <c r="C17" t="e">
        <f>COUNTIFS(Perf._Inaceitável?,1,Estratégia,B11)</f>
        <v>#REF!</v>
      </c>
      <c r="D17" t="e">
        <f>SUM(B17:C17)</f>
        <v>#REF!</v>
      </c>
    </row>
    <row r="18" spans="1:5" hidden="1" x14ac:dyDescent="0.25"/>
    <row r="19" spans="1:5" hidden="1" x14ac:dyDescent="0.25">
      <c r="A19" t="s">
        <v>24</v>
      </c>
      <c r="B19" s="4" t="e">
        <f>C16/D16</f>
        <v>#REF!</v>
      </c>
    </row>
    <row r="20" spans="1:5" hidden="1" x14ac:dyDescent="0.25">
      <c r="A20" t="s">
        <v>25</v>
      </c>
      <c r="B20" s="4" t="e">
        <f>C16/C17</f>
        <v>#REF!</v>
      </c>
    </row>
    <row r="21" spans="1:5" hidden="1" x14ac:dyDescent="0.25"/>
    <row r="22" spans="1:5" hidden="1" x14ac:dyDescent="0.25"/>
    <row r="23" spans="1:5" hidden="1" x14ac:dyDescent="0.25">
      <c r="A23" t="s">
        <v>23</v>
      </c>
      <c r="B23" t="s">
        <v>8</v>
      </c>
    </row>
    <row r="24" spans="1:5" hidden="1" x14ac:dyDescent="0.25">
      <c r="A24" t="s">
        <v>2</v>
      </c>
      <c r="B24">
        <v>20</v>
      </c>
      <c r="C24">
        <v>35</v>
      </c>
      <c r="D24">
        <v>350</v>
      </c>
    </row>
    <row r="25" spans="1:5" hidden="1" x14ac:dyDescent="0.25">
      <c r="A25" t="s">
        <v>1</v>
      </c>
      <c r="B25">
        <v>29</v>
      </c>
      <c r="C25">
        <v>40</v>
      </c>
      <c r="D25">
        <v>400</v>
      </c>
    </row>
    <row r="26" spans="1:5" hidden="1" x14ac:dyDescent="0.25"/>
    <row r="27" spans="1:5" hidden="1" x14ac:dyDescent="0.25">
      <c r="B27" t="s">
        <v>26</v>
      </c>
      <c r="C27" t="s">
        <v>27</v>
      </c>
      <c r="D27" t="s">
        <v>28</v>
      </c>
      <c r="E27" t="s">
        <v>34</v>
      </c>
    </row>
    <row r="28" spans="1:5" hidden="1" x14ac:dyDescent="0.25">
      <c r="A28" t="s">
        <v>30</v>
      </c>
      <c r="B28" t="e">
        <f>COUNTIFS(Custo,"&gt;="&amp;B24,Custo,"&lt;="&amp;B25,Preço,"&gt;="&amp;C24,Preço,"&lt;="&amp;C25,Demanda,"&gt;="&amp;D24,Demanda,"&lt;="&amp;D25,Perf._Inaceitável?,0,Estratégia,B23)</f>
        <v>#REF!</v>
      </c>
      <c r="C28" t="e">
        <f>COUNTIFS(Custo,"&gt;="&amp;B24,Custo,"&lt;="&amp;B25,Preço,"&gt;="&amp;C24,Preço,"&lt;="&amp;C25,Demanda,"&gt;="&amp;D24,Demanda,"&lt;="&amp;D25,Perf._Inaceitável?,1,Estratégia,B23)</f>
        <v>#REF!</v>
      </c>
      <c r="D28" t="e">
        <f>SUM(B28:C28)</f>
        <v>#REF!</v>
      </c>
      <c r="E28" t="e">
        <f>D28/D29</f>
        <v>#REF!</v>
      </c>
    </row>
    <row r="29" spans="1:5" hidden="1" x14ac:dyDescent="0.25">
      <c r="A29" t="s">
        <v>22</v>
      </c>
      <c r="B29" t="e">
        <f>COUNTIFS(Perf._Inaceitável?,0,Estratégia,B23)</f>
        <v>#REF!</v>
      </c>
      <c r="C29" t="e">
        <f>COUNTIFS(Perf._Inaceitável?,1,Estratégia,B23)</f>
        <v>#REF!</v>
      </c>
      <c r="D29" t="e">
        <f>SUM(B29:C29)</f>
        <v>#REF!</v>
      </c>
    </row>
    <row r="30" spans="1:5" hidden="1" x14ac:dyDescent="0.25"/>
    <row r="31" spans="1:5" hidden="1" x14ac:dyDescent="0.25">
      <c r="A31" t="s">
        <v>24</v>
      </c>
      <c r="B31" s="4" t="e">
        <f>C28/D28</f>
        <v>#REF!</v>
      </c>
    </row>
    <row r="32" spans="1:5" hidden="1" x14ac:dyDescent="0.25">
      <c r="A32" t="s">
        <v>29</v>
      </c>
      <c r="B32" s="4" t="e">
        <f>C28/C29</f>
        <v>#REF!</v>
      </c>
    </row>
    <row r="33" spans="1:9" hidden="1" x14ac:dyDescent="0.25"/>
    <row r="34" spans="1:9" hidden="1" x14ac:dyDescent="0.25">
      <c r="A34" t="s">
        <v>23</v>
      </c>
      <c r="B34" t="s">
        <v>17</v>
      </c>
    </row>
    <row r="35" spans="1:9" hidden="1" x14ac:dyDescent="0.25">
      <c r="A35" t="s">
        <v>2</v>
      </c>
      <c r="B35">
        <v>0</v>
      </c>
      <c r="C35">
        <v>0</v>
      </c>
      <c r="D35">
        <v>200</v>
      </c>
    </row>
    <row r="36" spans="1:9" hidden="1" x14ac:dyDescent="0.25">
      <c r="A36" t="s">
        <v>1</v>
      </c>
      <c r="B36">
        <v>10000</v>
      </c>
      <c r="C36">
        <v>10000</v>
      </c>
      <c r="D36">
        <v>250</v>
      </c>
    </row>
    <row r="37" spans="1:9" hidden="1" x14ac:dyDescent="0.25"/>
    <row r="38" spans="1:9" hidden="1" x14ac:dyDescent="0.25">
      <c r="B38" t="s">
        <v>26</v>
      </c>
      <c r="C38" t="s">
        <v>27</v>
      </c>
      <c r="D38" t="s">
        <v>28</v>
      </c>
      <c r="E38" t="s">
        <v>34</v>
      </c>
    </row>
    <row r="39" spans="1:9" hidden="1" x14ac:dyDescent="0.25">
      <c r="A39" t="s">
        <v>30</v>
      </c>
      <c r="B39" t="e">
        <f>COUNTIFS(Custo,"&gt;="&amp;B35,Custo,"&lt;="&amp;B36,Preço,"&gt;="&amp;C35,Preço,"&lt;="&amp;C36,Demanda,"&gt;="&amp;D35,Demanda,"&lt;="&amp;D36,Perf._Inaceitável?,0,Estratégia,B34)</f>
        <v>#REF!</v>
      </c>
      <c r="C39" t="e">
        <f>COUNTIFS(Custo,"&gt;="&amp;B35,Custo,"&lt;="&amp;B36,Preço,"&gt;="&amp;C35,Preço,"&lt;="&amp;C36,Demanda,"&gt;="&amp;D35,Demanda,"&lt;="&amp;D36,Perf._Inaceitável?,1,Estratégia,B34)</f>
        <v>#REF!</v>
      </c>
      <c r="D39" t="e">
        <f>SUM(B39:C39)</f>
        <v>#REF!</v>
      </c>
      <c r="E39" t="e">
        <f>D39/D40</f>
        <v>#REF!</v>
      </c>
    </row>
    <row r="40" spans="1:9" hidden="1" x14ac:dyDescent="0.25">
      <c r="A40" t="s">
        <v>22</v>
      </c>
      <c r="B40" t="e">
        <f>COUNTIFS(Perf._Inaceitável?,0,Estratégia,B34)</f>
        <v>#REF!</v>
      </c>
      <c r="C40" t="e">
        <f>COUNTIFS(Perf._Inaceitável?,1,Estratégia,B34)</f>
        <v>#REF!</v>
      </c>
      <c r="D40" t="e">
        <f>SUM(B40:C40)</f>
        <v>#REF!</v>
      </c>
    </row>
    <row r="41" spans="1:9" hidden="1" x14ac:dyDescent="0.25"/>
    <row r="42" spans="1:9" hidden="1" x14ac:dyDescent="0.25">
      <c r="A42" t="s">
        <v>24</v>
      </c>
      <c r="B42" s="4" t="e">
        <f>C39/D39</f>
        <v>#REF!</v>
      </c>
    </row>
    <row r="43" spans="1:9" hidden="1" x14ac:dyDescent="0.25">
      <c r="A43" t="s">
        <v>29</v>
      </c>
      <c r="B43" s="4" t="e">
        <f>C39/C40</f>
        <v>#REF!</v>
      </c>
    </row>
    <row r="44" spans="1:9" hidden="1" x14ac:dyDescent="0.25"/>
    <row r="45" spans="1:9" hidden="1" x14ac:dyDescent="0.25">
      <c r="A45" t="s">
        <v>21</v>
      </c>
      <c r="B45">
        <v>800.1</v>
      </c>
    </row>
    <row r="46" spans="1:9" hidden="1" x14ac:dyDescent="0.25"/>
    <row r="48" spans="1:9" x14ac:dyDescent="0.25">
      <c r="A48" s="6" t="s">
        <v>18</v>
      </c>
      <c r="B48" s="10" t="s">
        <v>12</v>
      </c>
      <c r="C48" s="10"/>
      <c r="D48" s="10"/>
      <c r="E48" s="10" t="s">
        <v>13</v>
      </c>
      <c r="F48" s="10"/>
      <c r="G48" s="6" t="s">
        <v>14</v>
      </c>
      <c r="H48" s="6" t="s">
        <v>14</v>
      </c>
      <c r="I48" s="6" t="s">
        <v>14</v>
      </c>
    </row>
    <row r="49" spans="1:12" x14ac:dyDescent="0.25">
      <c r="A49" s="7" t="s">
        <v>11</v>
      </c>
      <c r="B49" s="7" t="s">
        <v>0</v>
      </c>
      <c r="C49" s="7" t="s">
        <v>3</v>
      </c>
      <c r="D49" s="7" t="s">
        <v>5</v>
      </c>
      <c r="E49" s="7" t="s">
        <v>10</v>
      </c>
      <c r="F49" s="7" t="s">
        <v>7</v>
      </c>
      <c r="G49" s="7" t="s">
        <v>9</v>
      </c>
      <c r="H49" s="7" t="s">
        <v>15</v>
      </c>
      <c r="I49" s="7" t="s">
        <v>16</v>
      </c>
      <c r="J49" s="7" t="s">
        <v>31</v>
      </c>
      <c r="K49" s="7" t="s">
        <v>32</v>
      </c>
      <c r="L49" s="7" t="s">
        <v>33</v>
      </c>
    </row>
    <row r="50" spans="1:12" ht="15" customHeight="1" x14ac:dyDescent="0.25">
      <c r="A50" s="1">
        <v>1</v>
      </c>
      <c r="B50" s="2">
        <f ca="1">B8</f>
        <v>10</v>
      </c>
      <c r="C50" s="2">
        <f ca="1">B9</f>
        <v>15</v>
      </c>
      <c r="D50" s="2">
        <f ca="1">B10</f>
        <v>300</v>
      </c>
      <c r="E50" s="1" t="s">
        <v>4</v>
      </c>
      <c r="F50" s="1">
        <f>B6</f>
        <v>200</v>
      </c>
      <c r="G50" s="3">
        <f ca="1">MIN(D50,F50)*C50</f>
        <v>3000</v>
      </c>
      <c r="H50" s="3">
        <f ca="1">F50*B50</f>
        <v>2000</v>
      </c>
      <c r="I50" s="3">
        <f ca="1">_xll.RiskOutput("Lucro")+G50-H50-B7</f>
        <v>200</v>
      </c>
      <c r="J50">
        <f ca="1">IF(AND(B50&gt;=$B$12,B50&lt;=$B$13,C50&gt;=$C$12,C50&lt;=$C$13,D50&gt;=D12,D50&lt;=$D$13),1,0)</f>
        <v>0</v>
      </c>
      <c r="K50">
        <f ca="1">IF(AND(B50&gt;=$B$24,B50&lt;=$B$25,C50&gt;=$C$24,C50&lt;=$C$25,D50&gt;=$D$24,D50&lt;=$D$25),1,0)</f>
        <v>0</v>
      </c>
      <c r="L50">
        <f ca="1">IF(AND(B50&gt;=$B$35,B50&lt;=$B$36,C50&gt;=$C$35,C50&lt;=$C$36,D50&gt;=$D$35,D50&lt;=$D$36),1,0)</f>
        <v>0</v>
      </c>
    </row>
    <row r="51" spans="1:12" ht="15" customHeight="1" x14ac:dyDescent="0.25">
      <c r="A51" s="1"/>
      <c r="B51" s="2"/>
      <c r="C51" s="2"/>
      <c r="D51" s="2"/>
      <c r="E51" s="1"/>
      <c r="F51" s="1"/>
      <c r="G51" s="3"/>
      <c r="H51" s="3"/>
      <c r="I51" s="3"/>
      <c r="J51">
        <f>IF(AND(B51&gt;=$B$12,B51&lt;=$B$13,C51&gt;=$C$12,C51&lt;=$C$13,D51&gt;=D13,D51&lt;=$D$13),1,0)</f>
        <v>0</v>
      </c>
      <c r="K51">
        <f t="shared" ref="K51:K114" si="0">IF(AND(B51&gt;=$B$24,B51&lt;=$B$25,C51&gt;=$C$24,C51&lt;=$C$25,D51&gt;=$D$24,D51&lt;=$D$25),1,0)</f>
        <v>0</v>
      </c>
      <c r="L51">
        <f t="shared" ref="L51:L114" si="1">IF(AND(B51&gt;=$B$35,B51&lt;=$B$36,C51&gt;=$C$35,C51&lt;=$C$36,D51&gt;=$D$35,D51&lt;=$D$36),1,0)</f>
        <v>0</v>
      </c>
    </row>
    <row r="52" spans="1:12" ht="15" customHeight="1" x14ac:dyDescent="0.25">
      <c r="A52" s="1"/>
      <c r="B52" s="2"/>
      <c r="C52" s="2"/>
      <c r="D52" s="2"/>
      <c r="E52" s="1"/>
      <c r="F52" s="1"/>
      <c r="G52" s="3"/>
      <c r="H52" s="3"/>
      <c r="I52" s="3"/>
      <c r="J52">
        <f>IF(AND(B52&gt;=$B$12,B52&lt;=$B$13,C52&gt;=$C$12,C52&lt;=$C$13,D52&gt;=D14,D52&lt;=$D$13),1,0)</f>
        <v>0</v>
      </c>
      <c r="K52">
        <f t="shared" si="0"/>
        <v>0</v>
      </c>
      <c r="L52">
        <f t="shared" si="1"/>
        <v>0</v>
      </c>
    </row>
    <row r="53" spans="1:12" ht="15" customHeight="1" x14ac:dyDescent="0.25">
      <c r="A53" s="1"/>
      <c r="B53" s="2"/>
      <c r="C53" s="2"/>
      <c r="D53" s="2"/>
      <c r="E53" s="1"/>
      <c r="F53" s="1"/>
      <c r="G53" s="3"/>
      <c r="H53" s="3"/>
      <c r="I53" s="3"/>
      <c r="J53">
        <f>IF(AND(B53&gt;=$B$12,B53&lt;=$B$13,C53&gt;=$C$12,C53&lt;=$C$13,D53&gt;=D15,D53&lt;=$D$13),1,0)</f>
        <v>0</v>
      </c>
      <c r="K53">
        <f t="shared" si="0"/>
        <v>0</v>
      </c>
      <c r="L53">
        <f t="shared" si="1"/>
        <v>0</v>
      </c>
    </row>
    <row r="54" spans="1:12" ht="15" customHeight="1" x14ac:dyDescent="0.25">
      <c r="A54" s="1"/>
      <c r="B54" s="2"/>
      <c r="C54" s="2"/>
      <c r="D54" s="2"/>
      <c r="E54" s="1"/>
      <c r="F54" s="1"/>
      <c r="G54" s="3"/>
      <c r="H54" s="3"/>
      <c r="I54" s="3"/>
      <c r="J54" t="e">
        <f>IF(AND(B54&gt;=$B$12,B54&lt;=$B$13,C54&gt;=$C$12,C54&lt;=$C$13,D54&gt;=D16,D54&lt;=$D$13),1,0)</f>
        <v>#REF!</v>
      </c>
      <c r="K54">
        <f t="shared" si="0"/>
        <v>0</v>
      </c>
      <c r="L54">
        <f t="shared" si="1"/>
        <v>0</v>
      </c>
    </row>
    <row r="55" spans="1:12" ht="15" customHeight="1" x14ac:dyDescent="0.25">
      <c r="A55" s="1"/>
      <c r="B55" s="2"/>
      <c r="C55" s="2"/>
      <c r="D55" s="2"/>
      <c r="E55" s="1"/>
      <c r="F55" s="1"/>
      <c r="G55" s="3"/>
      <c r="H55" s="3"/>
      <c r="I55" s="3"/>
      <c r="J55" t="e">
        <f>IF(AND(B55&gt;=$B$12,B55&lt;=$B$13,C55&gt;=$C$12,C55&lt;=$C$13,D55&gt;=D17,D55&lt;=$D$13),1,0)</f>
        <v>#REF!</v>
      </c>
      <c r="K55">
        <f t="shared" si="0"/>
        <v>0</v>
      </c>
      <c r="L55">
        <f t="shared" si="1"/>
        <v>0</v>
      </c>
    </row>
    <row r="56" spans="1:12" ht="15" customHeight="1" x14ac:dyDescent="0.25">
      <c r="A56" s="1"/>
      <c r="B56" s="2"/>
      <c r="C56" s="2"/>
      <c r="D56" s="2"/>
      <c r="E56" s="1"/>
      <c r="F56" s="1"/>
      <c r="G56" s="3"/>
      <c r="H56" s="3"/>
      <c r="I56" s="3"/>
      <c r="J56">
        <f>IF(AND(B56&gt;=$B$12,B56&lt;=$B$13,C56&gt;=$C$12,C56&lt;=$C$13,D56&gt;=D18,D56&lt;=$D$13),1,0)</f>
        <v>0</v>
      </c>
      <c r="K56">
        <f t="shared" si="0"/>
        <v>0</v>
      </c>
      <c r="L56">
        <f t="shared" si="1"/>
        <v>0</v>
      </c>
    </row>
    <row r="57" spans="1:12" ht="15" customHeight="1" x14ac:dyDescent="0.25">
      <c r="A57" s="1"/>
      <c r="B57" s="2"/>
      <c r="C57" s="2"/>
      <c r="D57" s="2"/>
      <c r="E57" s="1"/>
      <c r="F57" s="1"/>
      <c r="G57" s="3"/>
      <c r="H57" s="3"/>
      <c r="I57" s="3"/>
      <c r="J57">
        <f>IF(AND(B57&gt;=$B$12,B57&lt;=$B$13,C57&gt;=$C$12,C57&lt;=$C$13,D57&gt;=D19,D57&lt;=$D$13),1,0)</f>
        <v>0</v>
      </c>
      <c r="K57">
        <f t="shared" si="0"/>
        <v>0</v>
      </c>
      <c r="L57">
        <f t="shared" si="1"/>
        <v>0</v>
      </c>
    </row>
    <row r="58" spans="1:12" ht="15" customHeight="1" x14ac:dyDescent="0.25">
      <c r="A58" s="1"/>
      <c r="B58" s="2"/>
      <c r="C58" s="2"/>
      <c r="D58" s="2"/>
      <c r="E58" s="1"/>
      <c r="F58" s="1"/>
      <c r="G58" s="3"/>
      <c r="H58" s="3"/>
      <c r="I58" s="3"/>
      <c r="J58">
        <f>IF(AND(B58&gt;=$B$12,B58&lt;=$B$13,C58&gt;=$C$12,C58&lt;=$C$13,D58&gt;=D20,D58&lt;=$D$13),1,0)</f>
        <v>0</v>
      </c>
      <c r="K58">
        <f t="shared" si="0"/>
        <v>0</v>
      </c>
      <c r="L58">
        <f t="shared" si="1"/>
        <v>0</v>
      </c>
    </row>
    <row r="59" spans="1:12" ht="15" customHeight="1" x14ac:dyDescent="0.25">
      <c r="A59" s="1"/>
      <c r="B59" s="2"/>
      <c r="C59" s="2"/>
      <c r="D59" s="2"/>
      <c r="E59" s="1"/>
      <c r="F59" s="1"/>
      <c r="G59" s="3"/>
      <c r="H59" s="3"/>
      <c r="I59" s="3"/>
      <c r="J59">
        <f>IF(AND(B59&gt;=$B$12,B59&lt;=$B$13,C59&gt;=$C$12,C59&lt;=$C$13,D59&gt;=D21,D59&lt;=$D$13),1,0)</f>
        <v>0</v>
      </c>
      <c r="K59">
        <f t="shared" si="0"/>
        <v>0</v>
      </c>
      <c r="L59">
        <f t="shared" si="1"/>
        <v>0</v>
      </c>
    </row>
    <row r="60" spans="1:12" ht="15" customHeight="1" x14ac:dyDescent="0.25">
      <c r="A60" s="1"/>
      <c r="B60" s="2"/>
      <c r="C60" s="2"/>
      <c r="D60" s="2"/>
      <c r="E60" s="1"/>
      <c r="F60" s="1"/>
      <c r="G60" s="3"/>
      <c r="H60" s="3"/>
      <c r="I60" s="3"/>
      <c r="J60">
        <f>IF(AND(B60&gt;=$B$12,B60&lt;=$B$13,C60&gt;=$C$12,C60&lt;=$C$13,D60&gt;=D22,D60&lt;=$D$13),1,0)</f>
        <v>0</v>
      </c>
      <c r="K60">
        <f t="shared" si="0"/>
        <v>0</v>
      </c>
      <c r="L60">
        <f t="shared" si="1"/>
        <v>0</v>
      </c>
    </row>
    <row r="61" spans="1:12" ht="15" customHeight="1" x14ac:dyDescent="0.25">
      <c r="A61" s="1"/>
      <c r="B61" s="2"/>
      <c r="C61" s="2"/>
      <c r="D61" s="2"/>
      <c r="E61" s="1"/>
      <c r="F61" s="1"/>
      <c r="G61" s="3"/>
      <c r="H61" s="3"/>
      <c r="I61" s="3"/>
      <c r="J61">
        <f>IF(AND(B61&gt;=$B$12,B61&lt;=$B$13,C61&gt;=$C$12,C61&lt;=$C$13,D61&gt;=D23,D61&lt;=$D$13),1,0)</f>
        <v>0</v>
      </c>
      <c r="K61">
        <f t="shared" si="0"/>
        <v>0</v>
      </c>
      <c r="L61">
        <f t="shared" si="1"/>
        <v>0</v>
      </c>
    </row>
    <row r="62" spans="1:12" ht="15" customHeight="1" x14ac:dyDescent="0.25">
      <c r="A62" s="1"/>
      <c r="B62" s="2"/>
      <c r="C62" s="2"/>
      <c r="D62" s="2"/>
      <c r="E62" s="1"/>
      <c r="F62" s="1"/>
      <c r="G62" s="3"/>
      <c r="H62" s="3"/>
      <c r="I62" s="3"/>
      <c r="J62">
        <f>IF(AND(B62&gt;=$B$12,B62&lt;=$B$13,C62&gt;=$C$12,C62&lt;=$C$13,D62&gt;=D24,D62&lt;=$D$13),1,0)</f>
        <v>0</v>
      </c>
      <c r="K62">
        <f t="shared" si="0"/>
        <v>0</v>
      </c>
      <c r="L62">
        <f t="shared" si="1"/>
        <v>0</v>
      </c>
    </row>
    <row r="63" spans="1:12" ht="15" customHeight="1" x14ac:dyDescent="0.25">
      <c r="A63" s="1"/>
      <c r="B63" s="2"/>
      <c r="C63" s="2"/>
      <c r="D63" s="2"/>
      <c r="E63" s="1"/>
      <c r="F63" s="1"/>
      <c r="G63" s="3"/>
      <c r="H63" s="3"/>
      <c r="I63" s="3"/>
      <c r="J63">
        <f>IF(AND(B63&gt;=$B$12,B63&lt;=$B$13,C63&gt;=$C$12,C63&lt;=$C$13,D63&gt;=D25,D63&lt;=$D$13),1,0)</f>
        <v>0</v>
      </c>
      <c r="K63">
        <f t="shared" si="0"/>
        <v>0</v>
      </c>
      <c r="L63">
        <f t="shared" si="1"/>
        <v>0</v>
      </c>
    </row>
    <row r="64" spans="1:12" ht="15" customHeight="1" x14ac:dyDescent="0.25">
      <c r="A64" s="1"/>
      <c r="B64" s="2"/>
      <c r="C64" s="2"/>
      <c r="D64" s="2"/>
      <c r="E64" s="1"/>
      <c r="F64" s="1"/>
      <c r="G64" s="3"/>
      <c r="H64" s="3"/>
      <c r="I64" s="3"/>
      <c r="J64">
        <f>IF(AND(B64&gt;=$B$12,B64&lt;=$B$13,C64&gt;=$C$12,C64&lt;=$C$13,D64&gt;=D26,D64&lt;=$D$13),1,0)</f>
        <v>0</v>
      </c>
      <c r="K64">
        <f t="shared" si="0"/>
        <v>0</v>
      </c>
      <c r="L64">
        <f t="shared" si="1"/>
        <v>0</v>
      </c>
    </row>
    <row r="65" spans="1:12" ht="15" customHeight="1" x14ac:dyDescent="0.25">
      <c r="A65" s="1"/>
      <c r="B65" s="2"/>
      <c r="C65" s="2"/>
      <c r="D65" s="2"/>
      <c r="E65" s="1"/>
      <c r="F65" s="1"/>
      <c r="G65" s="3"/>
      <c r="H65" s="3"/>
      <c r="I65" s="3"/>
      <c r="J65">
        <f>IF(AND(B65&gt;=$B$12,B65&lt;=$B$13,C65&gt;=$C$12,C65&lt;=$C$13,D65&gt;=D27,D65&lt;=$D$13),1,0)</f>
        <v>0</v>
      </c>
      <c r="K65">
        <f t="shared" si="0"/>
        <v>0</v>
      </c>
      <c r="L65">
        <f t="shared" si="1"/>
        <v>0</v>
      </c>
    </row>
    <row r="66" spans="1:12" ht="15" customHeight="1" x14ac:dyDescent="0.25">
      <c r="A66" s="1"/>
      <c r="B66" s="2"/>
      <c r="C66" s="2"/>
      <c r="D66" s="2"/>
      <c r="E66" s="1"/>
      <c r="F66" s="1"/>
      <c r="G66" s="3"/>
      <c r="H66" s="3"/>
      <c r="I66" s="3"/>
      <c r="J66" t="e">
        <f>IF(AND(B66&gt;=$B$12,B66&lt;=$B$13,C66&gt;=$C$12,C66&lt;=$C$13,D66&gt;=D28,D66&lt;=$D$13),1,0)</f>
        <v>#REF!</v>
      </c>
      <c r="K66">
        <f t="shared" si="0"/>
        <v>0</v>
      </c>
      <c r="L66">
        <f t="shared" si="1"/>
        <v>0</v>
      </c>
    </row>
    <row r="67" spans="1:12" ht="15" customHeight="1" x14ac:dyDescent="0.25">
      <c r="A67" s="1"/>
      <c r="B67" s="2"/>
      <c r="C67" s="2"/>
      <c r="D67" s="2"/>
      <c r="E67" s="1"/>
      <c r="F67" s="1"/>
      <c r="G67" s="3"/>
      <c r="H67" s="3"/>
      <c r="I67" s="3"/>
      <c r="J67" t="e">
        <f>IF(AND(B67&gt;=$B$12,B67&lt;=$B$13,C67&gt;=$C$12,C67&lt;=$C$13,D67&gt;=D29,D67&lt;=$D$13),1,0)</f>
        <v>#REF!</v>
      </c>
      <c r="K67">
        <f t="shared" si="0"/>
        <v>0</v>
      </c>
      <c r="L67">
        <f t="shared" si="1"/>
        <v>0</v>
      </c>
    </row>
    <row r="68" spans="1:12" ht="15" customHeight="1" x14ac:dyDescent="0.25">
      <c r="A68" s="1"/>
      <c r="B68" s="2"/>
      <c r="C68" s="2"/>
      <c r="D68" s="2"/>
      <c r="E68" s="1"/>
      <c r="F68" s="1"/>
      <c r="G68" s="3"/>
      <c r="H68" s="3"/>
      <c r="I68" s="3"/>
      <c r="J68">
        <f>IF(AND(B68&gt;=$B$12,B68&lt;=$B$13,C68&gt;=$C$12,C68&lt;=$C$13,D68&gt;=D30,D68&lt;=$D$13),1,0)</f>
        <v>0</v>
      </c>
      <c r="K68">
        <f t="shared" si="0"/>
        <v>0</v>
      </c>
      <c r="L68">
        <f t="shared" si="1"/>
        <v>0</v>
      </c>
    </row>
    <row r="69" spans="1:12" ht="15" customHeight="1" x14ac:dyDescent="0.25">
      <c r="A69" s="1"/>
      <c r="B69" s="2"/>
      <c r="C69" s="2"/>
      <c r="D69" s="2"/>
      <c r="E69" s="1"/>
      <c r="F69" s="1"/>
      <c r="G69" s="3"/>
      <c r="H69" s="3"/>
      <c r="I69" s="3"/>
      <c r="J69">
        <f>IF(AND(B69&gt;=$B$12,B69&lt;=$B$13,C69&gt;=$C$12,C69&lt;=$C$13,D69&gt;=D31,D69&lt;=$D$13),1,0)</f>
        <v>0</v>
      </c>
      <c r="K69">
        <f t="shared" si="0"/>
        <v>0</v>
      </c>
      <c r="L69">
        <f t="shared" si="1"/>
        <v>0</v>
      </c>
    </row>
    <row r="70" spans="1:12" ht="15" customHeight="1" x14ac:dyDescent="0.25">
      <c r="A70" s="1"/>
      <c r="B70" s="2"/>
      <c r="C70" s="2"/>
      <c r="D70" s="2"/>
      <c r="E70" s="1"/>
      <c r="F70" s="1"/>
      <c r="G70" s="3"/>
      <c r="H70" s="3"/>
      <c r="I70" s="3"/>
      <c r="J70">
        <f>IF(AND(B70&gt;=$B$12,B70&lt;=$B$13,C70&gt;=$C$12,C70&lt;=$C$13,D70&gt;=D32,D70&lt;=$D$13),1,0)</f>
        <v>0</v>
      </c>
      <c r="K70">
        <f t="shared" si="0"/>
        <v>0</v>
      </c>
      <c r="L70">
        <f t="shared" si="1"/>
        <v>0</v>
      </c>
    </row>
    <row r="71" spans="1:12" ht="15" customHeight="1" x14ac:dyDescent="0.25">
      <c r="A71" s="1"/>
      <c r="B71" s="2"/>
      <c r="C71" s="2"/>
      <c r="D71" s="2"/>
      <c r="E71" s="1"/>
      <c r="F71" s="1"/>
      <c r="G71" s="3"/>
      <c r="H71" s="3"/>
      <c r="I71" s="3"/>
      <c r="J71">
        <f>IF(AND(B71&gt;=$B$12,B71&lt;=$B$13,C71&gt;=$C$12,C71&lt;=$C$13,D71&gt;=D33,D71&lt;=$D$13),1,0)</f>
        <v>0</v>
      </c>
      <c r="K71">
        <f t="shared" si="0"/>
        <v>0</v>
      </c>
      <c r="L71">
        <f t="shared" si="1"/>
        <v>0</v>
      </c>
    </row>
    <row r="72" spans="1:12" ht="15" customHeight="1" x14ac:dyDescent="0.25">
      <c r="A72" s="1"/>
      <c r="B72" s="2"/>
      <c r="C72" s="2"/>
      <c r="D72" s="2"/>
      <c r="E72" s="1"/>
      <c r="F72" s="1"/>
      <c r="G72" s="3"/>
      <c r="H72" s="3"/>
      <c r="I72" s="3"/>
      <c r="J72">
        <f>IF(AND(B72&gt;=$B$12,B72&lt;=$B$13,C72&gt;=$C$12,C72&lt;=$C$13,D72&gt;=D34,D72&lt;=$D$13),1,0)</f>
        <v>0</v>
      </c>
      <c r="K72">
        <f t="shared" si="0"/>
        <v>0</v>
      </c>
      <c r="L72">
        <f t="shared" si="1"/>
        <v>0</v>
      </c>
    </row>
    <row r="73" spans="1:12" ht="15" customHeight="1" x14ac:dyDescent="0.25">
      <c r="A73" s="1"/>
      <c r="B73" s="2"/>
      <c r="C73" s="2"/>
      <c r="D73" s="2"/>
      <c r="E73" s="1"/>
      <c r="F73" s="1"/>
      <c r="G73" s="3"/>
      <c r="H73" s="3"/>
      <c r="I73" s="3"/>
      <c r="J73">
        <f>IF(AND(B73&gt;=$B$12,B73&lt;=$B$13,C73&gt;=$C$12,C73&lt;=$C$13,D73&gt;=D35,D73&lt;=$D$13),1,0)</f>
        <v>0</v>
      </c>
      <c r="K73">
        <f t="shared" si="0"/>
        <v>0</v>
      </c>
      <c r="L73">
        <f t="shared" si="1"/>
        <v>0</v>
      </c>
    </row>
    <row r="74" spans="1:12" ht="15" customHeight="1" x14ac:dyDescent="0.25">
      <c r="A74" s="1"/>
      <c r="B74" s="2"/>
      <c r="C74" s="2"/>
      <c r="D74" s="2"/>
      <c r="E74" s="1"/>
      <c r="F74" s="1"/>
      <c r="G74" s="3"/>
      <c r="H74" s="3"/>
      <c r="I74" s="3"/>
      <c r="J74">
        <f>IF(AND(B74&gt;=$B$12,B74&lt;=$B$13,C74&gt;=$C$12,C74&lt;=$C$13,D74&gt;=D36,D74&lt;=$D$13),1,0)</f>
        <v>0</v>
      </c>
      <c r="K74">
        <f t="shared" si="0"/>
        <v>0</v>
      </c>
      <c r="L74">
        <f t="shared" si="1"/>
        <v>0</v>
      </c>
    </row>
    <row r="75" spans="1:12" ht="15" customHeight="1" x14ac:dyDescent="0.25">
      <c r="A75" s="1"/>
      <c r="B75" s="2"/>
      <c r="C75" s="2"/>
      <c r="D75" s="2"/>
      <c r="E75" s="1"/>
      <c r="F75" s="1"/>
      <c r="G75" s="3"/>
      <c r="H75" s="3"/>
      <c r="I75" s="3"/>
      <c r="J75">
        <f>IF(AND(B75&gt;=$B$12,B75&lt;=$B$13,C75&gt;=$C$12,C75&lt;=$C$13,D75&gt;=D37,D75&lt;=$D$13),1,0)</f>
        <v>0</v>
      </c>
      <c r="K75">
        <f t="shared" si="0"/>
        <v>0</v>
      </c>
      <c r="L75">
        <f t="shared" si="1"/>
        <v>0</v>
      </c>
    </row>
    <row r="76" spans="1:12" ht="15" customHeight="1" x14ac:dyDescent="0.25">
      <c r="A76" s="1"/>
      <c r="B76" s="2"/>
      <c r="C76" s="2"/>
      <c r="D76" s="2"/>
      <c r="E76" s="1"/>
      <c r="F76" s="1"/>
      <c r="G76" s="3"/>
      <c r="H76" s="3"/>
      <c r="I76" s="3"/>
      <c r="J76">
        <f>IF(AND(B76&gt;=$B$12,B76&lt;=$B$13,C76&gt;=$C$12,C76&lt;=$C$13,D76&gt;=D38,D76&lt;=$D$13),1,0)</f>
        <v>0</v>
      </c>
      <c r="K76">
        <f t="shared" si="0"/>
        <v>0</v>
      </c>
      <c r="L76">
        <f t="shared" si="1"/>
        <v>0</v>
      </c>
    </row>
    <row r="77" spans="1:12" ht="15" customHeight="1" x14ac:dyDescent="0.25">
      <c r="A77" s="1"/>
      <c r="B77" s="2"/>
      <c r="C77" s="2"/>
      <c r="D77" s="2"/>
      <c r="E77" s="1"/>
      <c r="F77" s="1"/>
      <c r="G77" s="3"/>
      <c r="H77" s="3"/>
      <c r="I77" s="3"/>
      <c r="J77" t="e">
        <f>IF(AND(B77&gt;=$B$12,B77&lt;=$B$13,C77&gt;=$C$12,C77&lt;=$C$13,D77&gt;=D39,D77&lt;=$D$13),1,0)</f>
        <v>#REF!</v>
      </c>
      <c r="K77">
        <f t="shared" si="0"/>
        <v>0</v>
      </c>
      <c r="L77">
        <f t="shared" si="1"/>
        <v>0</v>
      </c>
    </row>
    <row r="78" spans="1:12" ht="15" customHeight="1" x14ac:dyDescent="0.25">
      <c r="A78" s="1"/>
      <c r="B78" s="2"/>
      <c r="C78" s="2"/>
      <c r="D78" s="2"/>
      <c r="E78" s="1"/>
      <c r="F78" s="1"/>
      <c r="G78" s="3"/>
      <c r="H78" s="3"/>
      <c r="I78" s="3"/>
      <c r="J78" t="e">
        <f>IF(AND(B78&gt;=$B$12,B78&lt;=$B$13,C78&gt;=$C$12,C78&lt;=$C$13,D78&gt;=D40,D78&lt;=$D$13),1,0)</f>
        <v>#REF!</v>
      </c>
      <c r="K78">
        <f t="shared" si="0"/>
        <v>0</v>
      </c>
      <c r="L78">
        <f t="shared" si="1"/>
        <v>0</v>
      </c>
    </row>
    <row r="79" spans="1:12" ht="15" customHeight="1" x14ac:dyDescent="0.25">
      <c r="A79" s="1"/>
      <c r="B79" s="2"/>
      <c r="C79" s="2"/>
      <c r="D79" s="2"/>
      <c r="E79" s="1"/>
      <c r="F79" s="1"/>
      <c r="G79" s="3"/>
      <c r="H79" s="3"/>
      <c r="I79" s="3"/>
      <c r="J79">
        <f>IF(AND(B79&gt;=$B$12,B79&lt;=$B$13,C79&gt;=$C$12,C79&lt;=$C$13,D79&gt;=D41,D79&lt;=$D$13),1,0)</f>
        <v>0</v>
      </c>
      <c r="K79">
        <f t="shared" si="0"/>
        <v>0</v>
      </c>
      <c r="L79">
        <f t="shared" si="1"/>
        <v>0</v>
      </c>
    </row>
    <row r="80" spans="1:12" ht="15" customHeight="1" x14ac:dyDescent="0.25">
      <c r="A80" s="1"/>
      <c r="B80" s="2"/>
      <c r="C80" s="2"/>
      <c r="D80" s="2"/>
      <c r="E80" s="1"/>
      <c r="F80" s="1"/>
      <c r="G80" s="3"/>
      <c r="H80" s="3"/>
      <c r="I80" s="3"/>
      <c r="J80">
        <f>IF(AND(B80&gt;=$B$12,B80&lt;=$B$13,C80&gt;=$C$12,C80&lt;=$C$13,D80&gt;=D42,D80&lt;=$D$13),1,0)</f>
        <v>0</v>
      </c>
      <c r="K80">
        <f t="shared" si="0"/>
        <v>0</v>
      </c>
      <c r="L80">
        <f t="shared" si="1"/>
        <v>0</v>
      </c>
    </row>
    <row r="81" spans="1:12" ht="15" customHeight="1" x14ac:dyDescent="0.25">
      <c r="A81" s="1"/>
      <c r="B81" s="2"/>
      <c r="C81" s="2"/>
      <c r="D81" s="2"/>
      <c r="E81" s="1"/>
      <c r="F81" s="1"/>
      <c r="G81" s="3"/>
      <c r="H81" s="3"/>
      <c r="I81" s="3"/>
      <c r="J81">
        <f>IF(AND(B81&gt;=$B$12,B81&lt;=$B$13,C81&gt;=$C$12,C81&lt;=$C$13,D81&gt;=D43,D81&lt;=$D$13),1,0)</f>
        <v>0</v>
      </c>
      <c r="K81">
        <f t="shared" si="0"/>
        <v>0</v>
      </c>
      <c r="L81">
        <f t="shared" si="1"/>
        <v>0</v>
      </c>
    </row>
    <row r="82" spans="1:12" ht="15" customHeight="1" x14ac:dyDescent="0.25">
      <c r="A82" s="1"/>
      <c r="B82" s="2"/>
      <c r="C82" s="2"/>
      <c r="D82" s="2"/>
      <c r="E82" s="1"/>
      <c r="F82" s="1"/>
      <c r="G82" s="3"/>
      <c r="H82" s="3"/>
      <c r="I82" s="3"/>
      <c r="J82">
        <f>IF(AND(B82&gt;=$B$12,B82&lt;=$B$13,C82&gt;=$C$12,C82&lt;=$C$13,D82&gt;=D44,D82&lt;=$D$13),1,0)</f>
        <v>0</v>
      </c>
      <c r="K82">
        <f t="shared" si="0"/>
        <v>0</v>
      </c>
      <c r="L82">
        <f t="shared" si="1"/>
        <v>0</v>
      </c>
    </row>
    <row r="83" spans="1:12" ht="15" customHeight="1" x14ac:dyDescent="0.25">
      <c r="A83" s="1"/>
      <c r="B83" s="2"/>
      <c r="C83" s="2"/>
      <c r="D83" s="2"/>
      <c r="E83" s="1"/>
      <c r="F83" s="1"/>
      <c r="G83" s="3"/>
      <c r="H83" s="3"/>
      <c r="I83" s="3"/>
      <c r="J83">
        <f>IF(AND(B83&gt;=$B$12,B83&lt;=$B$13,C83&gt;=$C$12,C83&lt;=$C$13,D83&gt;=D45,D83&lt;=$D$13),1,0)</f>
        <v>0</v>
      </c>
      <c r="K83">
        <f t="shared" si="0"/>
        <v>0</v>
      </c>
      <c r="L83">
        <f t="shared" si="1"/>
        <v>0</v>
      </c>
    </row>
    <row r="84" spans="1:12" ht="15" customHeight="1" x14ac:dyDescent="0.25">
      <c r="A84" s="1"/>
      <c r="B84" s="2"/>
      <c r="C84" s="2"/>
      <c r="D84" s="2"/>
      <c r="E84" s="1"/>
      <c r="F84" s="1"/>
      <c r="G84" s="3"/>
      <c r="H84" s="3"/>
      <c r="I84" s="3"/>
      <c r="J84">
        <f t="shared" ref="J84:J114" si="2">IF(AND(B84&gt;=$B$12,B84&lt;=$B$13,C84&gt;=$C$12,C84&lt;=$C$13,D84&gt;=D48,D84&lt;=$D$13),1,0)</f>
        <v>0</v>
      </c>
      <c r="K84">
        <f t="shared" si="0"/>
        <v>0</v>
      </c>
      <c r="L84">
        <f t="shared" si="1"/>
        <v>0</v>
      </c>
    </row>
    <row r="85" spans="1:12" ht="15" customHeight="1" x14ac:dyDescent="0.25">
      <c r="A85" s="1"/>
      <c r="B85" s="2"/>
      <c r="C85" s="2"/>
      <c r="D85" s="2"/>
      <c r="E85" s="1"/>
      <c r="F85" s="1"/>
      <c r="G85" s="3"/>
      <c r="H85" s="3"/>
      <c r="I85" s="3"/>
      <c r="J85">
        <f t="shared" si="2"/>
        <v>0</v>
      </c>
      <c r="K85">
        <f t="shared" si="0"/>
        <v>0</v>
      </c>
      <c r="L85">
        <f t="shared" si="1"/>
        <v>0</v>
      </c>
    </row>
    <row r="86" spans="1:12" ht="15" customHeight="1" x14ac:dyDescent="0.25">
      <c r="A86" s="1"/>
      <c r="B86" s="2"/>
      <c r="C86" s="2"/>
      <c r="D86" s="2"/>
      <c r="E86" s="1"/>
      <c r="F86" s="1"/>
      <c r="G86" s="3"/>
      <c r="H86" s="3"/>
      <c r="I86" s="3"/>
      <c r="J86">
        <f t="shared" ca="1" si="2"/>
        <v>0</v>
      </c>
      <c r="K86">
        <f t="shared" si="0"/>
        <v>0</v>
      </c>
      <c r="L86">
        <f t="shared" si="1"/>
        <v>0</v>
      </c>
    </row>
    <row r="87" spans="1:12" ht="15" customHeight="1" x14ac:dyDescent="0.25">
      <c r="A87" s="1"/>
      <c r="B87" s="2"/>
      <c r="C87" s="2"/>
      <c r="D87" s="2"/>
      <c r="E87" s="1"/>
      <c r="F87" s="1"/>
      <c r="G87" s="3"/>
      <c r="H87" s="3"/>
      <c r="I87" s="3"/>
      <c r="J87">
        <f t="shared" si="2"/>
        <v>0</v>
      </c>
      <c r="K87">
        <f t="shared" si="0"/>
        <v>0</v>
      </c>
      <c r="L87">
        <f t="shared" si="1"/>
        <v>0</v>
      </c>
    </row>
    <row r="88" spans="1:12" ht="15" customHeight="1" x14ac:dyDescent="0.25">
      <c r="A88" s="1"/>
      <c r="B88" s="2"/>
      <c r="C88" s="2"/>
      <c r="D88" s="2"/>
      <c r="E88" s="1"/>
      <c r="F88" s="1"/>
      <c r="G88" s="3"/>
      <c r="H88" s="3"/>
      <c r="I88" s="3"/>
      <c r="J88">
        <f t="shared" si="2"/>
        <v>0</v>
      </c>
      <c r="K88">
        <f t="shared" si="0"/>
        <v>0</v>
      </c>
      <c r="L88">
        <f t="shared" si="1"/>
        <v>0</v>
      </c>
    </row>
    <row r="89" spans="1:12" ht="15" customHeight="1" x14ac:dyDescent="0.25">
      <c r="A89" s="1"/>
      <c r="B89" s="2"/>
      <c r="C89" s="2"/>
      <c r="D89" s="2"/>
      <c r="E89" s="1"/>
      <c r="F89" s="1"/>
      <c r="G89" s="3"/>
      <c r="H89" s="3"/>
      <c r="I89" s="3"/>
      <c r="J89">
        <f t="shared" si="2"/>
        <v>0</v>
      </c>
      <c r="K89">
        <f t="shared" si="0"/>
        <v>0</v>
      </c>
      <c r="L89">
        <f t="shared" si="1"/>
        <v>0</v>
      </c>
    </row>
    <row r="90" spans="1:12" ht="15" customHeight="1" x14ac:dyDescent="0.25">
      <c r="A90" s="1"/>
      <c r="B90" s="2"/>
      <c r="C90" s="2"/>
      <c r="D90" s="2"/>
      <c r="E90" s="1"/>
      <c r="F90" s="1"/>
      <c r="G90" s="3"/>
      <c r="H90" s="3"/>
      <c r="I90" s="3"/>
      <c r="J90">
        <f t="shared" si="2"/>
        <v>0</v>
      </c>
      <c r="K90">
        <f t="shared" si="0"/>
        <v>0</v>
      </c>
      <c r="L90">
        <f t="shared" si="1"/>
        <v>0</v>
      </c>
    </row>
    <row r="91" spans="1:12" ht="15" customHeight="1" x14ac:dyDescent="0.25">
      <c r="A91" s="1"/>
      <c r="B91" s="2"/>
      <c r="C91" s="2"/>
      <c r="D91" s="2"/>
      <c r="E91" s="1"/>
      <c r="F91" s="1"/>
      <c r="G91" s="3"/>
      <c r="H91" s="3"/>
      <c r="I91" s="3"/>
      <c r="J91">
        <f t="shared" si="2"/>
        <v>0</v>
      </c>
      <c r="K91">
        <f t="shared" si="0"/>
        <v>0</v>
      </c>
      <c r="L91">
        <f t="shared" si="1"/>
        <v>0</v>
      </c>
    </row>
    <row r="92" spans="1:12" ht="15" customHeight="1" x14ac:dyDescent="0.25">
      <c r="A92" s="1"/>
      <c r="B92" s="2"/>
      <c r="C92" s="2"/>
      <c r="D92" s="2"/>
      <c r="E92" s="1"/>
      <c r="F92" s="1"/>
      <c r="G92" s="3"/>
      <c r="H92" s="3"/>
      <c r="I92" s="3"/>
      <c r="J92">
        <f t="shared" si="2"/>
        <v>0</v>
      </c>
      <c r="K92">
        <f t="shared" si="0"/>
        <v>0</v>
      </c>
      <c r="L92">
        <f t="shared" si="1"/>
        <v>0</v>
      </c>
    </row>
    <row r="93" spans="1:12" ht="15" customHeight="1" x14ac:dyDescent="0.25">
      <c r="A93" s="1"/>
      <c r="B93" s="2"/>
      <c r="C93" s="2"/>
      <c r="D93" s="2"/>
      <c r="E93" s="1"/>
      <c r="F93" s="1"/>
      <c r="G93" s="3"/>
      <c r="H93" s="3"/>
      <c r="I93" s="3"/>
      <c r="J93">
        <f t="shared" si="2"/>
        <v>0</v>
      </c>
      <c r="K93">
        <f t="shared" si="0"/>
        <v>0</v>
      </c>
      <c r="L93">
        <f t="shared" si="1"/>
        <v>0</v>
      </c>
    </row>
    <row r="94" spans="1:12" ht="15" customHeight="1" x14ac:dyDescent="0.25">
      <c r="A94" s="1"/>
      <c r="B94" s="2"/>
      <c r="C94" s="2"/>
      <c r="D94" s="2"/>
      <c r="E94" s="1"/>
      <c r="F94" s="1"/>
      <c r="G94" s="3"/>
      <c r="H94" s="3"/>
      <c r="I94" s="3"/>
      <c r="J94">
        <f t="shared" si="2"/>
        <v>0</v>
      </c>
      <c r="K94">
        <f t="shared" si="0"/>
        <v>0</v>
      </c>
      <c r="L94">
        <f t="shared" si="1"/>
        <v>0</v>
      </c>
    </row>
    <row r="95" spans="1:12" ht="15" customHeight="1" x14ac:dyDescent="0.25">
      <c r="A95" s="1"/>
      <c r="B95" s="2"/>
      <c r="C95" s="2"/>
      <c r="D95" s="2"/>
      <c r="E95" s="1"/>
      <c r="F95" s="1"/>
      <c r="G95" s="3"/>
      <c r="H95" s="3"/>
      <c r="I95" s="3"/>
      <c r="J95">
        <f t="shared" si="2"/>
        <v>0</v>
      </c>
      <c r="K95">
        <f t="shared" si="0"/>
        <v>0</v>
      </c>
      <c r="L95">
        <f t="shared" si="1"/>
        <v>0</v>
      </c>
    </row>
    <row r="96" spans="1:12" ht="15" customHeight="1" x14ac:dyDescent="0.25">
      <c r="A96" s="1"/>
      <c r="B96" s="2"/>
      <c r="C96" s="2"/>
      <c r="D96" s="2"/>
      <c r="E96" s="1"/>
      <c r="F96" s="1"/>
      <c r="G96" s="3"/>
      <c r="H96" s="3"/>
      <c r="I96" s="3"/>
      <c r="J96">
        <f t="shared" si="2"/>
        <v>0</v>
      </c>
      <c r="K96">
        <f t="shared" si="0"/>
        <v>0</v>
      </c>
      <c r="L96">
        <f t="shared" si="1"/>
        <v>0</v>
      </c>
    </row>
    <row r="97" spans="1:12" ht="15" customHeight="1" x14ac:dyDescent="0.25">
      <c r="A97" s="1"/>
      <c r="B97" s="2"/>
      <c r="C97" s="2"/>
      <c r="D97" s="2"/>
      <c r="E97" s="1"/>
      <c r="F97" s="1"/>
      <c r="G97" s="3"/>
      <c r="H97" s="3"/>
      <c r="I97" s="3"/>
      <c r="J97">
        <f t="shared" si="2"/>
        <v>0</v>
      </c>
      <c r="K97">
        <f t="shared" si="0"/>
        <v>0</v>
      </c>
      <c r="L97">
        <f t="shared" si="1"/>
        <v>0</v>
      </c>
    </row>
    <row r="98" spans="1:12" ht="15" customHeight="1" x14ac:dyDescent="0.25">
      <c r="A98" s="1"/>
      <c r="B98" s="2"/>
      <c r="C98" s="2"/>
      <c r="D98" s="2"/>
      <c r="E98" s="1"/>
      <c r="F98" s="1"/>
      <c r="G98" s="3"/>
      <c r="H98" s="3"/>
      <c r="I98" s="3"/>
      <c r="J98">
        <f t="shared" si="2"/>
        <v>0</v>
      </c>
      <c r="K98">
        <f t="shared" si="0"/>
        <v>0</v>
      </c>
      <c r="L98">
        <f t="shared" si="1"/>
        <v>0</v>
      </c>
    </row>
    <row r="99" spans="1:12" ht="15" customHeight="1" x14ac:dyDescent="0.25">
      <c r="A99" s="1"/>
      <c r="B99" s="2"/>
      <c r="C99" s="2"/>
      <c r="D99" s="2"/>
      <c r="E99" s="1"/>
      <c r="F99" s="1"/>
      <c r="G99" s="3"/>
      <c r="H99" s="3"/>
      <c r="I99" s="3"/>
      <c r="J99">
        <f t="shared" si="2"/>
        <v>0</v>
      </c>
      <c r="K99">
        <f t="shared" si="0"/>
        <v>0</v>
      </c>
      <c r="L99">
        <f t="shared" si="1"/>
        <v>0</v>
      </c>
    </row>
    <row r="100" spans="1:12" ht="15" customHeight="1" x14ac:dyDescent="0.25">
      <c r="A100" s="1"/>
      <c r="B100" s="2"/>
      <c r="C100" s="2"/>
      <c r="D100" s="2"/>
      <c r="E100" s="1"/>
      <c r="F100" s="1"/>
      <c r="G100" s="3"/>
      <c r="H100" s="3"/>
      <c r="I100" s="3"/>
      <c r="J100">
        <f t="shared" si="2"/>
        <v>0</v>
      </c>
      <c r="K100">
        <f t="shared" si="0"/>
        <v>0</v>
      </c>
      <c r="L100">
        <f t="shared" si="1"/>
        <v>0</v>
      </c>
    </row>
    <row r="101" spans="1:12" ht="15" customHeight="1" x14ac:dyDescent="0.25">
      <c r="A101" s="1"/>
      <c r="B101" s="2"/>
      <c r="C101" s="2"/>
      <c r="D101" s="2"/>
      <c r="E101" s="1"/>
      <c r="F101" s="1"/>
      <c r="G101" s="3"/>
      <c r="H101" s="3"/>
      <c r="I101" s="3"/>
      <c r="J101">
        <f t="shared" si="2"/>
        <v>0</v>
      </c>
      <c r="K101">
        <f t="shared" si="0"/>
        <v>0</v>
      </c>
      <c r="L101">
        <f t="shared" si="1"/>
        <v>0</v>
      </c>
    </row>
    <row r="102" spans="1:12" ht="15" customHeight="1" x14ac:dyDescent="0.25">
      <c r="A102" s="1"/>
      <c r="B102" s="2"/>
      <c r="C102" s="2"/>
      <c r="D102" s="2"/>
      <c r="E102" s="1"/>
      <c r="F102" s="1"/>
      <c r="G102" s="3"/>
      <c r="H102" s="3"/>
      <c r="I102" s="3"/>
      <c r="J102">
        <f t="shared" si="2"/>
        <v>0</v>
      </c>
      <c r="K102">
        <f t="shared" si="0"/>
        <v>0</v>
      </c>
      <c r="L102">
        <f t="shared" si="1"/>
        <v>0</v>
      </c>
    </row>
    <row r="103" spans="1:12" ht="15" customHeight="1" x14ac:dyDescent="0.25">
      <c r="A103" s="1"/>
      <c r="B103" s="2"/>
      <c r="C103" s="2"/>
      <c r="D103" s="2"/>
      <c r="E103" s="1"/>
      <c r="F103" s="1"/>
      <c r="G103" s="3"/>
      <c r="H103" s="3"/>
      <c r="I103" s="3"/>
      <c r="J103">
        <f t="shared" si="2"/>
        <v>0</v>
      </c>
      <c r="K103">
        <f t="shared" si="0"/>
        <v>0</v>
      </c>
      <c r="L103">
        <f t="shared" si="1"/>
        <v>0</v>
      </c>
    </row>
    <row r="104" spans="1:12" ht="15" customHeight="1" x14ac:dyDescent="0.25">
      <c r="A104" s="1"/>
      <c r="B104" s="2"/>
      <c r="C104" s="2"/>
      <c r="D104" s="2"/>
      <c r="E104" s="1"/>
      <c r="F104" s="1"/>
      <c r="G104" s="3"/>
      <c r="H104" s="3"/>
      <c r="I104" s="3"/>
      <c r="J104">
        <f t="shared" si="2"/>
        <v>0</v>
      </c>
      <c r="K104">
        <f t="shared" si="0"/>
        <v>0</v>
      </c>
      <c r="L104">
        <f t="shared" si="1"/>
        <v>0</v>
      </c>
    </row>
    <row r="105" spans="1:12" ht="15" customHeight="1" x14ac:dyDescent="0.25">
      <c r="A105" s="1"/>
      <c r="B105" s="2"/>
      <c r="C105" s="2"/>
      <c r="D105" s="2"/>
      <c r="E105" s="1"/>
      <c r="F105" s="1"/>
      <c r="G105" s="3"/>
      <c r="H105" s="3"/>
      <c r="I105" s="3"/>
      <c r="J105">
        <f t="shared" si="2"/>
        <v>0</v>
      </c>
      <c r="K105">
        <f t="shared" si="0"/>
        <v>0</v>
      </c>
      <c r="L105">
        <f t="shared" si="1"/>
        <v>0</v>
      </c>
    </row>
    <row r="106" spans="1:12" ht="15" customHeight="1" x14ac:dyDescent="0.25">
      <c r="A106" s="1"/>
      <c r="B106" s="2"/>
      <c r="C106" s="2"/>
      <c r="D106" s="2"/>
      <c r="E106" s="1"/>
      <c r="F106" s="1"/>
      <c r="G106" s="3"/>
      <c r="H106" s="3"/>
      <c r="I106" s="3"/>
      <c r="J106">
        <f t="shared" si="2"/>
        <v>0</v>
      </c>
      <c r="K106">
        <f t="shared" si="0"/>
        <v>0</v>
      </c>
      <c r="L106">
        <f t="shared" si="1"/>
        <v>0</v>
      </c>
    </row>
    <row r="107" spans="1:12" ht="15" customHeight="1" x14ac:dyDescent="0.25">
      <c r="A107" s="1"/>
      <c r="B107" s="2"/>
      <c r="C107" s="2"/>
      <c r="D107" s="2"/>
      <c r="E107" s="1"/>
      <c r="F107" s="1"/>
      <c r="G107" s="3"/>
      <c r="H107" s="3"/>
      <c r="I107" s="3"/>
      <c r="J107">
        <f t="shared" si="2"/>
        <v>0</v>
      </c>
      <c r="K107">
        <f t="shared" si="0"/>
        <v>0</v>
      </c>
      <c r="L107">
        <f t="shared" si="1"/>
        <v>0</v>
      </c>
    </row>
    <row r="108" spans="1:12" x14ac:dyDescent="0.25">
      <c r="A108" s="1"/>
      <c r="B108" s="2"/>
      <c r="C108" s="2"/>
      <c r="D108" s="2"/>
      <c r="E108" s="1"/>
      <c r="F108" s="1"/>
      <c r="G108" s="3"/>
      <c r="H108" s="3"/>
      <c r="I108" s="3"/>
      <c r="J108">
        <f t="shared" si="2"/>
        <v>0</v>
      </c>
      <c r="K108">
        <f t="shared" si="0"/>
        <v>0</v>
      </c>
      <c r="L108">
        <f t="shared" si="1"/>
        <v>0</v>
      </c>
    </row>
    <row r="109" spans="1:12" ht="15" customHeight="1" x14ac:dyDescent="0.25">
      <c r="A109" s="1"/>
      <c r="B109" s="2"/>
      <c r="C109" s="2"/>
      <c r="D109" s="2"/>
      <c r="E109" s="1"/>
      <c r="F109" s="1"/>
      <c r="G109" s="3"/>
      <c r="H109" s="3"/>
      <c r="I109" s="3"/>
      <c r="J109">
        <f t="shared" si="2"/>
        <v>0</v>
      </c>
      <c r="K109">
        <f t="shared" si="0"/>
        <v>0</v>
      </c>
      <c r="L109">
        <f t="shared" si="1"/>
        <v>0</v>
      </c>
    </row>
    <row r="110" spans="1:12" ht="15" customHeight="1" x14ac:dyDescent="0.25">
      <c r="A110" s="1"/>
      <c r="B110" s="2"/>
      <c r="C110" s="2"/>
      <c r="D110" s="2"/>
      <c r="E110" s="1"/>
      <c r="F110" s="1"/>
      <c r="G110" s="3"/>
      <c r="H110" s="3"/>
      <c r="I110" s="3"/>
      <c r="J110">
        <f t="shared" si="2"/>
        <v>0</v>
      </c>
      <c r="K110">
        <f t="shared" si="0"/>
        <v>0</v>
      </c>
      <c r="L110">
        <f t="shared" si="1"/>
        <v>0</v>
      </c>
    </row>
    <row r="111" spans="1:12" ht="15" customHeight="1" x14ac:dyDescent="0.25">
      <c r="A111" s="1"/>
      <c r="B111" s="2"/>
      <c r="C111" s="2"/>
      <c r="D111" s="2"/>
      <c r="E111" s="1"/>
      <c r="F111" s="1"/>
      <c r="G111" s="3"/>
      <c r="H111" s="3"/>
      <c r="I111" s="3"/>
      <c r="J111">
        <f t="shared" si="2"/>
        <v>0</v>
      </c>
      <c r="K111">
        <f t="shared" si="0"/>
        <v>0</v>
      </c>
      <c r="L111">
        <f t="shared" si="1"/>
        <v>0</v>
      </c>
    </row>
    <row r="112" spans="1:12" ht="15" customHeight="1" x14ac:dyDescent="0.25">
      <c r="A112" s="1"/>
      <c r="B112" s="2"/>
      <c r="C112" s="2"/>
      <c r="D112" s="2"/>
      <c r="E112" s="1"/>
      <c r="F112" s="1"/>
      <c r="G112" s="3"/>
      <c r="H112" s="3"/>
      <c r="I112" s="3"/>
      <c r="J112">
        <f t="shared" si="2"/>
        <v>0</v>
      </c>
      <c r="K112">
        <f t="shared" si="0"/>
        <v>0</v>
      </c>
      <c r="L112">
        <f t="shared" si="1"/>
        <v>0</v>
      </c>
    </row>
    <row r="113" spans="1:12" ht="15" customHeight="1" x14ac:dyDescent="0.25">
      <c r="A113" s="1"/>
      <c r="B113" s="2"/>
      <c r="C113" s="2"/>
      <c r="D113" s="2"/>
      <c r="E113" s="1"/>
      <c r="F113" s="1"/>
      <c r="G113" s="3"/>
      <c r="H113" s="3"/>
      <c r="I113" s="3"/>
      <c r="J113">
        <f t="shared" si="2"/>
        <v>0</v>
      </c>
      <c r="K113">
        <f t="shared" si="0"/>
        <v>0</v>
      </c>
      <c r="L113">
        <f t="shared" si="1"/>
        <v>0</v>
      </c>
    </row>
    <row r="114" spans="1:12" ht="15" customHeight="1" x14ac:dyDescent="0.25">
      <c r="A114" s="1"/>
      <c r="B114" s="2"/>
      <c r="C114" s="2"/>
      <c r="D114" s="2"/>
      <c r="E114" s="1"/>
      <c r="F114" s="1"/>
      <c r="G114" s="3"/>
      <c r="H114" s="3"/>
      <c r="I114" s="3"/>
      <c r="J114">
        <f t="shared" si="2"/>
        <v>0</v>
      </c>
      <c r="K114">
        <f t="shared" si="0"/>
        <v>0</v>
      </c>
      <c r="L114">
        <f t="shared" si="1"/>
        <v>0</v>
      </c>
    </row>
    <row r="115" spans="1:12" ht="15" customHeight="1" x14ac:dyDescent="0.25">
      <c r="A115" s="1"/>
      <c r="B115" s="2"/>
      <c r="C115" s="2"/>
      <c r="D115" s="2"/>
      <c r="E115" s="1"/>
      <c r="F115" s="1"/>
      <c r="G115" s="3"/>
      <c r="H115" s="3"/>
      <c r="I115" s="3"/>
      <c r="J115">
        <f t="shared" ref="J115:J178" si="3">IF(AND(B115&gt;=$B$12,B115&lt;=$B$13,C115&gt;=$C$12,C115&lt;=$C$13,D115&gt;=D79,D115&lt;=$D$13),1,0)</f>
        <v>0</v>
      </c>
      <c r="K115">
        <f t="shared" ref="K115:K178" si="4">IF(AND(B115&gt;=$B$24,B115&lt;=$B$25,C115&gt;=$C$24,C115&lt;=$C$25,D115&gt;=$D$24,D115&lt;=$D$25),1,0)</f>
        <v>0</v>
      </c>
      <c r="L115">
        <f t="shared" ref="L115:L178" si="5">IF(AND(B115&gt;=$B$35,B115&lt;=$B$36,C115&gt;=$C$35,C115&lt;=$C$36,D115&gt;=$D$35,D115&lt;=$D$36),1,0)</f>
        <v>0</v>
      </c>
    </row>
    <row r="116" spans="1:12" ht="15" customHeight="1" x14ac:dyDescent="0.25">
      <c r="A116" s="1"/>
      <c r="B116" s="2"/>
      <c r="C116" s="2"/>
      <c r="D116" s="2"/>
      <c r="E116" s="1"/>
      <c r="F116" s="1"/>
      <c r="G116" s="3"/>
      <c r="H116" s="3"/>
      <c r="I116" s="3"/>
      <c r="J116">
        <f t="shared" si="3"/>
        <v>0</v>
      </c>
      <c r="K116">
        <f t="shared" si="4"/>
        <v>0</v>
      </c>
      <c r="L116">
        <f t="shared" si="5"/>
        <v>0</v>
      </c>
    </row>
    <row r="117" spans="1:12" ht="15" customHeight="1" x14ac:dyDescent="0.25">
      <c r="A117" s="1"/>
      <c r="B117" s="2"/>
      <c r="C117" s="2"/>
      <c r="D117" s="2"/>
      <c r="E117" s="1"/>
      <c r="F117" s="1"/>
      <c r="G117" s="3"/>
      <c r="H117" s="3"/>
      <c r="I117" s="3"/>
      <c r="J117">
        <f t="shared" si="3"/>
        <v>0</v>
      </c>
      <c r="K117">
        <f t="shared" si="4"/>
        <v>0</v>
      </c>
      <c r="L117">
        <f t="shared" si="5"/>
        <v>0</v>
      </c>
    </row>
    <row r="118" spans="1:12" ht="15" customHeight="1" x14ac:dyDescent="0.25">
      <c r="A118" s="1"/>
      <c r="B118" s="2"/>
      <c r="C118" s="2"/>
      <c r="D118" s="2"/>
      <c r="E118" s="1"/>
      <c r="F118" s="1"/>
      <c r="G118" s="3"/>
      <c r="H118" s="3"/>
      <c r="I118" s="3"/>
      <c r="J118">
        <f t="shared" si="3"/>
        <v>0</v>
      </c>
      <c r="K118">
        <f t="shared" si="4"/>
        <v>0</v>
      </c>
      <c r="L118">
        <f t="shared" si="5"/>
        <v>0</v>
      </c>
    </row>
    <row r="119" spans="1:12" ht="15" customHeight="1" x14ac:dyDescent="0.25">
      <c r="A119" s="1"/>
      <c r="B119" s="2"/>
      <c r="C119" s="2"/>
      <c r="D119" s="2"/>
      <c r="E119" s="1"/>
      <c r="F119" s="1"/>
      <c r="G119" s="3"/>
      <c r="H119" s="3"/>
      <c r="I119" s="3"/>
      <c r="J119">
        <f t="shared" si="3"/>
        <v>0</v>
      </c>
      <c r="K119">
        <f t="shared" si="4"/>
        <v>0</v>
      </c>
      <c r="L119">
        <f t="shared" si="5"/>
        <v>0</v>
      </c>
    </row>
    <row r="120" spans="1:12" ht="15" customHeight="1" x14ac:dyDescent="0.25">
      <c r="A120" s="1"/>
      <c r="B120" s="2"/>
      <c r="C120" s="2"/>
      <c r="D120" s="2"/>
      <c r="E120" s="1"/>
      <c r="F120" s="1"/>
      <c r="G120" s="3"/>
      <c r="H120" s="3"/>
      <c r="I120" s="3"/>
      <c r="J120">
        <f t="shared" si="3"/>
        <v>0</v>
      </c>
      <c r="K120">
        <f t="shared" si="4"/>
        <v>0</v>
      </c>
      <c r="L120">
        <f t="shared" si="5"/>
        <v>0</v>
      </c>
    </row>
    <row r="121" spans="1:12" ht="15" customHeight="1" x14ac:dyDescent="0.25">
      <c r="A121" s="1"/>
      <c r="B121" s="2"/>
      <c r="C121" s="2"/>
      <c r="D121" s="2"/>
      <c r="E121" s="1"/>
      <c r="F121" s="1"/>
      <c r="G121" s="3"/>
      <c r="H121" s="3"/>
      <c r="I121" s="3"/>
      <c r="J121">
        <f t="shared" si="3"/>
        <v>0</v>
      </c>
      <c r="K121">
        <f t="shared" si="4"/>
        <v>0</v>
      </c>
      <c r="L121">
        <f t="shared" si="5"/>
        <v>0</v>
      </c>
    </row>
    <row r="122" spans="1:12" ht="15" customHeight="1" x14ac:dyDescent="0.25">
      <c r="A122" s="1"/>
      <c r="B122" s="2"/>
      <c r="C122" s="2"/>
      <c r="D122" s="2"/>
      <c r="E122" s="1"/>
      <c r="F122" s="1"/>
      <c r="G122" s="3"/>
      <c r="H122" s="3"/>
      <c r="I122" s="3"/>
      <c r="J122">
        <f t="shared" si="3"/>
        <v>0</v>
      </c>
      <c r="K122">
        <f t="shared" si="4"/>
        <v>0</v>
      </c>
      <c r="L122">
        <f t="shared" si="5"/>
        <v>0</v>
      </c>
    </row>
    <row r="123" spans="1:12" ht="15" customHeight="1" x14ac:dyDescent="0.25">
      <c r="A123" s="1"/>
      <c r="B123" s="2"/>
      <c r="C123" s="2"/>
      <c r="D123" s="2"/>
      <c r="E123" s="1"/>
      <c r="F123" s="1"/>
      <c r="G123" s="3"/>
      <c r="H123" s="3"/>
      <c r="I123" s="3"/>
      <c r="J123">
        <f t="shared" si="3"/>
        <v>0</v>
      </c>
      <c r="K123">
        <f t="shared" si="4"/>
        <v>0</v>
      </c>
      <c r="L123">
        <f t="shared" si="5"/>
        <v>0</v>
      </c>
    </row>
    <row r="124" spans="1:12" ht="15" customHeight="1" x14ac:dyDescent="0.25">
      <c r="A124" s="1"/>
      <c r="B124" s="2"/>
      <c r="C124" s="2"/>
      <c r="D124" s="2"/>
      <c r="E124" s="1"/>
      <c r="F124" s="1"/>
      <c r="G124" s="3"/>
      <c r="H124" s="3"/>
      <c r="I124" s="3"/>
      <c r="J124">
        <f t="shared" si="3"/>
        <v>0</v>
      </c>
      <c r="K124">
        <f t="shared" si="4"/>
        <v>0</v>
      </c>
      <c r="L124">
        <f t="shared" si="5"/>
        <v>0</v>
      </c>
    </row>
    <row r="125" spans="1:12" ht="15" customHeight="1" x14ac:dyDescent="0.25">
      <c r="A125" s="1"/>
      <c r="B125" s="2"/>
      <c r="C125" s="2"/>
      <c r="D125" s="2"/>
      <c r="E125" s="1"/>
      <c r="F125" s="1"/>
      <c r="G125" s="3"/>
      <c r="H125" s="3"/>
      <c r="I125" s="3"/>
      <c r="J125">
        <f t="shared" si="3"/>
        <v>0</v>
      </c>
      <c r="K125">
        <f t="shared" si="4"/>
        <v>0</v>
      </c>
      <c r="L125">
        <f t="shared" si="5"/>
        <v>0</v>
      </c>
    </row>
    <row r="126" spans="1:12" ht="15" customHeight="1" x14ac:dyDescent="0.25">
      <c r="A126" s="1"/>
      <c r="B126" s="2"/>
      <c r="C126" s="2"/>
      <c r="D126" s="2"/>
      <c r="E126" s="1"/>
      <c r="F126" s="1"/>
      <c r="G126" s="3"/>
      <c r="H126" s="3"/>
      <c r="I126" s="3"/>
      <c r="J126">
        <f t="shared" si="3"/>
        <v>0</v>
      </c>
      <c r="K126">
        <f t="shared" si="4"/>
        <v>0</v>
      </c>
      <c r="L126">
        <f t="shared" si="5"/>
        <v>0</v>
      </c>
    </row>
    <row r="127" spans="1:12" ht="15" customHeight="1" x14ac:dyDescent="0.25">
      <c r="A127" s="1"/>
      <c r="B127" s="2"/>
      <c r="C127" s="2"/>
      <c r="D127" s="2"/>
      <c r="E127" s="1"/>
      <c r="F127" s="1"/>
      <c r="G127" s="3"/>
      <c r="H127" s="3"/>
      <c r="I127" s="3"/>
      <c r="J127">
        <f t="shared" si="3"/>
        <v>0</v>
      </c>
      <c r="K127">
        <f t="shared" si="4"/>
        <v>0</v>
      </c>
      <c r="L127">
        <f t="shared" si="5"/>
        <v>0</v>
      </c>
    </row>
    <row r="128" spans="1:12" ht="15" customHeight="1" x14ac:dyDescent="0.25">
      <c r="A128" s="1"/>
      <c r="B128" s="2"/>
      <c r="C128" s="2"/>
      <c r="D128" s="2"/>
      <c r="E128" s="1"/>
      <c r="F128" s="1"/>
      <c r="G128" s="3"/>
      <c r="H128" s="3"/>
      <c r="I128" s="3"/>
      <c r="J128">
        <f t="shared" si="3"/>
        <v>0</v>
      </c>
      <c r="K128">
        <f t="shared" si="4"/>
        <v>0</v>
      </c>
      <c r="L128">
        <f t="shared" si="5"/>
        <v>0</v>
      </c>
    </row>
    <row r="129" spans="1:12" ht="15" customHeight="1" x14ac:dyDescent="0.25">
      <c r="A129" s="1"/>
      <c r="B129" s="2"/>
      <c r="C129" s="2"/>
      <c r="D129" s="2"/>
      <c r="E129" s="1"/>
      <c r="F129" s="1"/>
      <c r="G129" s="3"/>
      <c r="H129" s="3"/>
      <c r="I129" s="3"/>
      <c r="J129">
        <f t="shared" si="3"/>
        <v>0</v>
      </c>
      <c r="K129">
        <f t="shared" si="4"/>
        <v>0</v>
      </c>
      <c r="L129">
        <f t="shared" si="5"/>
        <v>0</v>
      </c>
    </row>
    <row r="130" spans="1:12" ht="15" customHeight="1" x14ac:dyDescent="0.25">
      <c r="A130" s="1"/>
      <c r="B130" s="2"/>
      <c r="C130" s="2"/>
      <c r="D130" s="2"/>
      <c r="E130" s="1"/>
      <c r="F130" s="1"/>
      <c r="G130" s="3"/>
      <c r="H130" s="3"/>
      <c r="I130" s="3"/>
      <c r="J130">
        <f t="shared" si="3"/>
        <v>0</v>
      </c>
      <c r="K130">
        <f t="shared" si="4"/>
        <v>0</v>
      </c>
      <c r="L130">
        <f t="shared" si="5"/>
        <v>0</v>
      </c>
    </row>
    <row r="131" spans="1:12" ht="15" customHeight="1" x14ac:dyDescent="0.25">
      <c r="A131" s="1"/>
      <c r="B131" s="2"/>
      <c r="C131" s="2"/>
      <c r="D131" s="2"/>
      <c r="E131" s="1"/>
      <c r="F131" s="1"/>
      <c r="G131" s="3"/>
      <c r="H131" s="3"/>
      <c r="I131" s="3"/>
      <c r="J131">
        <f t="shared" si="3"/>
        <v>0</v>
      </c>
      <c r="K131">
        <f t="shared" si="4"/>
        <v>0</v>
      </c>
      <c r="L131">
        <f t="shared" si="5"/>
        <v>0</v>
      </c>
    </row>
    <row r="132" spans="1:12" ht="15" customHeight="1" x14ac:dyDescent="0.25">
      <c r="A132" s="1"/>
      <c r="B132" s="2"/>
      <c r="C132" s="2"/>
      <c r="D132" s="2"/>
      <c r="E132" s="1"/>
      <c r="F132" s="1"/>
      <c r="G132" s="3"/>
      <c r="H132" s="3"/>
      <c r="I132" s="3"/>
      <c r="J132">
        <f t="shared" si="3"/>
        <v>0</v>
      </c>
      <c r="K132">
        <f t="shared" si="4"/>
        <v>0</v>
      </c>
      <c r="L132">
        <f t="shared" si="5"/>
        <v>0</v>
      </c>
    </row>
    <row r="133" spans="1:12" ht="15" customHeight="1" x14ac:dyDescent="0.25">
      <c r="A133" s="1"/>
      <c r="B133" s="2"/>
      <c r="C133" s="2"/>
      <c r="D133" s="2"/>
      <c r="E133" s="1"/>
      <c r="F133" s="1"/>
      <c r="G133" s="3"/>
      <c r="H133" s="3"/>
      <c r="I133" s="3"/>
      <c r="J133">
        <f t="shared" si="3"/>
        <v>0</v>
      </c>
      <c r="K133">
        <f t="shared" si="4"/>
        <v>0</v>
      </c>
      <c r="L133">
        <f t="shared" si="5"/>
        <v>0</v>
      </c>
    </row>
    <row r="134" spans="1:12" ht="15" customHeight="1" x14ac:dyDescent="0.25">
      <c r="A134" s="1"/>
      <c r="B134" s="2"/>
      <c r="C134" s="2"/>
      <c r="D134" s="2"/>
      <c r="E134" s="1"/>
      <c r="F134" s="1"/>
      <c r="G134" s="3"/>
      <c r="H134" s="3"/>
      <c r="I134" s="3"/>
      <c r="J134">
        <f t="shared" si="3"/>
        <v>0</v>
      </c>
      <c r="K134">
        <f t="shared" si="4"/>
        <v>0</v>
      </c>
      <c r="L134">
        <f t="shared" si="5"/>
        <v>0</v>
      </c>
    </row>
    <row r="135" spans="1:12" ht="15" customHeight="1" x14ac:dyDescent="0.25">
      <c r="A135" s="1"/>
      <c r="B135" s="2"/>
      <c r="C135" s="2"/>
      <c r="D135" s="2"/>
      <c r="E135" s="1"/>
      <c r="F135" s="1"/>
      <c r="G135" s="3"/>
      <c r="H135" s="3"/>
      <c r="I135" s="3"/>
      <c r="J135">
        <f t="shared" si="3"/>
        <v>0</v>
      </c>
      <c r="K135">
        <f t="shared" si="4"/>
        <v>0</v>
      </c>
      <c r="L135">
        <f t="shared" si="5"/>
        <v>0</v>
      </c>
    </row>
    <row r="136" spans="1:12" ht="15" customHeight="1" x14ac:dyDescent="0.25">
      <c r="A136" s="1"/>
      <c r="B136" s="2"/>
      <c r="C136" s="2"/>
      <c r="D136" s="2"/>
      <c r="E136" s="1"/>
      <c r="F136" s="1"/>
      <c r="G136" s="3"/>
      <c r="H136" s="3"/>
      <c r="I136" s="3"/>
      <c r="J136">
        <f t="shared" si="3"/>
        <v>0</v>
      </c>
      <c r="K136">
        <f t="shared" si="4"/>
        <v>0</v>
      </c>
      <c r="L136">
        <f t="shared" si="5"/>
        <v>0</v>
      </c>
    </row>
    <row r="137" spans="1:12" ht="15" customHeight="1" x14ac:dyDescent="0.25">
      <c r="A137" s="1"/>
      <c r="B137" s="2"/>
      <c r="C137" s="2"/>
      <c r="D137" s="2"/>
      <c r="E137" s="1"/>
      <c r="F137" s="1"/>
      <c r="G137" s="3"/>
      <c r="H137" s="3"/>
      <c r="I137" s="3"/>
      <c r="J137">
        <f t="shared" si="3"/>
        <v>0</v>
      </c>
      <c r="K137">
        <f t="shared" si="4"/>
        <v>0</v>
      </c>
      <c r="L137">
        <f t="shared" si="5"/>
        <v>0</v>
      </c>
    </row>
    <row r="138" spans="1:12" ht="15" customHeight="1" x14ac:dyDescent="0.25">
      <c r="A138" s="1"/>
      <c r="B138" s="2"/>
      <c r="C138" s="2"/>
      <c r="D138" s="2"/>
      <c r="E138" s="1"/>
      <c r="F138" s="1"/>
      <c r="G138" s="3"/>
      <c r="H138" s="3"/>
      <c r="I138" s="3"/>
      <c r="J138">
        <f t="shared" si="3"/>
        <v>0</v>
      </c>
      <c r="K138">
        <f t="shared" si="4"/>
        <v>0</v>
      </c>
      <c r="L138">
        <f t="shared" si="5"/>
        <v>0</v>
      </c>
    </row>
    <row r="139" spans="1:12" ht="15" customHeight="1" x14ac:dyDescent="0.25">
      <c r="A139" s="1"/>
      <c r="B139" s="2"/>
      <c r="C139" s="2"/>
      <c r="D139" s="2"/>
      <c r="E139" s="1"/>
      <c r="F139" s="1"/>
      <c r="G139" s="3"/>
      <c r="H139" s="3"/>
      <c r="I139" s="3"/>
      <c r="J139">
        <f t="shared" si="3"/>
        <v>0</v>
      </c>
      <c r="K139">
        <f t="shared" si="4"/>
        <v>0</v>
      </c>
      <c r="L139">
        <f t="shared" si="5"/>
        <v>0</v>
      </c>
    </row>
    <row r="140" spans="1:12" ht="15" customHeight="1" x14ac:dyDescent="0.25">
      <c r="A140" s="1"/>
      <c r="B140" s="2"/>
      <c r="C140" s="2"/>
      <c r="D140" s="2"/>
      <c r="E140" s="1"/>
      <c r="F140" s="1"/>
      <c r="G140" s="3"/>
      <c r="H140" s="3"/>
      <c r="I140" s="3"/>
      <c r="J140">
        <f t="shared" si="3"/>
        <v>0</v>
      </c>
      <c r="K140">
        <f t="shared" si="4"/>
        <v>0</v>
      </c>
      <c r="L140">
        <f t="shared" si="5"/>
        <v>0</v>
      </c>
    </row>
    <row r="141" spans="1:12" ht="15" customHeight="1" x14ac:dyDescent="0.25">
      <c r="A141" s="1"/>
      <c r="B141" s="2"/>
      <c r="C141" s="2"/>
      <c r="D141" s="2"/>
      <c r="E141" s="1"/>
      <c r="F141" s="1"/>
      <c r="G141" s="3"/>
      <c r="H141" s="3"/>
      <c r="I141" s="3"/>
      <c r="J141">
        <f t="shared" si="3"/>
        <v>0</v>
      </c>
      <c r="K141">
        <f t="shared" si="4"/>
        <v>0</v>
      </c>
      <c r="L141">
        <f t="shared" si="5"/>
        <v>0</v>
      </c>
    </row>
    <row r="142" spans="1:12" ht="15" customHeight="1" x14ac:dyDescent="0.25">
      <c r="A142" s="1"/>
      <c r="B142" s="2"/>
      <c r="C142" s="2"/>
      <c r="D142" s="2"/>
      <c r="E142" s="1"/>
      <c r="F142" s="1"/>
      <c r="G142" s="3"/>
      <c r="H142" s="3"/>
      <c r="I142" s="3"/>
      <c r="J142">
        <f t="shared" si="3"/>
        <v>0</v>
      </c>
      <c r="K142">
        <f t="shared" si="4"/>
        <v>0</v>
      </c>
      <c r="L142">
        <f t="shared" si="5"/>
        <v>0</v>
      </c>
    </row>
    <row r="143" spans="1:12" ht="15" customHeight="1" x14ac:dyDescent="0.25">
      <c r="A143" s="1"/>
      <c r="B143" s="2"/>
      <c r="C143" s="2"/>
      <c r="D143" s="2"/>
      <c r="E143" s="1"/>
      <c r="F143" s="1"/>
      <c r="G143" s="3"/>
      <c r="H143" s="3"/>
      <c r="I143" s="3"/>
      <c r="J143">
        <f t="shared" si="3"/>
        <v>0</v>
      </c>
      <c r="K143">
        <f t="shared" si="4"/>
        <v>0</v>
      </c>
      <c r="L143">
        <f t="shared" si="5"/>
        <v>0</v>
      </c>
    </row>
    <row r="144" spans="1:12" ht="15" customHeight="1" x14ac:dyDescent="0.25">
      <c r="A144" s="1"/>
      <c r="B144" s="2"/>
      <c r="C144" s="2"/>
      <c r="D144" s="2"/>
      <c r="E144" s="1"/>
      <c r="F144" s="1"/>
      <c r="G144" s="3"/>
      <c r="H144" s="3"/>
      <c r="I144" s="3"/>
      <c r="J144">
        <f t="shared" si="3"/>
        <v>0</v>
      </c>
      <c r="K144">
        <f t="shared" si="4"/>
        <v>0</v>
      </c>
      <c r="L144">
        <f t="shared" si="5"/>
        <v>0</v>
      </c>
    </row>
    <row r="145" spans="1:12" ht="15" customHeight="1" x14ac:dyDescent="0.25">
      <c r="A145" s="1"/>
      <c r="B145" s="2"/>
      <c r="C145" s="2"/>
      <c r="D145" s="2"/>
      <c r="E145" s="1"/>
      <c r="F145" s="1"/>
      <c r="G145" s="3"/>
      <c r="H145" s="3"/>
      <c r="I145" s="3"/>
      <c r="J145">
        <f t="shared" si="3"/>
        <v>0</v>
      </c>
      <c r="K145">
        <f t="shared" si="4"/>
        <v>0</v>
      </c>
      <c r="L145">
        <f t="shared" si="5"/>
        <v>0</v>
      </c>
    </row>
    <row r="146" spans="1:12" ht="15" customHeight="1" x14ac:dyDescent="0.25">
      <c r="A146" s="1"/>
      <c r="B146" s="2"/>
      <c r="C146" s="2"/>
      <c r="D146" s="2"/>
      <c r="E146" s="1"/>
      <c r="F146" s="1"/>
      <c r="G146" s="3"/>
      <c r="H146" s="3"/>
      <c r="I146" s="3"/>
      <c r="J146">
        <f t="shared" si="3"/>
        <v>0</v>
      </c>
      <c r="K146">
        <f t="shared" si="4"/>
        <v>0</v>
      </c>
      <c r="L146">
        <f t="shared" si="5"/>
        <v>0</v>
      </c>
    </row>
    <row r="147" spans="1:12" ht="15" customHeight="1" x14ac:dyDescent="0.25">
      <c r="A147" s="1"/>
      <c r="B147" s="2"/>
      <c r="C147" s="2"/>
      <c r="D147" s="2"/>
      <c r="E147" s="1"/>
      <c r="F147" s="1"/>
      <c r="G147" s="3"/>
      <c r="H147" s="3"/>
      <c r="I147" s="3"/>
      <c r="J147">
        <f t="shared" si="3"/>
        <v>0</v>
      </c>
      <c r="K147">
        <f t="shared" si="4"/>
        <v>0</v>
      </c>
      <c r="L147">
        <f t="shared" si="5"/>
        <v>0</v>
      </c>
    </row>
    <row r="148" spans="1:12" ht="15" customHeight="1" x14ac:dyDescent="0.25">
      <c r="A148" s="1"/>
      <c r="B148" s="2"/>
      <c r="C148" s="2"/>
      <c r="D148" s="2"/>
      <c r="E148" s="1"/>
      <c r="F148" s="1"/>
      <c r="G148" s="3"/>
      <c r="H148" s="3"/>
      <c r="I148" s="3"/>
      <c r="J148">
        <f t="shared" si="3"/>
        <v>0</v>
      </c>
      <c r="K148">
        <f t="shared" si="4"/>
        <v>0</v>
      </c>
      <c r="L148">
        <f t="shared" si="5"/>
        <v>0</v>
      </c>
    </row>
    <row r="149" spans="1:12" ht="15" customHeight="1" x14ac:dyDescent="0.25">
      <c r="A149" s="1"/>
      <c r="B149" s="2"/>
      <c r="C149" s="2"/>
      <c r="D149" s="2"/>
      <c r="E149" s="1"/>
      <c r="F149" s="1"/>
      <c r="G149" s="3"/>
      <c r="H149" s="3"/>
      <c r="I149" s="3"/>
      <c r="J149">
        <f t="shared" si="3"/>
        <v>0</v>
      </c>
      <c r="K149">
        <f t="shared" si="4"/>
        <v>0</v>
      </c>
      <c r="L149">
        <f t="shared" si="5"/>
        <v>0</v>
      </c>
    </row>
    <row r="150" spans="1:12" ht="15" customHeight="1" x14ac:dyDescent="0.25">
      <c r="A150" s="1"/>
      <c r="B150" s="2"/>
      <c r="C150" s="2"/>
      <c r="D150" s="2"/>
      <c r="E150" s="1"/>
      <c r="F150" s="1"/>
      <c r="G150" s="3"/>
      <c r="H150" s="3"/>
      <c r="I150" s="3"/>
      <c r="J150">
        <f t="shared" si="3"/>
        <v>0</v>
      </c>
      <c r="K150">
        <f t="shared" si="4"/>
        <v>0</v>
      </c>
      <c r="L150">
        <f t="shared" si="5"/>
        <v>0</v>
      </c>
    </row>
    <row r="151" spans="1:12" ht="15" customHeight="1" x14ac:dyDescent="0.25">
      <c r="A151" s="1"/>
      <c r="B151" s="2"/>
      <c r="C151" s="2"/>
      <c r="D151" s="2"/>
      <c r="E151" s="1"/>
      <c r="F151" s="1"/>
      <c r="G151" s="3"/>
      <c r="H151" s="3"/>
      <c r="I151" s="3"/>
      <c r="J151">
        <f t="shared" si="3"/>
        <v>0</v>
      </c>
      <c r="K151">
        <f t="shared" si="4"/>
        <v>0</v>
      </c>
      <c r="L151">
        <f t="shared" si="5"/>
        <v>0</v>
      </c>
    </row>
    <row r="152" spans="1:12" ht="15" customHeight="1" x14ac:dyDescent="0.25">
      <c r="A152" s="1"/>
      <c r="B152" s="2"/>
      <c r="C152" s="2"/>
      <c r="D152" s="2"/>
      <c r="E152" s="1"/>
      <c r="F152" s="1"/>
      <c r="G152" s="3"/>
      <c r="H152" s="3"/>
      <c r="I152" s="3"/>
      <c r="J152">
        <f t="shared" si="3"/>
        <v>0</v>
      </c>
      <c r="K152">
        <f t="shared" si="4"/>
        <v>0</v>
      </c>
      <c r="L152">
        <f t="shared" si="5"/>
        <v>0</v>
      </c>
    </row>
    <row r="153" spans="1:12" ht="15" customHeight="1" x14ac:dyDescent="0.25">
      <c r="A153" s="1"/>
      <c r="B153" s="2"/>
      <c r="C153" s="2"/>
      <c r="D153" s="2"/>
      <c r="E153" s="1"/>
      <c r="F153" s="1"/>
      <c r="G153" s="3"/>
      <c r="H153" s="3"/>
      <c r="I153" s="3"/>
      <c r="J153">
        <f t="shared" si="3"/>
        <v>0</v>
      </c>
      <c r="K153">
        <f t="shared" si="4"/>
        <v>0</v>
      </c>
      <c r="L153">
        <f t="shared" si="5"/>
        <v>0</v>
      </c>
    </row>
    <row r="154" spans="1:12" ht="15" customHeight="1" x14ac:dyDescent="0.25">
      <c r="A154" s="1"/>
      <c r="B154" s="2"/>
      <c r="C154" s="2"/>
      <c r="D154" s="2"/>
      <c r="E154" s="1"/>
      <c r="F154" s="1"/>
      <c r="G154" s="3"/>
      <c r="H154" s="3"/>
      <c r="I154" s="3"/>
      <c r="J154">
        <f t="shared" si="3"/>
        <v>0</v>
      </c>
      <c r="K154">
        <f t="shared" si="4"/>
        <v>0</v>
      </c>
      <c r="L154">
        <f t="shared" si="5"/>
        <v>0</v>
      </c>
    </row>
    <row r="155" spans="1:12" ht="15" customHeight="1" x14ac:dyDescent="0.25">
      <c r="A155" s="1"/>
      <c r="B155" s="2"/>
      <c r="C155" s="2"/>
      <c r="D155" s="2"/>
      <c r="E155" s="1"/>
      <c r="F155" s="1"/>
      <c r="G155" s="3"/>
      <c r="H155" s="3"/>
      <c r="I155" s="3"/>
      <c r="J155">
        <f t="shared" si="3"/>
        <v>0</v>
      </c>
      <c r="K155">
        <f t="shared" si="4"/>
        <v>0</v>
      </c>
      <c r="L155">
        <f t="shared" si="5"/>
        <v>0</v>
      </c>
    </row>
    <row r="156" spans="1:12" ht="15" customHeight="1" x14ac:dyDescent="0.25">
      <c r="A156" s="1"/>
      <c r="B156" s="2"/>
      <c r="C156" s="2"/>
      <c r="D156" s="2"/>
      <c r="E156" s="1"/>
      <c r="F156" s="1"/>
      <c r="G156" s="3"/>
      <c r="H156" s="3"/>
      <c r="I156" s="3"/>
      <c r="J156">
        <f t="shared" si="3"/>
        <v>0</v>
      </c>
      <c r="K156">
        <f t="shared" si="4"/>
        <v>0</v>
      </c>
      <c r="L156">
        <f t="shared" si="5"/>
        <v>0</v>
      </c>
    </row>
    <row r="157" spans="1:12" ht="15" customHeight="1" x14ac:dyDescent="0.25">
      <c r="A157" s="1"/>
      <c r="B157" s="2"/>
      <c r="C157" s="2"/>
      <c r="D157" s="2"/>
      <c r="E157" s="1"/>
      <c r="F157" s="1"/>
      <c r="G157" s="3"/>
      <c r="H157" s="3"/>
      <c r="I157" s="3"/>
      <c r="J157">
        <f t="shared" si="3"/>
        <v>0</v>
      </c>
      <c r="K157">
        <f t="shared" si="4"/>
        <v>0</v>
      </c>
      <c r="L157">
        <f t="shared" si="5"/>
        <v>0</v>
      </c>
    </row>
    <row r="158" spans="1:12" ht="15" customHeight="1" x14ac:dyDescent="0.25">
      <c r="A158" s="1"/>
      <c r="B158" s="2"/>
      <c r="C158" s="2"/>
      <c r="D158" s="2"/>
      <c r="E158" s="1"/>
      <c r="F158" s="1"/>
      <c r="G158" s="3"/>
      <c r="H158" s="3"/>
      <c r="I158" s="3"/>
      <c r="J158">
        <f t="shared" si="3"/>
        <v>0</v>
      </c>
      <c r="K158">
        <f t="shared" si="4"/>
        <v>0</v>
      </c>
      <c r="L158">
        <f t="shared" si="5"/>
        <v>0</v>
      </c>
    </row>
    <row r="159" spans="1:12" ht="15" customHeight="1" x14ac:dyDescent="0.25">
      <c r="A159" s="1"/>
      <c r="B159" s="2"/>
      <c r="C159" s="2"/>
      <c r="D159" s="2"/>
      <c r="E159" s="1"/>
      <c r="F159" s="1"/>
      <c r="G159" s="3"/>
      <c r="H159" s="3"/>
      <c r="I159" s="3"/>
      <c r="J159">
        <f t="shared" si="3"/>
        <v>0</v>
      </c>
      <c r="K159">
        <f t="shared" si="4"/>
        <v>0</v>
      </c>
      <c r="L159">
        <f t="shared" si="5"/>
        <v>0</v>
      </c>
    </row>
    <row r="160" spans="1:12" ht="15" customHeight="1" x14ac:dyDescent="0.25">
      <c r="A160" s="1"/>
      <c r="B160" s="2"/>
      <c r="C160" s="2"/>
      <c r="D160" s="2"/>
      <c r="E160" s="1"/>
      <c r="F160" s="1"/>
      <c r="G160" s="3"/>
      <c r="H160" s="3"/>
      <c r="I160" s="3"/>
      <c r="J160">
        <f t="shared" si="3"/>
        <v>0</v>
      </c>
      <c r="K160">
        <f t="shared" si="4"/>
        <v>0</v>
      </c>
      <c r="L160">
        <f t="shared" si="5"/>
        <v>0</v>
      </c>
    </row>
    <row r="161" spans="1:12" ht="15" customHeight="1" x14ac:dyDescent="0.25">
      <c r="A161" s="1"/>
      <c r="B161" s="2"/>
      <c r="C161" s="2"/>
      <c r="D161" s="2"/>
      <c r="E161" s="1"/>
      <c r="F161" s="1"/>
      <c r="G161" s="3"/>
      <c r="H161" s="3"/>
      <c r="I161" s="3"/>
      <c r="J161">
        <f t="shared" si="3"/>
        <v>0</v>
      </c>
      <c r="K161">
        <f t="shared" si="4"/>
        <v>0</v>
      </c>
      <c r="L161">
        <f t="shared" si="5"/>
        <v>0</v>
      </c>
    </row>
    <row r="162" spans="1:12" ht="15" customHeight="1" x14ac:dyDescent="0.25">
      <c r="A162" s="1"/>
      <c r="B162" s="2"/>
      <c r="C162" s="2"/>
      <c r="D162" s="2"/>
      <c r="E162" s="1"/>
      <c r="F162" s="1"/>
      <c r="G162" s="3"/>
      <c r="H162" s="3"/>
      <c r="I162" s="3"/>
      <c r="J162">
        <f t="shared" si="3"/>
        <v>0</v>
      </c>
      <c r="K162">
        <f t="shared" si="4"/>
        <v>0</v>
      </c>
      <c r="L162">
        <f t="shared" si="5"/>
        <v>0</v>
      </c>
    </row>
    <row r="163" spans="1:12" ht="15" customHeight="1" x14ac:dyDescent="0.25">
      <c r="A163" s="1"/>
      <c r="B163" s="2"/>
      <c r="C163" s="2"/>
      <c r="D163" s="2"/>
      <c r="E163" s="1"/>
      <c r="F163" s="1"/>
      <c r="G163" s="3"/>
      <c r="H163" s="3"/>
      <c r="I163" s="3"/>
      <c r="J163">
        <f t="shared" si="3"/>
        <v>0</v>
      </c>
      <c r="K163">
        <f t="shared" si="4"/>
        <v>0</v>
      </c>
      <c r="L163">
        <f t="shared" si="5"/>
        <v>0</v>
      </c>
    </row>
    <row r="164" spans="1:12" ht="15" customHeight="1" x14ac:dyDescent="0.25">
      <c r="A164" s="1"/>
      <c r="B164" s="2"/>
      <c r="C164" s="2"/>
      <c r="D164" s="2"/>
      <c r="E164" s="1"/>
      <c r="F164" s="1"/>
      <c r="G164" s="3"/>
      <c r="H164" s="3"/>
      <c r="I164" s="3"/>
      <c r="J164">
        <f t="shared" si="3"/>
        <v>0</v>
      </c>
      <c r="K164">
        <f t="shared" si="4"/>
        <v>0</v>
      </c>
      <c r="L164">
        <f t="shared" si="5"/>
        <v>0</v>
      </c>
    </row>
    <row r="165" spans="1:12" ht="15" customHeight="1" x14ac:dyDescent="0.25">
      <c r="A165" s="1"/>
      <c r="B165" s="2"/>
      <c r="C165" s="2"/>
      <c r="D165" s="2"/>
      <c r="E165" s="1"/>
      <c r="F165" s="1"/>
      <c r="G165" s="3"/>
      <c r="H165" s="3"/>
      <c r="I165" s="3"/>
      <c r="J165">
        <f t="shared" si="3"/>
        <v>0</v>
      </c>
      <c r="K165">
        <f t="shared" si="4"/>
        <v>0</v>
      </c>
      <c r="L165">
        <f t="shared" si="5"/>
        <v>0</v>
      </c>
    </row>
    <row r="166" spans="1:12" ht="15" customHeight="1" x14ac:dyDescent="0.25">
      <c r="A166" s="1"/>
      <c r="B166" s="2"/>
      <c r="C166" s="2"/>
      <c r="D166" s="2"/>
      <c r="E166" s="1"/>
      <c r="F166" s="1"/>
      <c r="G166" s="3"/>
      <c r="H166" s="3"/>
      <c r="I166" s="3"/>
      <c r="J166">
        <f t="shared" si="3"/>
        <v>0</v>
      </c>
      <c r="K166">
        <f t="shared" si="4"/>
        <v>0</v>
      </c>
      <c r="L166">
        <f t="shared" si="5"/>
        <v>0</v>
      </c>
    </row>
    <row r="167" spans="1:12" ht="15" customHeight="1" x14ac:dyDescent="0.25">
      <c r="A167" s="1"/>
      <c r="B167" s="2"/>
      <c r="C167" s="2"/>
      <c r="D167" s="2"/>
      <c r="E167" s="1"/>
      <c r="F167" s="1"/>
      <c r="G167" s="3"/>
      <c r="H167" s="3"/>
      <c r="I167" s="3"/>
      <c r="J167">
        <f t="shared" si="3"/>
        <v>0</v>
      </c>
      <c r="K167">
        <f t="shared" si="4"/>
        <v>0</v>
      </c>
      <c r="L167">
        <f t="shared" si="5"/>
        <v>0</v>
      </c>
    </row>
    <row r="168" spans="1:12" ht="15" customHeight="1" x14ac:dyDescent="0.25">
      <c r="A168" s="1"/>
      <c r="B168" s="2"/>
      <c r="C168" s="2"/>
      <c r="D168" s="2"/>
      <c r="E168" s="1"/>
      <c r="F168" s="1"/>
      <c r="G168" s="3"/>
      <c r="H168" s="3"/>
      <c r="I168" s="3"/>
      <c r="J168">
        <f t="shared" si="3"/>
        <v>0</v>
      </c>
      <c r="K168">
        <f t="shared" si="4"/>
        <v>0</v>
      </c>
      <c r="L168">
        <f t="shared" si="5"/>
        <v>0</v>
      </c>
    </row>
    <row r="169" spans="1:12" ht="15" customHeight="1" x14ac:dyDescent="0.25">
      <c r="A169" s="1"/>
      <c r="B169" s="2"/>
      <c r="C169" s="2"/>
      <c r="D169" s="2"/>
      <c r="E169" s="1"/>
      <c r="F169" s="1"/>
      <c r="G169" s="3"/>
      <c r="H169" s="3"/>
      <c r="I169" s="3"/>
      <c r="J169">
        <f t="shared" si="3"/>
        <v>0</v>
      </c>
      <c r="K169">
        <f t="shared" si="4"/>
        <v>0</v>
      </c>
      <c r="L169">
        <f t="shared" si="5"/>
        <v>0</v>
      </c>
    </row>
    <row r="170" spans="1:12" ht="15" customHeight="1" x14ac:dyDescent="0.25">
      <c r="A170" s="1"/>
      <c r="B170" s="2"/>
      <c r="C170" s="2"/>
      <c r="D170" s="2"/>
      <c r="E170" s="1"/>
      <c r="F170" s="1"/>
      <c r="G170" s="3"/>
      <c r="H170" s="3"/>
      <c r="I170" s="3"/>
      <c r="J170">
        <f t="shared" si="3"/>
        <v>0</v>
      </c>
      <c r="K170">
        <f t="shared" si="4"/>
        <v>0</v>
      </c>
      <c r="L170">
        <f t="shared" si="5"/>
        <v>0</v>
      </c>
    </row>
    <row r="171" spans="1:12" ht="15" customHeight="1" x14ac:dyDescent="0.25">
      <c r="A171" s="1"/>
      <c r="B171" s="2"/>
      <c r="C171" s="2"/>
      <c r="D171" s="2"/>
      <c r="E171" s="1"/>
      <c r="F171" s="1"/>
      <c r="G171" s="3"/>
      <c r="H171" s="3"/>
      <c r="I171" s="3"/>
      <c r="J171">
        <f t="shared" si="3"/>
        <v>0</v>
      </c>
      <c r="K171">
        <f t="shared" si="4"/>
        <v>0</v>
      </c>
      <c r="L171">
        <f t="shared" si="5"/>
        <v>0</v>
      </c>
    </row>
    <row r="172" spans="1:12" ht="15" customHeight="1" x14ac:dyDescent="0.25">
      <c r="A172" s="1"/>
      <c r="B172" s="2"/>
      <c r="C172" s="2"/>
      <c r="D172" s="2"/>
      <c r="E172" s="1"/>
      <c r="F172" s="1"/>
      <c r="G172" s="3"/>
      <c r="H172" s="3"/>
      <c r="I172" s="3"/>
      <c r="J172">
        <f t="shared" si="3"/>
        <v>0</v>
      </c>
      <c r="K172">
        <f t="shared" si="4"/>
        <v>0</v>
      </c>
      <c r="L172">
        <f t="shared" si="5"/>
        <v>0</v>
      </c>
    </row>
    <row r="173" spans="1:12" ht="15" customHeight="1" x14ac:dyDescent="0.25">
      <c r="A173" s="1"/>
      <c r="B173" s="2"/>
      <c r="C173" s="2"/>
      <c r="D173" s="2"/>
      <c r="E173" s="1"/>
      <c r="F173" s="1"/>
      <c r="G173" s="3"/>
      <c r="H173" s="3"/>
      <c r="I173" s="3"/>
      <c r="J173">
        <f t="shared" si="3"/>
        <v>0</v>
      </c>
      <c r="K173">
        <f t="shared" si="4"/>
        <v>0</v>
      </c>
      <c r="L173">
        <f t="shared" si="5"/>
        <v>0</v>
      </c>
    </row>
    <row r="174" spans="1:12" ht="15" customHeight="1" x14ac:dyDescent="0.25">
      <c r="A174" s="1"/>
      <c r="B174" s="2"/>
      <c r="C174" s="2"/>
      <c r="D174" s="2"/>
      <c r="E174" s="1"/>
      <c r="F174" s="1"/>
      <c r="G174" s="3"/>
      <c r="H174" s="3"/>
      <c r="I174" s="3"/>
      <c r="J174">
        <f t="shared" si="3"/>
        <v>0</v>
      </c>
      <c r="K174">
        <f t="shared" si="4"/>
        <v>0</v>
      </c>
      <c r="L174">
        <f t="shared" si="5"/>
        <v>0</v>
      </c>
    </row>
    <row r="175" spans="1:12" ht="15" customHeight="1" x14ac:dyDescent="0.25">
      <c r="A175" s="1"/>
      <c r="B175" s="2"/>
      <c r="C175" s="2"/>
      <c r="D175" s="2"/>
      <c r="E175" s="1"/>
      <c r="F175" s="1"/>
      <c r="G175" s="3"/>
      <c r="H175" s="3"/>
      <c r="I175" s="3"/>
      <c r="J175">
        <f t="shared" si="3"/>
        <v>0</v>
      </c>
      <c r="K175">
        <f t="shared" si="4"/>
        <v>0</v>
      </c>
      <c r="L175">
        <f t="shared" si="5"/>
        <v>0</v>
      </c>
    </row>
    <row r="176" spans="1:12" ht="15" customHeight="1" x14ac:dyDescent="0.25">
      <c r="A176" s="1"/>
      <c r="B176" s="2"/>
      <c r="C176" s="2"/>
      <c r="D176" s="2"/>
      <c r="E176" s="1"/>
      <c r="F176" s="1"/>
      <c r="G176" s="3"/>
      <c r="H176" s="3"/>
      <c r="I176" s="3"/>
      <c r="J176">
        <f t="shared" si="3"/>
        <v>0</v>
      </c>
      <c r="K176">
        <f t="shared" si="4"/>
        <v>0</v>
      </c>
      <c r="L176">
        <f t="shared" si="5"/>
        <v>0</v>
      </c>
    </row>
    <row r="177" spans="1:12" ht="15" customHeight="1" x14ac:dyDescent="0.25">
      <c r="A177" s="1"/>
      <c r="B177" s="2"/>
      <c r="C177" s="2"/>
      <c r="D177" s="2"/>
      <c r="E177" s="1"/>
      <c r="F177" s="1"/>
      <c r="G177" s="3"/>
      <c r="H177" s="3"/>
      <c r="I177" s="3"/>
      <c r="J177">
        <f t="shared" si="3"/>
        <v>0</v>
      </c>
      <c r="K177">
        <f t="shared" si="4"/>
        <v>0</v>
      </c>
      <c r="L177">
        <f t="shared" si="5"/>
        <v>0</v>
      </c>
    </row>
    <row r="178" spans="1:12" ht="15" customHeight="1" x14ac:dyDescent="0.25">
      <c r="A178" s="1"/>
      <c r="B178" s="2"/>
      <c r="C178" s="2"/>
      <c r="D178" s="2"/>
      <c r="E178" s="1"/>
      <c r="F178" s="1"/>
      <c r="G178" s="3"/>
      <c r="H178" s="3"/>
      <c r="I178" s="3"/>
      <c r="J178">
        <f t="shared" si="3"/>
        <v>0</v>
      </c>
      <c r="K178">
        <f t="shared" si="4"/>
        <v>0</v>
      </c>
      <c r="L178">
        <f t="shared" si="5"/>
        <v>0</v>
      </c>
    </row>
    <row r="179" spans="1:12" ht="15" customHeight="1" x14ac:dyDescent="0.25">
      <c r="A179" s="1"/>
      <c r="B179" s="2"/>
      <c r="C179" s="2"/>
      <c r="D179" s="2"/>
      <c r="E179" s="1"/>
      <c r="F179" s="1"/>
      <c r="G179" s="3"/>
      <c r="H179" s="3"/>
      <c r="I179" s="3"/>
      <c r="J179">
        <f t="shared" ref="J179:J242" si="6">IF(AND(B179&gt;=$B$12,B179&lt;=$B$13,C179&gt;=$C$12,C179&lt;=$C$13,D179&gt;=D143,D179&lt;=$D$13),1,0)</f>
        <v>0</v>
      </c>
      <c r="K179">
        <f t="shared" ref="K179:K242" si="7">IF(AND(B179&gt;=$B$24,B179&lt;=$B$25,C179&gt;=$C$24,C179&lt;=$C$25,D179&gt;=$D$24,D179&lt;=$D$25),1,0)</f>
        <v>0</v>
      </c>
      <c r="L179">
        <f t="shared" ref="L179:L242" si="8">IF(AND(B179&gt;=$B$35,B179&lt;=$B$36,C179&gt;=$C$35,C179&lt;=$C$36,D179&gt;=$D$35,D179&lt;=$D$36),1,0)</f>
        <v>0</v>
      </c>
    </row>
    <row r="180" spans="1:12" ht="15" customHeight="1" x14ac:dyDescent="0.25">
      <c r="A180" s="1"/>
      <c r="B180" s="2"/>
      <c r="C180" s="2"/>
      <c r="D180" s="2"/>
      <c r="E180" s="1"/>
      <c r="F180" s="1"/>
      <c r="G180" s="3"/>
      <c r="H180" s="3"/>
      <c r="I180" s="3"/>
      <c r="J180">
        <f t="shared" si="6"/>
        <v>0</v>
      </c>
      <c r="K180">
        <f t="shared" si="7"/>
        <v>0</v>
      </c>
      <c r="L180">
        <f t="shared" si="8"/>
        <v>0</v>
      </c>
    </row>
    <row r="181" spans="1:12" ht="15" customHeight="1" x14ac:dyDescent="0.25">
      <c r="A181" s="1"/>
      <c r="B181" s="2"/>
      <c r="C181" s="2"/>
      <c r="D181" s="2"/>
      <c r="E181" s="1"/>
      <c r="F181" s="1"/>
      <c r="G181" s="3"/>
      <c r="H181" s="3"/>
      <c r="I181" s="3"/>
      <c r="J181">
        <f t="shared" si="6"/>
        <v>0</v>
      </c>
      <c r="K181">
        <f t="shared" si="7"/>
        <v>0</v>
      </c>
      <c r="L181">
        <f t="shared" si="8"/>
        <v>0</v>
      </c>
    </row>
    <row r="182" spans="1:12" ht="15" customHeight="1" x14ac:dyDescent="0.25">
      <c r="A182" s="1"/>
      <c r="B182" s="2"/>
      <c r="C182" s="2"/>
      <c r="D182" s="2"/>
      <c r="E182" s="1"/>
      <c r="F182" s="1"/>
      <c r="G182" s="3"/>
      <c r="H182" s="3"/>
      <c r="I182" s="3"/>
      <c r="J182">
        <f t="shared" si="6"/>
        <v>0</v>
      </c>
      <c r="K182">
        <f t="shared" si="7"/>
        <v>0</v>
      </c>
      <c r="L182">
        <f t="shared" si="8"/>
        <v>0</v>
      </c>
    </row>
    <row r="183" spans="1:12" ht="15" customHeight="1" x14ac:dyDescent="0.25">
      <c r="A183" s="1"/>
      <c r="B183" s="2"/>
      <c r="C183" s="2"/>
      <c r="D183" s="2"/>
      <c r="E183" s="1"/>
      <c r="F183" s="1"/>
      <c r="G183" s="3"/>
      <c r="H183" s="3"/>
      <c r="I183" s="3"/>
      <c r="J183">
        <f t="shared" si="6"/>
        <v>0</v>
      </c>
      <c r="K183">
        <f t="shared" si="7"/>
        <v>0</v>
      </c>
      <c r="L183">
        <f t="shared" si="8"/>
        <v>0</v>
      </c>
    </row>
    <row r="184" spans="1:12" ht="15" customHeight="1" x14ac:dyDescent="0.25">
      <c r="A184" s="1"/>
      <c r="B184" s="2"/>
      <c r="C184" s="2"/>
      <c r="D184" s="2"/>
      <c r="E184" s="1"/>
      <c r="F184" s="1"/>
      <c r="G184" s="3"/>
      <c r="H184" s="3"/>
      <c r="I184" s="3"/>
      <c r="J184">
        <f t="shared" si="6"/>
        <v>0</v>
      </c>
      <c r="K184">
        <f t="shared" si="7"/>
        <v>0</v>
      </c>
      <c r="L184">
        <f t="shared" si="8"/>
        <v>0</v>
      </c>
    </row>
    <row r="185" spans="1:12" ht="15" customHeight="1" x14ac:dyDescent="0.25">
      <c r="A185" s="1"/>
      <c r="B185" s="2"/>
      <c r="C185" s="2"/>
      <c r="D185" s="2"/>
      <c r="E185" s="1"/>
      <c r="F185" s="1"/>
      <c r="G185" s="3"/>
      <c r="H185" s="3"/>
      <c r="I185" s="3"/>
      <c r="J185">
        <f t="shared" si="6"/>
        <v>0</v>
      </c>
      <c r="K185">
        <f t="shared" si="7"/>
        <v>0</v>
      </c>
      <c r="L185">
        <f t="shared" si="8"/>
        <v>0</v>
      </c>
    </row>
    <row r="186" spans="1:12" ht="15" customHeight="1" x14ac:dyDescent="0.25">
      <c r="A186" s="1"/>
      <c r="B186" s="2"/>
      <c r="C186" s="2"/>
      <c r="D186" s="2"/>
      <c r="E186" s="1"/>
      <c r="F186" s="1"/>
      <c r="G186" s="3"/>
      <c r="H186" s="3"/>
      <c r="I186" s="3"/>
      <c r="J186">
        <f t="shared" si="6"/>
        <v>0</v>
      </c>
      <c r="K186">
        <f t="shared" si="7"/>
        <v>0</v>
      </c>
      <c r="L186">
        <f t="shared" si="8"/>
        <v>0</v>
      </c>
    </row>
    <row r="187" spans="1:12" ht="15" customHeight="1" x14ac:dyDescent="0.25">
      <c r="A187" s="1"/>
      <c r="B187" s="2"/>
      <c r="C187" s="2"/>
      <c r="D187" s="2"/>
      <c r="E187" s="1"/>
      <c r="F187" s="1"/>
      <c r="G187" s="3"/>
      <c r="H187" s="3"/>
      <c r="I187" s="3"/>
      <c r="J187">
        <f t="shared" si="6"/>
        <v>0</v>
      </c>
      <c r="K187">
        <f t="shared" si="7"/>
        <v>0</v>
      </c>
      <c r="L187">
        <f t="shared" si="8"/>
        <v>0</v>
      </c>
    </row>
    <row r="188" spans="1:12" ht="15" customHeight="1" x14ac:dyDescent="0.25">
      <c r="A188" s="1"/>
      <c r="B188" s="2"/>
      <c r="C188" s="2"/>
      <c r="D188" s="2"/>
      <c r="E188" s="1"/>
      <c r="F188" s="1"/>
      <c r="G188" s="3"/>
      <c r="H188" s="3"/>
      <c r="I188" s="3"/>
      <c r="J188">
        <f t="shared" si="6"/>
        <v>0</v>
      </c>
      <c r="K188">
        <f t="shared" si="7"/>
        <v>0</v>
      </c>
      <c r="L188">
        <f t="shared" si="8"/>
        <v>0</v>
      </c>
    </row>
    <row r="189" spans="1:12" ht="15" customHeight="1" x14ac:dyDescent="0.25">
      <c r="A189" s="1"/>
      <c r="B189" s="2"/>
      <c r="C189" s="2"/>
      <c r="D189" s="2"/>
      <c r="E189" s="1"/>
      <c r="F189" s="1"/>
      <c r="G189" s="3"/>
      <c r="H189" s="3"/>
      <c r="I189" s="3"/>
      <c r="J189">
        <f t="shared" si="6"/>
        <v>0</v>
      </c>
      <c r="K189">
        <f t="shared" si="7"/>
        <v>0</v>
      </c>
      <c r="L189">
        <f t="shared" si="8"/>
        <v>0</v>
      </c>
    </row>
    <row r="190" spans="1:12" ht="15" customHeight="1" x14ac:dyDescent="0.25">
      <c r="A190" s="1"/>
      <c r="B190" s="2"/>
      <c r="C190" s="2"/>
      <c r="D190" s="2"/>
      <c r="E190" s="1"/>
      <c r="F190" s="1"/>
      <c r="G190" s="3"/>
      <c r="H190" s="3"/>
      <c r="I190" s="3"/>
      <c r="J190">
        <f t="shared" si="6"/>
        <v>0</v>
      </c>
      <c r="K190">
        <f t="shared" si="7"/>
        <v>0</v>
      </c>
      <c r="L190">
        <f t="shared" si="8"/>
        <v>0</v>
      </c>
    </row>
    <row r="191" spans="1:12" ht="15" customHeight="1" x14ac:dyDescent="0.25">
      <c r="A191" s="1"/>
      <c r="B191" s="2"/>
      <c r="C191" s="2"/>
      <c r="D191" s="2"/>
      <c r="E191" s="1"/>
      <c r="F191" s="1"/>
      <c r="G191" s="3"/>
      <c r="H191" s="3"/>
      <c r="I191" s="3"/>
      <c r="J191">
        <f t="shared" si="6"/>
        <v>0</v>
      </c>
      <c r="K191">
        <f t="shared" si="7"/>
        <v>0</v>
      </c>
      <c r="L191">
        <f t="shared" si="8"/>
        <v>0</v>
      </c>
    </row>
    <row r="192" spans="1:12" ht="15" customHeight="1" x14ac:dyDescent="0.25">
      <c r="A192" s="1"/>
      <c r="B192" s="2"/>
      <c r="C192" s="2"/>
      <c r="D192" s="2"/>
      <c r="E192" s="1"/>
      <c r="F192" s="1"/>
      <c r="G192" s="3"/>
      <c r="H192" s="3"/>
      <c r="I192" s="3"/>
      <c r="J192">
        <f t="shared" si="6"/>
        <v>0</v>
      </c>
      <c r="K192">
        <f t="shared" si="7"/>
        <v>0</v>
      </c>
      <c r="L192">
        <f t="shared" si="8"/>
        <v>0</v>
      </c>
    </row>
    <row r="193" spans="1:12" ht="15" customHeight="1" x14ac:dyDescent="0.25">
      <c r="A193" s="1"/>
      <c r="B193" s="2"/>
      <c r="C193" s="2"/>
      <c r="D193" s="2"/>
      <c r="E193" s="1"/>
      <c r="F193" s="1"/>
      <c r="G193" s="3"/>
      <c r="H193" s="3"/>
      <c r="I193" s="3"/>
      <c r="J193">
        <f t="shared" si="6"/>
        <v>0</v>
      </c>
      <c r="K193">
        <f t="shared" si="7"/>
        <v>0</v>
      </c>
      <c r="L193">
        <f t="shared" si="8"/>
        <v>0</v>
      </c>
    </row>
    <row r="194" spans="1:12" ht="15" customHeight="1" x14ac:dyDescent="0.25">
      <c r="A194" s="1"/>
      <c r="B194" s="2"/>
      <c r="C194" s="2"/>
      <c r="D194" s="2"/>
      <c r="E194" s="1"/>
      <c r="F194" s="1"/>
      <c r="G194" s="3"/>
      <c r="H194" s="3"/>
      <c r="I194" s="3"/>
      <c r="J194">
        <f t="shared" si="6"/>
        <v>0</v>
      </c>
      <c r="K194">
        <f t="shared" si="7"/>
        <v>0</v>
      </c>
      <c r="L194">
        <f t="shared" si="8"/>
        <v>0</v>
      </c>
    </row>
    <row r="195" spans="1:12" ht="15" customHeight="1" x14ac:dyDescent="0.25">
      <c r="A195" s="1"/>
      <c r="B195" s="2"/>
      <c r="C195" s="2"/>
      <c r="D195" s="2"/>
      <c r="E195" s="1"/>
      <c r="F195" s="1"/>
      <c r="G195" s="3"/>
      <c r="H195" s="3"/>
      <c r="I195" s="3"/>
      <c r="J195">
        <f t="shared" si="6"/>
        <v>0</v>
      </c>
      <c r="K195">
        <f t="shared" si="7"/>
        <v>0</v>
      </c>
      <c r="L195">
        <f t="shared" si="8"/>
        <v>0</v>
      </c>
    </row>
    <row r="196" spans="1:12" ht="15" customHeight="1" x14ac:dyDescent="0.25">
      <c r="A196" s="1"/>
      <c r="B196" s="2"/>
      <c r="C196" s="2"/>
      <c r="D196" s="2"/>
      <c r="E196" s="1"/>
      <c r="F196" s="1"/>
      <c r="G196" s="3"/>
      <c r="H196" s="3"/>
      <c r="I196" s="3"/>
      <c r="J196">
        <f t="shared" si="6"/>
        <v>0</v>
      </c>
      <c r="K196">
        <f t="shared" si="7"/>
        <v>0</v>
      </c>
      <c r="L196">
        <f t="shared" si="8"/>
        <v>0</v>
      </c>
    </row>
    <row r="197" spans="1:12" ht="15" customHeight="1" x14ac:dyDescent="0.25">
      <c r="A197" s="1"/>
      <c r="B197" s="2"/>
      <c r="C197" s="2"/>
      <c r="D197" s="2"/>
      <c r="E197" s="1"/>
      <c r="F197" s="1"/>
      <c r="G197" s="3"/>
      <c r="H197" s="3"/>
      <c r="I197" s="3"/>
      <c r="J197">
        <f t="shared" si="6"/>
        <v>0</v>
      </c>
      <c r="K197">
        <f t="shared" si="7"/>
        <v>0</v>
      </c>
      <c r="L197">
        <f t="shared" si="8"/>
        <v>0</v>
      </c>
    </row>
    <row r="198" spans="1:12" ht="15" customHeight="1" x14ac:dyDescent="0.25">
      <c r="A198" s="1"/>
      <c r="B198" s="2"/>
      <c r="C198" s="2"/>
      <c r="D198" s="2"/>
      <c r="E198" s="1"/>
      <c r="F198" s="1"/>
      <c r="G198" s="3"/>
      <c r="H198" s="3"/>
      <c r="I198" s="3"/>
      <c r="J198">
        <f t="shared" si="6"/>
        <v>0</v>
      </c>
      <c r="K198">
        <f t="shared" si="7"/>
        <v>0</v>
      </c>
      <c r="L198">
        <f t="shared" si="8"/>
        <v>0</v>
      </c>
    </row>
    <row r="199" spans="1:12" ht="15" customHeight="1" x14ac:dyDescent="0.25">
      <c r="A199" s="1"/>
      <c r="B199" s="2"/>
      <c r="C199" s="2"/>
      <c r="D199" s="2"/>
      <c r="E199" s="1"/>
      <c r="F199" s="1"/>
      <c r="G199" s="3"/>
      <c r="H199" s="3"/>
      <c r="I199" s="3"/>
      <c r="J199">
        <f t="shared" si="6"/>
        <v>0</v>
      </c>
      <c r="K199">
        <f t="shared" si="7"/>
        <v>0</v>
      </c>
      <c r="L199">
        <f t="shared" si="8"/>
        <v>0</v>
      </c>
    </row>
    <row r="200" spans="1:12" ht="15" customHeight="1" x14ac:dyDescent="0.25">
      <c r="A200" s="1"/>
      <c r="B200" s="2"/>
      <c r="C200" s="2"/>
      <c r="D200" s="2"/>
      <c r="E200" s="1"/>
      <c r="F200" s="1"/>
      <c r="G200" s="3"/>
      <c r="H200" s="3"/>
      <c r="I200" s="3"/>
      <c r="J200">
        <f t="shared" si="6"/>
        <v>0</v>
      </c>
      <c r="K200">
        <f t="shared" si="7"/>
        <v>0</v>
      </c>
      <c r="L200">
        <f t="shared" si="8"/>
        <v>0</v>
      </c>
    </row>
    <row r="201" spans="1:12" ht="15" customHeight="1" x14ac:dyDescent="0.25">
      <c r="A201" s="1"/>
      <c r="B201" s="2"/>
      <c r="C201" s="2"/>
      <c r="D201" s="2"/>
      <c r="E201" s="1"/>
      <c r="F201" s="1"/>
      <c r="G201" s="3"/>
      <c r="H201" s="3"/>
      <c r="I201" s="3"/>
      <c r="J201">
        <f t="shared" si="6"/>
        <v>0</v>
      </c>
      <c r="K201">
        <f t="shared" si="7"/>
        <v>0</v>
      </c>
      <c r="L201">
        <f t="shared" si="8"/>
        <v>0</v>
      </c>
    </row>
    <row r="202" spans="1:12" ht="15" customHeight="1" x14ac:dyDescent="0.25">
      <c r="A202" s="1"/>
      <c r="B202" s="2"/>
      <c r="C202" s="2"/>
      <c r="D202" s="2"/>
      <c r="E202" s="1"/>
      <c r="F202" s="1"/>
      <c r="G202" s="3"/>
      <c r="H202" s="3"/>
      <c r="I202" s="3"/>
      <c r="J202">
        <f t="shared" si="6"/>
        <v>0</v>
      </c>
      <c r="K202">
        <f t="shared" si="7"/>
        <v>0</v>
      </c>
      <c r="L202">
        <f t="shared" si="8"/>
        <v>0</v>
      </c>
    </row>
    <row r="203" spans="1:12" ht="15" customHeight="1" x14ac:dyDescent="0.25">
      <c r="A203" s="1"/>
      <c r="B203" s="2"/>
      <c r="C203" s="2"/>
      <c r="D203" s="2"/>
      <c r="E203" s="1"/>
      <c r="F203" s="1"/>
      <c r="G203" s="3"/>
      <c r="H203" s="3"/>
      <c r="I203" s="3"/>
      <c r="J203">
        <f t="shared" si="6"/>
        <v>0</v>
      </c>
      <c r="K203">
        <f t="shared" si="7"/>
        <v>0</v>
      </c>
      <c r="L203">
        <f t="shared" si="8"/>
        <v>0</v>
      </c>
    </row>
    <row r="204" spans="1:12" ht="15" customHeight="1" x14ac:dyDescent="0.25">
      <c r="A204" s="1"/>
      <c r="B204" s="2"/>
      <c r="C204" s="2"/>
      <c r="D204" s="2"/>
      <c r="E204" s="1"/>
      <c r="F204" s="1"/>
      <c r="G204" s="3"/>
      <c r="H204" s="3"/>
      <c r="I204" s="3"/>
      <c r="J204">
        <f t="shared" si="6"/>
        <v>0</v>
      </c>
      <c r="K204">
        <f t="shared" si="7"/>
        <v>0</v>
      </c>
      <c r="L204">
        <f t="shared" si="8"/>
        <v>0</v>
      </c>
    </row>
    <row r="205" spans="1:12" ht="15" customHeight="1" x14ac:dyDescent="0.25">
      <c r="A205" s="1"/>
      <c r="B205" s="2"/>
      <c r="C205" s="2"/>
      <c r="D205" s="2"/>
      <c r="E205" s="1"/>
      <c r="F205" s="1"/>
      <c r="G205" s="3"/>
      <c r="H205" s="3"/>
      <c r="I205" s="3"/>
      <c r="J205">
        <f t="shared" si="6"/>
        <v>0</v>
      </c>
      <c r="K205">
        <f t="shared" si="7"/>
        <v>0</v>
      </c>
      <c r="L205">
        <f t="shared" si="8"/>
        <v>0</v>
      </c>
    </row>
    <row r="206" spans="1:12" ht="15" customHeight="1" x14ac:dyDescent="0.25">
      <c r="A206" s="1"/>
      <c r="B206" s="2"/>
      <c r="C206" s="2"/>
      <c r="D206" s="2"/>
      <c r="E206" s="1"/>
      <c r="F206" s="1"/>
      <c r="G206" s="3"/>
      <c r="H206" s="3"/>
      <c r="I206" s="3"/>
      <c r="J206">
        <f t="shared" si="6"/>
        <v>0</v>
      </c>
      <c r="K206">
        <f t="shared" si="7"/>
        <v>0</v>
      </c>
      <c r="L206">
        <f t="shared" si="8"/>
        <v>0</v>
      </c>
    </row>
    <row r="207" spans="1:12" ht="15" customHeight="1" x14ac:dyDescent="0.25">
      <c r="A207" s="1"/>
      <c r="B207" s="2"/>
      <c r="C207" s="2"/>
      <c r="D207" s="2"/>
      <c r="E207" s="1"/>
      <c r="F207" s="1"/>
      <c r="G207" s="3"/>
      <c r="H207" s="3"/>
      <c r="I207" s="3"/>
      <c r="J207">
        <f t="shared" si="6"/>
        <v>0</v>
      </c>
      <c r="K207">
        <f t="shared" si="7"/>
        <v>0</v>
      </c>
      <c r="L207">
        <f t="shared" si="8"/>
        <v>0</v>
      </c>
    </row>
    <row r="208" spans="1:12" x14ac:dyDescent="0.25">
      <c r="A208" s="1"/>
      <c r="B208" s="2"/>
      <c r="C208" s="2"/>
      <c r="D208" s="2"/>
      <c r="E208" s="1"/>
      <c r="F208" s="1"/>
      <c r="G208" s="3"/>
      <c r="H208" s="3"/>
      <c r="I208" s="3"/>
      <c r="J208">
        <f t="shared" si="6"/>
        <v>0</v>
      </c>
      <c r="K208">
        <f t="shared" si="7"/>
        <v>0</v>
      </c>
      <c r="L208">
        <f t="shared" si="8"/>
        <v>0</v>
      </c>
    </row>
    <row r="209" spans="1:12" ht="15" customHeight="1" x14ac:dyDescent="0.25">
      <c r="A209" s="1"/>
      <c r="B209" s="2"/>
      <c r="C209" s="2"/>
      <c r="D209" s="2"/>
      <c r="E209" s="1"/>
      <c r="F209" s="1"/>
      <c r="G209" s="3"/>
      <c r="H209" s="3"/>
      <c r="I209" s="3"/>
      <c r="J209">
        <f t="shared" si="6"/>
        <v>0</v>
      </c>
      <c r="K209">
        <f t="shared" si="7"/>
        <v>0</v>
      </c>
      <c r="L209">
        <f t="shared" si="8"/>
        <v>0</v>
      </c>
    </row>
    <row r="210" spans="1:12" ht="15" customHeight="1" x14ac:dyDescent="0.25">
      <c r="A210" s="1"/>
      <c r="B210" s="2"/>
      <c r="C210" s="2"/>
      <c r="D210" s="2"/>
      <c r="E210" s="1"/>
      <c r="F210" s="1"/>
      <c r="G210" s="3"/>
      <c r="H210" s="3"/>
      <c r="I210" s="3"/>
      <c r="J210">
        <f t="shared" si="6"/>
        <v>0</v>
      </c>
      <c r="K210">
        <f t="shared" si="7"/>
        <v>0</v>
      </c>
      <c r="L210">
        <f t="shared" si="8"/>
        <v>0</v>
      </c>
    </row>
    <row r="211" spans="1:12" ht="15" customHeight="1" x14ac:dyDescent="0.25">
      <c r="A211" s="1"/>
      <c r="B211" s="2"/>
      <c r="C211" s="2"/>
      <c r="D211" s="2"/>
      <c r="E211" s="1"/>
      <c r="F211" s="1"/>
      <c r="G211" s="3"/>
      <c r="H211" s="3"/>
      <c r="I211" s="3"/>
      <c r="J211">
        <f t="shared" si="6"/>
        <v>0</v>
      </c>
      <c r="K211">
        <f t="shared" si="7"/>
        <v>0</v>
      </c>
      <c r="L211">
        <f t="shared" si="8"/>
        <v>0</v>
      </c>
    </row>
    <row r="212" spans="1:12" ht="15" customHeight="1" x14ac:dyDescent="0.25">
      <c r="A212" s="1"/>
      <c r="B212" s="2"/>
      <c r="C212" s="2"/>
      <c r="D212" s="2"/>
      <c r="E212" s="1"/>
      <c r="F212" s="1"/>
      <c r="G212" s="3"/>
      <c r="H212" s="3"/>
      <c r="I212" s="3"/>
      <c r="J212">
        <f t="shared" si="6"/>
        <v>0</v>
      </c>
      <c r="K212">
        <f t="shared" si="7"/>
        <v>0</v>
      </c>
      <c r="L212">
        <f t="shared" si="8"/>
        <v>0</v>
      </c>
    </row>
    <row r="213" spans="1:12" ht="15" customHeight="1" x14ac:dyDescent="0.25">
      <c r="A213" s="1"/>
      <c r="B213" s="2"/>
      <c r="C213" s="2"/>
      <c r="D213" s="2"/>
      <c r="E213" s="1"/>
      <c r="F213" s="1"/>
      <c r="G213" s="3"/>
      <c r="H213" s="3"/>
      <c r="I213" s="3"/>
      <c r="J213">
        <f t="shared" si="6"/>
        <v>0</v>
      </c>
      <c r="K213">
        <f t="shared" si="7"/>
        <v>0</v>
      </c>
      <c r="L213">
        <f t="shared" si="8"/>
        <v>0</v>
      </c>
    </row>
    <row r="214" spans="1:12" ht="15" customHeight="1" x14ac:dyDescent="0.25">
      <c r="A214" s="1"/>
      <c r="B214" s="2"/>
      <c r="C214" s="2"/>
      <c r="D214" s="2"/>
      <c r="E214" s="1"/>
      <c r="F214" s="1"/>
      <c r="G214" s="3"/>
      <c r="H214" s="3"/>
      <c r="I214" s="3"/>
      <c r="J214">
        <f t="shared" si="6"/>
        <v>0</v>
      </c>
      <c r="K214">
        <f t="shared" si="7"/>
        <v>0</v>
      </c>
      <c r="L214">
        <f t="shared" si="8"/>
        <v>0</v>
      </c>
    </row>
    <row r="215" spans="1:12" ht="15" customHeight="1" x14ac:dyDescent="0.25">
      <c r="A215" s="1"/>
      <c r="B215" s="2"/>
      <c r="C215" s="2"/>
      <c r="D215" s="2"/>
      <c r="E215" s="1"/>
      <c r="F215" s="1"/>
      <c r="G215" s="3"/>
      <c r="H215" s="3"/>
      <c r="I215" s="3"/>
      <c r="J215">
        <f t="shared" si="6"/>
        <v>0</v>
      </c>
      <c r="K215">
        <f t="shared" si="7"/>
        <v>0</v>
      </c>
      <c r="L215">
        <f t="shared" si="8"/>
        <v>0</v>
      </c>
    </row>
    <row r="216" spans="1:12" ht="15" customHeight="1" x14ac:dyDescent="0.25">
      <c r="A216" s="1"/>
      <c r="B216" s="2"/>
      <c r="C216" s="2"/>
      <c r="D216" s="2"/>
      <c r="E216" s="1"/>
      <c r="F216" s="1"/>
      <c r="G216" s="3"/>
      <c r="H216" s="3"/>
      <c r="I216" s="3"/>
      <c r="J216">
        <f t="shared" si="6"/>
        <v>0</v>
      </c>
      <c r="K216">
        <f t="shared" si="7"/>
        <v>0</v>
      </c>
      <c r="L216">
        <f t="shared" si="8"/>
        <v>0</v>
      </c>
    </row>
    <row r="217" spans="1:12" ht="15" customHeight="1" x14ac:dyDescent="0.25">
      <c r="A217" s="1"/>
      <c r="B217" s="2"/>
      <c r="C217" s="2"/>
      <c r="D217" s="2"/>
      <c r="E217" s="1"/>
      <c r="F217" s="1"/>
      <c r="G217" s="3"/>
      <c r="H217" s="3"/>
      <c r="I217" s="3"/>
      <c r="J217">
        <f t="shared" si="6"/>
        <v>0</v>
      </c>
      <c r="K217">
        <f t="shared" si="7"/>
        <v>0</v>
      </c>
      <c r="L217">
        <f t="shared" si="8"/>
        <v>0</v>
      </c>
    </row>
    <row r="218" spans="1:12" ht="15" customHeight="1" x14ac:dyDescent="0.25">
      <c r="A218" s="1"/>
      <c r="B218" s="2"/>
      <c r="C218" s="2"/>
      <c r="D218" s="2"/>
      <c r="E218" s="1"/>
      <c r="F218" s="1"/>
      <c r="G218" s="3"/>
      <c r="H218" s="3"/>
      <c r="I218" s="3"/>
      <c r="J218">
        <f t="shared" si="6"/>
        <v>0</v>
      </c>
      <c r="K218">
        <f t="shared" si="7"/>
        <v>0</v>
      </c>
      <c r="L218">
        <f t="shared" si="8"/>
        <v>0</v>
      </c>
    </row>
    <row r="219" spans="1:12" ht="15" customHeight="1" x14ac:dyDescent="0.25">
      <c r="A219" s="1"/>
      <c r="B219" s="2"/>
      <c r="C219" s="2"/>
      <c r="D219" s="2"/>
      <c r="E219" s="1"/>
      <c r="F219" s="1"/>
      <c r="G219" s="3"/>
      <c r="H219" s="3"/>
      <c r="I219" s="3"/>
      <c r="J219">
        <f t="shared" si="6"/>
        <v>0</v>
      </c>
      <c r="K219">
        <f t="shared" si="7"/>
        <v>0</v>
      </c>
      <c r="L219">
        <f t="shared" si="8"/>
        <v>0</v>
      </c>
    </row>
    <row r="220" spans="1:12" ht="15" customHeight="1" x14ac:dyDescent="0.25">
      <c r="A220" s="1"/>
      <c r="B220" s="2"/>
      <c r="C220" s="2"/>
      <c r="D220" s="2"/>
      <c r="E220" s="1"/>
      <c r="F220" s="1"/>
      <c r="G220" s="3"/>
      <c r="H220" s="3"/>
      <c r="I220" s="3"/>
      <c r="J220">
        <f t="shared" si="6"/>
        <v>0</v>
      </c>
      <c r="K220">
        <f t="shared" si="7"/>
        <v>0</v>
      </c>
      <c r="L220">
        <f t="shared" si="8"/>
        <v>0</v>
      </c>
    </row>
    <row r="221" spans="1:12" ht="15" customHeight="1" x14ac:dyDescent="0.25">
      <c r="A221" s="1"/>
      <c r="B221" s="2"/>
      <c r="C221" s="2"/>
      <c r="D221" s="2"/>
      <c r="E221" s="1"/>
      <c r="F221" s="1"/>
      <c r="G221" s="3"/>
      <c r="H221" s="3"/>
      <c r="I221" s="3"/>
      <c r="J221">
        <f t="shared" si="6"/>
        <v>0</v>
      </c>
      <c r="K221">
        <f t="shared" si="7"/>
        <v>0</v>
      </c>
      <c r="L221">
        <f t="shared" si="8"/>
        <v>0</v>
      </c>
    </row>
    <row r="222" spans="1:12" ht="15" customHeight="1" x14ac:dyDescent="0.25">
      <c r="A222" s="1"/>
      <c r="B222" s="2"/>
      <c r="C222" s="2"/>
      <c r="D222" s="2"/>
      <c r="E222" s="1"/>
      <c r="F222" s="1"/>
      <c r="G222" s="3"/>
      <c r="H222" s="3"/>
      <c r="I222" s="3"/>
      <c r="J222">
        <f t="shared" si="6"/>
        <v>0</v>
      </c>
      <c r="K222">
        <f t="shared" si="7"/>
        <v>0</v>
      </c>
      <c r="L222">
        <f t="shared" si="8"/>
        <v>0</v>
      </c>
    </row>
    <row r="223" spans="1:12" ht="15" customHeight="1" x14ac:dyDescent="0.25">
      <c r="A223" s="1"/>
      <c r="B223" s="2"/>
      <c r="C223" s="2"/>
      <c r="D223" s="2"/>
      <c r="E223" s="1"/>
      <c r="F223" s="1"/>
      <c r="G223" s="3"/>
      <c r="H223" s="3"/>
      <c r="I223" s="3"/>
      <c r="J223">
        <f t="shared" si="6"/>
        <v>0</v>
      </c>
      <c r="K223">
        <f t="shared" si="7"/>
        <v>0</v>
      </c>
      <c r="L223">
        <f t="shared" si="8"/>
        <v>0</v>
      </c>
    </row>
    <row r="224" spans="1:12" ht="15" customHeight="1" x14ac:dyDescent="0.25">
      <c r="A224" s="1"/>
      <c r="B224" s="2"/>
      <c r="C224" s="2"/>
      <c r="D224" s="2"/>
      <c r="E224" s="1"/>
      <c r="F224" s="1"/>
      <c r="G224" s="3"/>
      <c r="H224" s="3"/>
      <c r="I224" s="3"/>
      <c r="J224">
        <f t="shared" si="6"/>
        <v>0</v>
      </c>
      <c r="K224">
        <f t="shared" si="7"/>
        <v>0</v>
      </c>
      <c r="L224">
        <f t="shared" si="8"/>
        <v>0</v>
      </c>
    </row>
    <row r="225" spans="1:12" ht="15" customHeight="1" x14ac:dyDescent="0.25">
      <c r="A225" s="1"/>
      <c r="B225" s="2"/>
      <c r="C225" s="2"/>
      <c r="D225" s="2"/>
      <c r="E225" s="1"/>
      <c r="F225" s="1"/>
      <c r="G225" s="3"/>
      <c r="H225" s="3"/>
      <c r="I225" s="3"/>
      <c r="J225">
        <f t="shared" si="6"/>
        <v>0</v>
      </c>
      <c r="K225">
        <f t="shared" si="7"/>
        <v>0</v>
      </c>
      <c r="L225">
        <f t="shared" si="8"/>
        <v>0</v>
      </c>
    </row>
    <row r="226" spans="1:12" ht="15" customHeight="1" x14ac:dyDescent="0.25">
      <c r="A226" s="1"/>
      <c r="B226" s="2"/>
      <c r="C226" s="2"/>
      <c r="D226" s="2"/>
      <c r="E226" s="1"/>
      <c r="F226" s="1"/>
      <c r="G226" s="3"/>
      <c r="H226" s="3"/>
      <c r="I226" s="3"/>
      <c r="J226">
        <f t="shared" si="6"/>
        <v>0</v>
      </c>
      <c r="K226">
        <f t="shared" si="7"/>
        <v>0</v>
      </c>
      <c r="L226">
        <f t="shared" si="8"/>
        <v>0</v>
      </c>
    </row>
    <row r="227" spans="1:12" ht="15" customHeight="1" x14ac:dyDescent="0.25">
      <c r="A227" s="1"/>
      <c r="B227" s="2"/>
      <c r="C227" s="2"/>
      <c r="D227" s="2"/>
      <c r="E227" s="1"/>
      <c r="F227" s="1"/>
      <c r="G227" s="3"/>
      <c r="H227" s="3"/>
      <c r="I227" s="3"/>
      <c r="J227">
        <f t="shared" si="6"/>
        <v>0</v>
      </c>
      <c r="K227">
        <f t="shared" si="7"/>
        <v>0</v>
      </c>
      <c r="L227">
        <f t="shared" si="8"/>
        <v>0</v>
      </c>
    </row>
    <row r="228" spans="1:12" ht="15" customHeight="1" x14ac:dyDescent="0.25">
      <c r="A228" s="1"/>
      <c r="B228" s="2"/>
      <c r="C228" s="2"/>
      <c r="D228" s="2"/>
      <c r="E228" s="1"/>
      <c r="F228" s="1"/>
      <c r="G228" s="3"/>
      <c r="H228" s="3"/>
      <c r="I228" s="3"/>
      <c r="J228">
        <f t="shared" si="6"/>
        <v>0</v>
      </c>
      <c r="K228">
        <f t="shared" si="7"/>
        <v>0</v>
      </c>
      <c r="L228">
        <f t="shared" si="8"/>
        <v>0</v>
      </c>
    </row>
    <row r="229" spans="1:12" ht="15" customHeight="1" x14ac:dyDescent="0.25">
      <c r="A229" s="1"/>
      <c r="B229" s="2"/>
      <c r="C229" s="2"/>
      <c r="D229" s="2"/>
      <c r="E229" s="1"/>
      <c r="F229" s="1"/>
      <c r="G229" s="3"/>
      <c r="H229" s="3"/>
      <c r="I229" s="3"/>
      <c r="J229">
        <f t="shared" si="6"/>
        <v>0</v>
      </c>
      <c r="K229">
        <f t="shared" si="7"/>
        <v>0</v>
      </c>
      <c r="L229">
        <f t="shared" si="8"/>
        <v>0</v>
      </c>
    </row>
    <row r="230" spans="1:12" ht="15" customHeight="1" x14ac:dyDescent="0.25">
      <c r="A230" s="1"/>
      <c r="B230" s="2"/>
      <c r="C230" s="2"/>
      <c r="D230" s="2"/>
      <c r="E230" s="1"/>
      <c r="F230" s="1"/>
      <c r="G230" s="3"/>
      <c r="H230" s="3"/>
      <c r="I230" s="3"/>
      <c r="J230">
        <f t="shared" si="6"/>
        <v>0</v>
      </c>
      <c r="K230">
        <f t="shared" si="7"/>
        <v>0</v>
      </c>
      <c r="L230">
        <f t="shared" si="8"/>
        <v>0</v>
      </c>
    </row>
    <row r="231" spans="1:12" ht="15" customHeight="1" x14ac:dyDescent="0.25">
      <c r="A231" s="1"/>
      <c r="B231" s="2"/>
      <c r="C231" s="2"/>
      <c r="D231" s="2"/>
      <c r="E231" s="1"/>
      <c r="F231" s="1"/>
      <c r="G231" s="3"/>
      <c r="H231" s="3"/>
      <c r="I231" s="3"/>
      <c r="J231">
        <f t="shared" si="6"/>
        <v>0</v>
      </c>
      <c r="K231">
        <f t="shared" si="7"/>
        <v>0</v>
      </c>
      <c r="L231">
        <f t="shared" si="8"/>
        <v>0</v>
      </c>
    </row>
    <row r="232" spans="1:12" ht="15" customHeight="1" x14ac:dyDescent="0.25">
      <c r="A232" s="1"/>
      <c r="B232" s="2"/>
      <c r="C232" s="2"/>
      <c r="D232" s="2"/>
      <c r="E232" s="1"/>
      <c r="F232" s="1"/>
      <c r="G232" s="3"/>
      <c r="H232" s="3"/>
      <c r="I232" s="3"/>
      <c r="J232">
        <f t="shared" si="6"/>
        <v>0</v>
      </c>
      <c r="K232">
        <f t="shared" si="7"/>
        <v>0</v>
      </c>
      <c r="L232">
        <f t="shared" si="8"/>
        <v>0</v>
      </c>
    </row>
    <row r="233" spans="1:12" ht="15" customHeight="1" x14ac:dyDescent="0.25">
      <c r="A233" s="1"/>
      <c r="B233" s="2"/>
      <c r="C233" s="2"/>
      <c r="D233" s="2"/>
      <c r="E233" s="1"/>
      <c r="F233" s="1"/>
      <c r="G233" s="3"/>
      <c r="H233" s="3"/>
      <c r="I233" s="3"/>
      <c r="J233">
        <f t="shared" si="6"/>
        <v>0</v>
      </c>
      <c r="K233">
        <f t="shared" si="7"/>
        <v>0</v>
      </c>
      <c r="L233">
        <f t="shared" si="8"/>
        <v>0</v>
      </c>
    </row>
    <row r="234" spans="1:12" ht="15" customHeight="1" x14ac:dyDescent="0.25">
      <c r="A234" s="1"/>
      <c r="B234" s="2"/>
      <c r="C234" s="2"/>
      <c r="D234" s="2"/>
      <c r="E234" s="1"/>
      <c r="F234" s="1"/>
      <c r="G234" s="3"/>
      <c r="H234" s="3"/>
      <c r="I234" s="3"/>
      <c r="J234">
        <f t="shared" si="6"/>
        <v>0</v>
      </c>
      <c r="K234">
        <f t="shared" si="7"/>
        <v>0</v>
      </c>
      <c r="L234">
        <f t="shared" si="8"/>
        <v>0</v>
      </c>
    </row>
    <row r="235" spans="1:12" ht="15" customHeight="1" x14ac:dyDescent="0.25">
      <c r="A235" s="1"/>
      <c r="B235" s="2"/>
      <c r="C235" s="2"/>
      <c r="D235" s="2"/>
      <c r="E235" s="1"/>
      <c r="F235" s="1"/>
      <c r="G235" s="3"/>
      <c r="H235" s="3"/>
      <c r="I235" s="3"/>
      <c r="J235">
        <f t="shared" si="6"/>
        <v>0</v>
      </c>
      <c r="K235">
        <f t="shared" si="7"/>
        <v>0</v>
      </c>
      <c r="L235">
        <f t="shared" si="8"/>
        <v>0</v>
      </c>
    </row>
    <row r="236" spans="1:12" ht="15" customHeight="1" x14ac:dyDescent="0.25">
      <c r="A236" s="1"/>
      <c r="B236" s="2"/>
      <c r="C236" s="2"/>
      <c r="D236" s="2"/>
      <c r="E236" s="1"/>
      <c r="F236" s="1"/>
      <c r="G236" s="3"/>
      <c r="H236" s="3"/>
      <c r="I236" s="3"/>
      <c r="J236">
        <f t="shared" si="6"/>
        <v>0</v>
      </c>
      <c r="K236">
        <f t="shared" si="7"/>
        <v>0</v>
      </c>
      <c r="L236">
        <f t="shared" si="8"/>
        <v>0</v>
      </c>
    </row>
    <row r="237" spans="1:12" ht="15" customHeight="1" x14ac:dyDescent="0.25">
      <c r="A237" s="1"/>
      <c r="B237" s="2"/>
      <c r="C237" s="2"/>
      <c r="D237" s="2"/>
      <c r="E237" s="1"/>
      <c r="F237" s="1"/>
      <c r="G237" s="3"/>
      <c r="H237" s="3"/>
      <c r="I237" s="3"/>
      <c r="J237">
        <f t="shared" si="6"/>
        <v>0</v>
      </c>
      <c r="K237">
        <f t="shared" si="7"/>
        <v>0</v>
      </c>
      <c r="L237">
        <f t="shared" si="8"/>
        <v>0</v>
      </c>
    </row>
    <row r="238" spans="1:12" ht="15" customHeight="1" x14ac:dyDescent="0.25">
      <c r="A238" s="1"/>
      <c r="B238" s="2"/>
      <c r="C238" s="2"/>
      <c r="D238" s="2"/>
      <c r="E238" s="1"/>
      <c r="F238" s="1"/>
      <c r="G238" s="3"/>
      <c r="H238" s="3"/>
      <c r="I238" s="3"/>
      <c r="J238">
        <f t="shared" si="6"/>
        <v>0</v>
      </c>
      <c r="K238">
        <f t="shared" si="7"/>
        <v>0</v>
      </c>
      <c r="L238">
        <f t="shared" si="8"/>
        <v>0</v>
      </c>
    </row>
    <row r="239" spans="1:12" ht="15" customHeight="1" x14ac:dyDescent="0.25">
      <c r="A239" s="1"/>
      <c r="B239" s="2"/>
      <c r="C239" s="2"/>
      <c r="D239" s="2"/>
      <c r="E239" s="1"/>
      <c r="F239" s="1"/>
      <c r="G239" s="3"/>
      <c r="H239" s="3"/>
      <c r="I239" s="3"/>
      <c r="J239">
        <f t="shared" si="6"/>
        <v>0</v>
      </c>
      <c r="K239">
        <f t="shared" si="7"/>
        <v>0</v>
      </c>
      <c r="L239">
        <f t="shared" si="8"/>
        <v>0</v>
      </c>
    </row>
    <row r="240" spans="1:12" ht="15" customHeight="1" x14ac:dyDescent="0.25">
      <c r="A240" s="1"/>
      <c r="B240" s="2"/>
      <c r="C240" s="2"/>
      <c r="D240" s="2"/>
      <c r="E240" s="1"/>
      <c r="F240" s="1"/>
      <c r="G240" s="3"/>
      <c r="H240" s="3"/>
      <c r="I240" s="3"/>
      <c r="J240">
        <f t="shared" si="6"/>
        <v>0</v>
      </c>
      <c r="K240">
        <f t="shared" si="7"/>
        <v>0</v>
      </c>
      <c r="L240">
        <f t="shared" si="8"/>
        <v>0</v>
      </c>
    </row>
    <row r="241" spans="1:12" ht="15" customHeight="1" x14ac:dyDescent="0.25">
      <c r="A241" s="1"/>
      <c r="B241" s="2"/>
      <c r="C241" s="2"/>
      <c r="D241" s="2"/>
      <c r="E241" s="1"/>
      <c r="F241" s="1"/>
      <c r="G241" s="3"/>
      <c r="H241" s="3"/>
      <c r="I241" s="3"/>
      <c r="J241">
        <f t="shared" si="6"/>
        <v>0</v>
      </c>
      <c r="K241">
        <f t="shared" si="7"/>
        <v>0</v>
      </c>
      <c r="L241">
        <f t="shared" si="8"/>
        <v>0</v>
      </c>
    </row>
    <row r="242" spans="1:12" ht="15" customHeight="1" x14ac:dyDescent="0.25">
      <c r="A242" s="1"/>
      <c r="B242" s="2"/>
      <c r="C242" s="2"/>
      <c r="D242" s="2"/>
      <c r="E242" s="1"/>
      <c r="F242" s="1"/>
      <c r="G242" s="3"/>
      <c r="H242" s="3"/>
      <c r="I242" s="3"/>
      <c r="J242">
        <f t="shared" si="6"/>
        <v>0</v>
      </c>
      <c r="K242">
        <f t="shared" si="7"/>
        <v>0</v>
      </c>
      <c r="L242">
        <f t="shared" si="8"/>
        <v>0</v>
      </c>
    </row>
    <row r="243" spans="1:12" ht="15" customHeight="1" x14ac:dyDescent="0.25">
      <c r="A243" s="1"/>
      <c r="B243" s="2"/>
      <c r="C243" s="2"/>
      <c r="D243" s="2"/>
      <c r="E243" s="1"/>
      <c r="F243" s="1"/>
      <c r="G243" s="3"/>
      <c r="H243" s="3"/>
      <c r="I243" s="3"/>
      <c r="J243">
        <f t="shared" ref="J243:J306" si="9">IF(AND(B243&gt;=$B$12,B243&lt;=$B$13,C243&gt;=$C$12,C243&lt;=$C$13,D243&gt;=D207,D243&lt;=$D$13),1,0)</f>
        <v>0</v>
      </c>
      <c r="K243">
        <f t="shared" ref="K243:K306" si="10">IF(AND(B243&gt;=$B$24,B243&lt;=$B$25,C243&gt;=$C$24,C243&lt;=$C$25,D243&gt;=$D$24,D243&lt;=$D$25),1,0)</f>
        <v>0</v>
      </c>
      <c r="L243">
        <f t="shared" ref="L243:L306" si="11">IF(AND(B243&gt;=$B$35,B243&lt;=$B$36,C243&gt;=$C$35,C243&lt;=$C$36,D243&gt;=$D$35,D243&lt;=$D$36),1,0)</f>
        <v>0</v>
      </c>
    </row>
    <row r="244" spans="1:12" ht="15" customHeight="1" x14ac:dyDescent="0.25">
      <c r="A244" s="1"/>
      <c r="B244" s="2"/>
      <c r="C244" s="2"/>
      <c r="D244" s="2"/>
      <c r="E244" s="1"/>
      <c r="F244" s="1"/>
      <c r="G244" s="3"/>
      <c r="H244" s="3"/>
      <c r="I244" s="3"/>
      <c r="J244">
        <f t="shared" si="9"/>
        <v>0</v>
      </c>
      <c r="K244">
        <f t="shared" si="10"/>
        <v>0</v>
      </c>
      <c r="L244">
        <f t="shared" si="11"/>
        <v>0</v>
      </c>
    </row>
    <row r="245" spans="1:12" ht="15" customHeight="1" x14ac:dyDescent="0.25">
      <c r="A245" s="1"/>
      <c r="B245" s="2"/>
      <c r="C245" s="2"/>
      <c r="D245" s="2"/>
      <c r="E245" s="1"/>
      <c r="F245" s="1"/>
      <c r="G245" s="3"/>
      <c r="H245" s="3"/>
      <c r="I245" s="3"/>
      <c r="J245">
        <f t="shared" si="9"/>
        <v>0</v>
      </c>
      <c r="K245">
        <f t="shared" si="10"/>
        <v>0</v>
      </c>
      <c r="L245">
        <f t="shared" si="11"/>
        <v>0</v>
      </c>
    </row>
    <row r="246" spans="1:12" ht="15" customHeight="1" x14ac:dyDescent="0.25">
      <c r="A246" s="1"/>
      <c r="B246" s="2"/>
      <c r="C246" s="2"/>
      <c r="D246" s="2"/>
      <c r="E246" s="1"/>
      <c r="F246" s="1"/>
      <c r="G246" s="3"/>
      <c r="H246" s="3"/>
      <c r="I246" s="3"/>
      <c r="J246">
        <f t="shared" si="9"/>
        <v>0</v>
      </c>
      <c r="K246">
        <f t="shared" si="10"/>
        <v>0</v>
      </c>
      <c r="L246">
        <f t="shared" si="11"/>
        <v>0</v>
      </c>
    </row>
    <row r="247" spans="1:12" ht="15" customHeight="1" x14ac:dyDescent="0.25">
      <c r="A247" s="1"/>
      <c r="B247" s="2"/>
      <c r="C247" s="2"/>
      <c r="D247" s="2"/>
      <c r="E247" s="1"/>
      <c r="F247" s="1"/>
      <c r="G247" s="3"/>
      <c r="H247" s="3"/>
      <c r="I247" s="3"/>
      <c r="J247">
        <f t="shared" si="9"/>
        <v>0</v>
      </c>
      <c r="K247">
        <f t="shared" si="10"/>
        <v>0</v>
      </c>
      <c r="L247">
        <f t="shared" si="11"/>
        <v>0</v>
      </c>
    </row>
    <row r="248" spans="1:12" ht="15" customHeight="1" x14ac:dyDescent="0.25">
      <c r="A248" s="1"/>
      <c r="B248" s="2"/>
      <c r="C248" s="2"/>
      <c r="D248" s="2"/>
      <c r="E248" s="1"/>
      <c r="F248" s="1"/>
      <c r="G248" s="3"/>
      <c r="H248" s="3"/>
      <c r="I248" s="3"/>
      <c r="J248">
        <f t="shared" si="9"/>
        <v>0</v>
      </c>
      <c r="K248">
        <f t="shared" si="10"/>
        <v>0</v>
      </c>
      <c r="L248">
        <f t="shared" si="11"/>
        <v>0</v>
      </c>
    </row>
    <row r="249" spans="1:12" ht="15" customHeight="1" x14ac:dyDescent="0.25">
      <c r="A249" s="1"/>
      <c r="B249" s="2"/>
      <c r="C249" s="2"/>
      <c r="D249" s="2"/>
      <c r="E249" s="1"/>
      <c r="F249" s="1"/>
      <c r="G249" s="3"/>
      <c r="H249" s="3"/>
      <c r="I249" s="3"/>
      <c r="J249">
        <f t="shared" si="9"/>
        <v>0</v>
      </c>
      <c r="K249">
        <f t="shared" si="10"/>
        <v>0</v>
      </c>
      <c r="L249">
        <f t="shared" si="11"/>
        <v>0</v>
      </c>
    </row>
    <row r="250" spans="1:12" ht="15" customHeight="1" x14ac:dyDescent="0.25">
      <c r="A250" s="1"/>
      <c r="B250" s="2"/>
      <c r="C250" s="2"/>
      <c r="D250" s="2"/>
      <c r="E250" s="1"/>
      <c r="F250" s="1"/>
      <c r="G250" s="3"/>
      <c r="H250" s="3"/>
      <c r="I250" s="3"/>
      <c r="J250">
        <f t="shared" si="9"/>
        <v>0</v>
      </c>
      <c r="K250">
        <f t="shared" si="10"/>
        <v>0</v>
      </c>
      <c r="L250">
        <f t="shared" si="11"/>
        <v>0</v>
      </c>
    </row>
    <row r="251" spans="1:12" ht="15" customHeight="1" x14ac:dyDescent="0.25">
      <c r="A251" s="1"/>
      <c r="B251" s="2"/>
      <c r="C251" s="2"/>
      <c r="D251" s="2"/>
      <c r="E251" s="1"/>
      <c r="F251" s="1"/>
      <c r="G251" s="3"/>
      <c r="H251" s="3"/>
      <c r="I251" s="3"/>
      <c r="J251">
        <f t="shared" si="9"/>
        <v>0</v>
      </c>
      <c r="K251">
        <f t="shared" si="10"/>
        <v>0</v>
      </c>
      <c r="L251">
        <f t="shared" si="11"/>
        <v>0</v>
      </c>
    </row>
    <row r="252" spans="1:12" ht="15" customHeight="1" x14ac:dyDescent="0.25">
      <c r="A252" s="1"/>
      <c r="B252" s="2"/>
      <c r="C252" s="2"/>
      <c r="D252" s="2"/>
      <c r="E252" s="1"/>
      <c r="F252" s="1"/>
      <c r="G252" s="3"/>
      <c r="H252" s="3"/>
      <c r="I252" s="3"/>
      <c r="J252">
        <f t="shared" si="9"/>
        <v>0</v>
      </c>
      <c r="K252">
        <f t="shared" si="10"/>
        <v>0</v>
      </c>
      <c r="L252">
        <f t="shared" si="11"/>
        <v>0</v>
      </c>
    </row>
    <row r="253" spans="1:12" ht="15" customHeight="1" x14ac:dyDescent="0.25">
      <c r="A253" s="1"/>
      <c r="B253" s="2"/>
      <c r="C253" s="2"/>
      <c r="D253" s="2"/>
      <c r="E253" s="1"/>
      <c r="F253" s="1"/>
      <c r="G253" s="3"/>
      <c r="H253" s="3"/>
      <c r="I253" s="3"/>
      <c r="J253">
        <f t="shared" si="9"/>
        <v>0</v>
      </c>
      <c r="K253">
        <f t="shared" si="10"/>
        <v>0</v>
      </c>
      <c r="L253">
        <f t="shared" si="11"/>
        <v>0</v>
      </c>
    </row>
    <row r="254" spans="1:12" ht="15" customHeight="1" x14ac:dyDescent="0.25">
      <c r="A254" s="1"/>
      <c r="B254" s="2"/>
      <c r="C254" s="2"/>
      <c r="D254" s="2"/>
      <c r="E254" s="1"/>
      <c r="F254" s="1"/>
      <c r="G254" s="3"/>
      <c r="H254" s="3"/>
      <c r="I254" s="3"/>
      <c r="J254">
        <f t="shared" si="9"/>
        <v>0</v>
      </c>
      <c r="K254">
        <f t="shared" si="10"/>
        <v>0</v>
      </c>
      <c r="L254">
        <f t="shared" si="11"/>
        <v>0</v>
      </c>
    </row>
    <row r="255" spans="1:12" ht="15" customHeight="1" x14ac:dyDescent="0.25">
      <c r="A255" s="1"/>
      <c r="B255" s="2"/>
      <c r="C255" s="2"/>
      <c r="D255" s="2"/>
      <c r="E255" s="1"/>
      <c r="F255" s="1"/>
      <c r="G255" s="3"/>
      <c r="H255" s="3"/>
      <c r="I255" s="3"/>
      <c r="J255">
        <f t="shared" si="9"/>
        <v>0</v>
      </c>
      <c r="K255">
        <f t="shared" si="10"/>
        <v>0</v>
      </c>
      <c r="L255">
        <f t="shared" si="11"/>
        <v>0</v>
      </c>
    </row>
    <row r="256" spans="1:12" ht="15" customHeight="1" x14ac:dyDescent="0.25">
      <c r="A256" s="1"/>
      <c r="B256" s="2"/>
      <c r="C256" s="2"/>
      <c r="D256" s="2"/>
      <c r="E256" s="1"/>
      <c r="F256" s="1"/>
      <c r="G256" s="3"/>
      <c r="H256" s="3"/>
      <c r="I256" s="3"/>
      <c r="J256">
        <f t="shared" si="9"/>
        <v>0</v>
      </c>
      <c r="K256">
        <f t="shared" si="10"/>
        <v>0</v>
      </c>
      <c r="L256">
        <f t="shared" si="11"/>
        <v>0</v>
      </c>
    </row>
    <row r="257" spans="1:12" ht="15" customHeight="1" x14ac:dyDescent="0.25">
      <c r="A257" s="1"/>
      <c r="B257" s="2"/>
      <c r="C257" s="2"/>
      <c r="D257" s="2"/>
      <c r="E257" s="1"/>
      <c r="F257" s="1"/>
      <c r="G257" s="3"/>
      <c r="H257" s="3"/>
      <c r="I257" s="3"/>
      <c r="J257">
        <f t="shared" si="9"/>
        <v>0</v>
      </c>
      <c r="K257">
        <f t="shared" si="10"/>
        <v>0</v>
      </c>
      <c r="L257">
        <f t="shared" si="11"/>
        <v>0</v>
      </c>
    </row>
    <row r="258" spans="1:12" ht="15" customHeight="1" x14ac:dyDescent="0.25">
      <c r="A258" s="1"/>
      <c r="B258" s="2"/>
      <c r="C258" s="2"/>
      <c r="D258" s="2"/>
      <c r="E258" s="1"/>
      <c r="F258" s="1"/>
      <c r="G258" s="3"/>
      <c r="H258" s="3"/>
      <c r="I258" s="3"/>
      <c r="J258">
        <f t="shared" si="9"/>
        <v>0</v>
      </c>
      <c r="K258">
        <f t="shared" si="10"/>
        <v>0</v>
      </c>
      <c r="L258">
        <f t="shared" si="11"/>
        <v>0</v>
      </c>
    </row>
    <row r="259" spans="1:12" ht="15" customHeight="1" x14ac:dyDescent="0.25">
      <c r="A259" s="1"/>
      <c r="B259" s="2"/>
      <c r="C259" s="2"/>
      <c r="D259" s="2"/>
      <c r="E259" s="1"/>
      <c r="F259" s="1"/>
      <c r="G259" s="3"/>
      <c r="H259" s="3"/>
      <c r="I259" s="3"/>
      <c r="J259">
        <f t="shared" si="9"/>
        <v>0</v>
      </c>
      <c r="K259">
        <f t="shared" si="10"/>
        <v>0</v>
      </c>
      <c r="L259">
        <f t="shared" si="11"/>
        <v>0</v>
      </c>
    </row>
    <row r="260" spans="1:12" ht="15" customHeight="1" x14ac:dyDescent="0.25">
      <c r="A260" s="1"/>
      <c r="B260" s="2"/>
      <c r="C260" s="2"/>
      <c r="D260" s="2"/>
      <c r="E260" s="1"/>
      <c r="F260" s="1"/>
      <c r="G260" s="3"/>
      <c r="H260" s="3"/>
      <c r="I260" s="3"/>
      <c r="J260">
        <f t="shared" si="9"/>
        <v>0</v>
      </c>
      <c r="K260">
        <f t="shared" si="10"/>
        <v>0</v>
      </c>
      <c r="L260">
        <f t="shared" si="11"/>
        <v>0</v>
      </c>
    </row>
    <row r="261" spans="1:12" ht="15" customHeight="1" x14ac:dyDescent="0.25">
      <c r="A261" s="1"/>
      <c r="B261" s="2"/>
      <c r="C261" s="2"/>
      <c r="D261" s="2"/>
      <c r="E261" s="1"/>
      <c r="F261" s="1"/>
      <c r="G261" s="3"/>
      <c r="H261" s="3"/>
      <c r="I261" s="3"/>
      <c r="J261">
        <f t="shared" si="9"/>
        <v>0</v>
      </c>
      <c r="K261">
        <f t="shared" si="10"/>
        <v>0</v>
      </c>
      <c r="L261">
        <f t="shared" si="11"/>
        <v>0</v>
      </c>
    </row>
    <row r="262" spans="1:12" ht="15" customHeight="1" x14ac:dyDescent="0.25">
      <c r="A262" s="1"/>
      <c r="B262" s="2"/>
      <c r="C262" s="2"/>
      <c r="D262" s="2"/>
      <c r="E262" s="1"/>
      <c r="F262" s="1"/>
      <c r="G262" s="3"/>
      <c r="H262" s="3"/>
      <c r="I262" s="3"/>
      <c r="J262">
        <f t="shared" si="9"/>
        <v>0</v>
      </c>
      <c r="K262">
        <f t="shared" si="10"/>
        <v>0</v>
      </c>
      <c r="L262">
        <f t="shared" si="11"/>
        <v>0</v>
      </c>
    </row>
    <row r="263" spans="1:12" ht="15" customHeight="1" x14ac:dyDescent="0.25">
      <c r="A263" s="1"/>
      <c r="B263" s="2"/>
      <c r="C263" s="2"/>
      <c r="D263" s="2"/>
      <c r="E263" s="1"/>
      <c r="F263" s="1"/>
      <c r="G263" s="3"/>
      <c r="H263" s="3"/>
      <c r="I263" s="3"/>
      <c r="J263">
        <f t="shared" si="9"/>
        <v>0</v>
      </c>
      <c r="K263">
        <f t="shared" si="10"/>
        <v>0</v>
      </c>
      <c r="L263">
        <f t="shared" si="11"/>
        <v>0</v>
      </c>
    </row>
    <row r="264" spans="1:12" ht="15" customHeight="1" x14ac:dyDescent="0.25">
      <c r="A264" s="1"/>
      <c r="B264" s="2"/>
      <c r="C264" s="2"/>
      <c r="D264" s="2"/>
      <c r="E264" s="1"/>
      <c r="F264" s="1"/>
      <c r="G264" s="3"/>
      <c r="H264" s="3"/>
      <c r="I264" s="3"/>
      <c r="J264">
        <f t="shared" si="9"/>
        <v>0</v>
      </c>
      <c r="K264">
        <f t="shared" si="10"/>
        <v>0</v>
      </c>
      <c r="L264">
        <f t="shared" si="11"/>
        <v>0</v>
      </c>
    </row>
    <row r="265" spans="1:12" ht="15" customHeight="1" x14ac:dyDescent="0.25">
      <c r="A265" s="1"/>
      <c r="B265" s="2"/>
      <c r="C265" s="2"/>
      <c r="D265" s="2"/>
      <c r="E265" s="1"/>
      <c r="F265" s="1"/>
      <c r="G265" s="3"/>
      <c r="H265" s="3"/>
      <c r="I265" s="3"/>
      <c r="J265">
        <f t="shared" si="9"/>
        <v>0</v>
      </c>
      <c r="K265">
        <f t="shared" si="10"/>
        <v>0</v>
      </c>
      <c r="L265">
        <f t="shared" si="11"/>
        <v>0</v>
      </c>
    </row>
    <row r="266" spans="1:12" ht="15" customHeight="1" x14ac:dyDescent="0.25">
      <c r="A266" s="1"/>
      <c r="B266" s="2"/>
      <c r="C266" s="2"/>
      <c r="D266" s="2"/>
      <c r="E266" s="1"/>
      <c r="F266" s="1"/>
      <c r="G266" s="3"/>
      <c r="H266" s="3"/>
      <c r="I266" s="3"/>
      <c r="J266">
        <f t="shared" si="9"/>
        <v>0</v>
      </c>
      <c r="K266">
        <f t="shared" si="10"/>
        <v>0</v>
      </c>
      <c r="L266">
        <f t="shared" si="11"/>
        <v>0</v>
      </c>
    </row>
    <row r="267" spans="1:12" ht="15" customHeight="1" x14ac:dyDescent="0.25">
      <c r="A267" s="1"/>
      <c r="B267" s="2"/>
      <c r="C267" s="2"/>
      <c r="D267" s="2"/>
      <c r="E267" s="1"/>
      <c r="F267" s="1"/>
      <c r="G267" s="3"/>
      <c r="H267" s="3"/>
      <c r="I267" s="3"/>
      <c r="J267">
        <f t="shared" si="9"/>
        <v>0</v>
      </c>
      <c r="K267">
        <f t="shared" si="10"/>
        <v>0</v>
      </c>
      <c r="L267">
        <f t="shared" si="11"/>
        <v>0</v>
      </c>
    </row>
    <row r="268" spans="1:12" ht="15" customHeight="1" x14ac:dyDescent="0.25">
      <c r="A268" s="1"/>
      <c r="B268" s="2"/>
      <c r="C268" s="2"/>
      <c r="D268" s="2"/>
      <c r="E268" s="1"/>
      <c r="F268" s="1"/>
      <c r="G268" s="3"/>
      <c r="H268" s="3"/>
      <c r="I268" s="3"/>
      <c r="J268">
        <f t="shared" si="9"/>
        <v>0</v>
      </c>
      <c r="K268">
        <f t="shared" si="10"/>
        <v>0</v>
      </c>
      <c r="L268">
        <f t="shared" si="11"/>
        <v>0</v>
      </c>
    </row>
    <row r="269" spans="1:12" ht="15" customHeight="1" x14ac:dyDescent="0.25">
      <c r="A269" s="1"/>
      <c r="B269" s="2"/>
      <c r="C269" s="2"/>
      <c r="D269" s="2"/>
      <c r="E269" s="1"/>
      <c r="F269" s="1"/>
      <c r="G269" s="3"/>
      <c r="H269" s="3"/>
      <c r="I269" s="3"/>
      <c r="J269">
        <f t="shared" si="9"/>
        <v>0</v>
      </c>
      <c r="K269">
        <f t="shared" si="10"/>
        <v>0</v>
      </c>
      <c r="L269">
        <f t="shared" si="11"/>
        <v>0</v>
      </c>
    </row>
    <row r="270" spans="1:12" ht="15" customHeight="1" x14ac:dyDescent="0.25">
      <c r="A270" s="1"/>
      <c r="B270" s="2"/>
      <c r="C270" s="2"/>
      <c r="D270" s="2"/>
      <c r="E270" s="1"/>
      <c r="F270" s="1"/>
      <c r="G270" s="3"/>
      <c r="H270" s="3"/>
      <c r="I270" s="3"/>
      <c r="J270">
        <f t="shared" si="9"/>
        <v>0</v>
      </c>
      <c r="K270">
        <f t="shared" si="10"/>
        <v>0</v>
      </c>
      <c r="L270">
        <f t="shared" si="11"/>
        <v>0</v>
      </c>
    </row>
    <row r="271" spans="1:12" ht="15" customHeight="1" x14ac:dyDescent="0.25">
      <c r="A271" s="1"/>
      <c r="B271" s="2"/>
      <c r="C271" s="2"/>
      <c r="D271" s="2"/>
      <c r="E271" s="1"/>
      <c r="F271" s="1"/>
      <c r="G271" s="3"/>
      <c r="H271" s="3"/>
      <c r="I271" s="3"/>
      <c r="J271">
        <f t="shared" si="9"/>
        <v>0</v>
      </c>
      <c r="K271">
        <f t="shared" si="10"/>
        <v>0</v>
      </c>
      <c r="L271">
        <f t="shared" si="11"/>
        <v>0</v>
      </c>
    </row>
    <row r="272" spans="1:12" ht="15" customHeight="1" x14ac:dyDescent="0.25">
      <c r="A272" s="1"/>
      <c r="B272" s="2"/>
      <c r="C272" s="2"/>
      <c r="D272" s="2"/>
      <c r="E272" s="1"/>
      <c r="F272" s="1"/>
      <c r="G272" s="3"/>
      <c r="H272" s="3"/>
      <c r="I272" s="3"/>
      <c r="J272">
        <f t="shared" si="9"/>
        <v>0</v>
      </c>
      <c r="K272">
        <f t="shared" si="10"/>
        <v>0</v>
      </c>
      <c r="L272">
        <f t="shared" si="11"/>
        <v>0</v>
      </c>
    </row>
    <row r="273" spans="1:12" ht="15" customHeight="1" x14ac:dyDescent="0.25">
      <c r="A273" s="1"/>
      <c r="B273" s="2"/>
      <c r="C273" s="2"/>
      <c r="D273" s="2"/>
      <c r="E273" s="1"/>
      <c r="F273" s="1"/>
      <c r="G273" s="3"/>
      <c r="H273" s="3"/>
      <c r="I273" s="3"/>
      <c r="J273">
        <f t="shared" si="9"/>
        <v>0</v>
      </c>
      <c r="K273">
        <f t="shared" si="10"/>
        <v>0</v>
      </c>
      <c r="L273">
        <f t="shared" si="11"/>
        <v>0</v>
      </c>
    </row>
    <row r="274" spans="1:12" ht="15" customHeight="1" x14ac:dyDescent="0.25">
      <c r="A274" s="1"/>
      <c r="B274" s="2"/>
      <c r="C274" s="2"/>
      <c r="D274" s="2"/>
      <c r="E274" s="1"/>
      <c r="F274" s="1"/>
      <c r="G274" s="3"/>
      <c r="H274" s="3"/>
      <c r="I274" s="3"/>
      <c r="J274">
        <f t="shared" si="9"/>
        <v>0</v>
      </c>
      <c r="K274">
        <f t="shared" si="10"/>
        <v>0</v>
      </c>
      <c r="L274">
        <f t="shared" si="11"/>
        <v>0</v>
      </c>
    </row>
    <row r="275" spans="1:12" ht="15" customHeight="1" x14ac:dyDescent="0.25">
      <c r="A275" s="1"/>
      <c r="B275" s="2"/>
      <c r="C275" s="2"/>
      <c r="D275" s="2"/>
      <c r="E275" s="1"/>
      <c r="F275" s="1"/>
      <c r="G275" s="3"/>
      <c r="H275" s="3"/>
      <c r="I275" s="3"/>
      <c r="J275">
        <f t="shared" si="9"/>
        <v>0</v>
      </c>
      <c r="K275">
        <f t="shared" si="10"/>
        <v>0</v>
      </c>
      <c r="L275">
        <f t="shared" si="11"/>
        <v>0</v>
      </c>
    </row>
    <row r="276" spans="1:12" ht="15" customHeight="1" x14ac:dyDescent="0.25">
      <c r="A276" s="1"/>
      <c r="B276" s="2"/>
      <c r="C276" s="2"/>
      <c r="D276" s="2"/>
      <c r="E276" s="1"/>
      <c r="F276" s="1"/>
      <c r="G276" s="3"/>
      <c r="H276" s="3"/>
      <c r="I276" s="3"/>
      <c r="J276">
        <f t="shared" si="9"/>
        <v>0</v>
      </c>
      <c r="K276">
        <f t="shared" si="10"/>
        <v>0</v>
      </c>
      <c r="L276">
        <f t="shared" si="11"/>
        <v>0</v>
      </c>
    </row>
    <row r="277" spans="1:12" ht="15" customHeight="1" x14ac:dyDescent="0.25">
      <c r="A277" s="1"/>
      <c r="B277" s="2"/>
      <c r="C277" s="2"/>
      <c r="D277" s="2"/>
      <c r="E277" s="1"/>
      <c r="F277" s="1"/>
      <c r="G277" s="3"/>
      <c r="H277" s="3"/>
      <c r="I277" s="3"/>
      <c r="J277">
        <f t="shared" si="9"/>
        <v>0</v>
      </c>
      <c r="K277">
        <f t="shared" si="10"/>
        <v>0</v>
      </c>
      <c r="L277">
        <f t="shared" si="11"/>
        <v>0</v>
      </c>
    </row>
    <row r="278" spans="1:12" ht="15" customHeight="1" x14ac:dyDescent="0.25">
      <c r="A278" s="1"/>
      <c r="B278" s="2"/>
      <c r="C278" s="2"/>
      <c r="D278" s="2"/>
      <c r="E278" s="1"/>
      <c r="F278" s="1"/>
      <c r="G278" s="3"/>
      <c r="H278" s="3"/>
      <c r="I278" s="3"/>
      <c r="J278">
        <f t="shared" si="9"/>
        <v>0</v>
      </c>
      <c r="K278">
        <f t="shared" si="10"/>
        <v>0</v>
      </c>
      <c r="L278">
        <f t="shared" si="11"/>
        <v>0</v>
      </c>
    </row>
    <row r="279" spans="1:12" ht="15" customHeight="1" x14ac:dyDescent="0.25">
      <c r="A279" s="1"/>
      <c r="B279" s="2"/>
      <c r="C279" s="2"/>
      <c r="D279" s="2"/>
      <c r="E279" s="1"/>
      <c r="F279" s="1"/>
      <c r="G279" s="3"/>
      <c r="H279" s="3"/>
      <c r="I279" s="3"/>
      <c r="J279">
        <f t="shared" si="9"/>
        <v>0</v>
      </c>
      <c r="K279">
        <f t="shared" si="10"/>
        <v>0</v>
      </c>
      <c r="L279">
        <f t="shared" si="11"/>
        <v>0</v>
      </c>
    </row>
    <row r="280" spans="1:12" ht="15" customHeight="1" x14ac:dyDescent="0.25">
      <c r="A280" s="1"/>
      <c r="B280" s="2"/>
      <c r="C280" s="2"/>
      <c r="D280" s="2"/>
      <c r="E280" s="1"/>
      <c r="F280" s="1"/>
      <c r="G280" s="3"/>
      <c r="H280" s="3"/>
      <c r="I280" s="3"/>
      <c r="J280">
        <f t="shared" si="9"/>
        <v>0</v>
      </c>
      <c r="K280">
        <f t="shared" si="10"/>
        <v>0</v>
      </c>
      <c r="L280">
        <f t="shared" si="11"/>
        <v>0</v>
      </c>
    </row>
    <row r="281" spans="1:12" ht="15" customHeight="1" x14ac:dyDescent="0.25">
      <c r="A281" s="1"/>
      <c r="B281" s="2"/>
      <c r="C281" s="2"/>
      <c r="D281" s="2"/>
      <c r="E281" s="1"/>
      <c r="F281" s="1"/>
      <c r="G281" s="3"/>
      <c r="H281" s="3"/>
      <c r="I281" s="3"/>
      <c r="J281">
        <f t="shared" si="9"/>
        <v>0</v>
      </c>
      <c r="K281">
        <f t="shared" si="10"/>
        <v>0</v>
      </c>
      <c r="L281">
        <f t="shared" si="11"/>
        <v>0</v>
      </c>
    </row>
    <row r="282" spans="1:12" ht="15" customHeight="1" x14ac:dyDescent="0.25">
      <c r="A282" s="1"/>
      <c r="B282" s="2"/>
      <c r="C282" s="2"/>
      <c r="D282" s="2"/>
      <c r="E282" s="1"/>
      <c r="F282" s="1"/>
      <c r="G282" s="3"/>
      <c r="H282" s="3"/>
      <c r="I282" s="3"/>
      <c r="J282">
        <f t="shared" si="9"/>
        <v>0</v>
      </c>
      <c r="K282">
        <f t="shared" si="10"/>
        <v>0</v>
      </c>
      <c r="L282">
        <f t="shared" si="11"/>
        <v>0</v>
      </c>
    </row>
    <row r="283" spans="1:12" ht="15" customHeight="1" x14ac:dyDescent="0.25">
      <c r="A283" s="1"/>
      <c r="B283" s="2"/>
      <c r="C283" s="2"/>
      <c r="D283" s="2"/>
      <c r="E283" s="1"/>
      <c r="F283" s="1"/>
      <c r="G283" s="3"/>
      <c r="H283" s="3"/>
      <c r="I283" s="3"/>
      <c r="J283">
        <f t="shared" si="9"/>
        <v>0</v>
      </c>
      <c r="K283">
        <f t="shared" si="10"/>
        <v>0</v>
      </c>
      <c r="L283">
        <f t="shared" si="11"/>
        <v>0</v>
      </c>
    </row>
    <row r="284" spans="1:12" ht="15" customHeight="1" x14ac:dyDescent="0.25">
      <c r="A284" s="1"/>
      <c r="B284" s="2"/>
      <c r="C284" s="2"/>
      <c r="D284" s="2"/>
      <c r="E284" s="1"/>
      <c r="F284" s="1"/>
      <c r="G284" s="3"/>
      <c r="H284" s="3"/>
      <c r="I284" s="3"/>
      <c r="J284">
        <f t="shared" si="9"/>
        <v>0</v>
      </c>
      <c r="K284">
        <f t="shared" si="10"/>
        <v>0</v>
      </c>
      <c r="L284">
        <f t="shared" si="11"/>
        <v>0</v>
      </c>
    </row>
    <row r="285" spans="1:12" ht="15" customHeight="1" x14ac:dyDescent="0.25">
      <c r="A285" s="1"/>
      <c r="B285" s="2"/>
      <c r="C285" s="2"/>
      <c r="D285" s="2"/>
      <c r="E285" s="1"/>
      <c r="F285" s="1"/>
      <c r="G285" s="3"/>
      <c r="H285" s="3"/>
      <c r="I285" s="3"/>
      <c r="J285">
        <f t="shared" si="9"/>
        <v>0</v>
      </c>
      <c r="K285">
        <f t="shared" si="10"/>
        <v>0</v>
      </c>
      <c r="L285">
        <f t="shared" si="11"/>
        <v>0</v>
      </c>
    </row>
    <row r="286" spans="1:12" ht="15" customHeight="1" x14ac:dyDescent="0.25">
      <c r="A286" s="1"/>
      <c r="B286" s="2"/>
      <c r="C286" s="2"/>
      <c r="D286" s="2"/>
      <c r="E286" s="1"/>
      <c r="F286" s="1"/>
      <c r="G286" s="3"/>
      <c r="H286" s="3"/>
      <c r="I286" s="3"/>
      <c r="J286">
        <f t="shared" si="9"/>
        <v>0</v>
      </c>
      <c r="K286">
        <f t="shared" si="10"/>
        <v>0</v>
      </c>
      <c r="L286">
        <f t="shared" si="11"/>
        <v>0</v>
      </c>
    </row>
    <row r="287" spans="1:12" ht="15" customHeight="1" x14ac:dyDescent="0.25">
      <c r="A287" s="1"/>
      <c r="B287" s="2"/>
      <c r="C287" s="2"/>
      <c r="D287" s="2"/>
      <c r="E287" s="1"/>
      <c r="F287" s="1"/>
      <c r="G287" s="3"/>
      <c r="H287" s="3"/>
      <c r="I287" s="3"/>
      <c r="J287">
        <f t="shared" si="9"/>
        <v>0</v>
      </c>
      <c r="K287">
        <f t="shared" si="10"/>
        <v>0</v>
      </c>
      <c r="L287">
        <f t="shared" si="11"/>
        <v>0</v>
      </c>
    </row>
    <row r="288" spans="1:12" ht="15" customHeight="1" x14ac:dyDescent="0.25">
      <c r="A288" s="1"/>
      <c r="B288" s="2"/>
      <c r="C288" s="2"/>
      <c r="D288" s="2"/>
      <c r="E288" s="1"/>
      <c r="F288" s="1"/>
      <c r="G288" s="3"/>
      <c r="H288" s="3"/>
      <c r="I288" s="3"/>
      <c r="J288">
        <f t="shared" si="9"/>
        <v>0</v>
      </c>
      <c r="K288">
        <f t="shared" si="10"/>
        <v>0</v>
      </c>
      <c r="L288">
        <f t="shared" si="11"/>
        <v>0</v>
      </c>
    </row>
    <row r="289" spans="1:12" ht="15" customHeight="1" x14ac:dyDescent="0.25">
      <c r="A289" s="1"/>
      <c r="B289" s="2"/>
      <c r="C289" s="2"/>
      <c r="D289" s="2"/>
      <c r="E289" s="1"/>
      <c r="F289" s="1"/>
      <c r="G289" s="3"/>
      <c r="H289" s="3"/>
      <c r="I289" s="3"/>
      <c r="J289">
        <f t="shared" si="9"/>
        <v>0</v>
      </c>
      <c r="K289">
        <f t="shared" si="10"/>
        <v>0</v>
      </c>
      <c r="L289">
        <f t="shared" si="11"/>
        <v>0</v>
      </c>
    </row>
    <row r="290" spans="1:12" ht="15" customHeight="1" x14ac:dyDescent="0.25">
      <c r="A290" s="1"/>
      <c r="B290" s="2"/>
      <c r="C290" s="2"/>
      <c r="D290" s="2"/>
      <c r="E290" s="1"/>
      <c r="F290" s="1"/>
      <c r="G290" s="3"/>
      <c r="H290" s="3"/>
      <c r="I290" s="3"/>
      <c r="J290">
        <f t="shared" si="9"/>
        <v>0</v>
      </c>
      <c r="K290">
        <f t="shared" si="10"/>
        <v>0</v>
      </c>
      <c r="L290">
        <f t="shared" si="11"/>
        <v>0</v>
      </c>
    </row>
    <row r="291" spans="1:12" ht="15" customHeight="1" x14ac:dyDescent="0.25">
      <c r="A291" s="1"/>
      <c r="B291" s="2"/>
      <c r="C291" s="2"/>
      <c r="D291" s="2"/>
      <c r="E291" s="1"/>
      <c r="F291" s="1"/>
      <c r="G291" s="3"/>
      <c r="H291" s="3"/>
      <c r="I291" s="3"/>
      <c r="J291">
        <f t="shared" si="9"/>
        <v>0</v>
      </c>
      <c r="K291">
        <f t="shared" si="10"/>
        <v>0</v>
      </c>
      <c r="L291">
        <f t="shared" si="11"/>
        <v>0</v>
      </c>
    </row>
    <row r="292" spans="1:12" ht="15" customHeight="1" x14ac:dyDescent="0.25">
      <c r="A292" s="1"/>
      <c r="B292" s="2"/>
      <c r="C292" s="2"/>
      <c r="D292" s="2"/>
      <c r="E292" s="1"/>
      <c r="F292" s="1"/>
      <c r="G292" s="3"/>
      <c r="H292" s="3"/>
      <c r="I292" s="3"/>
      <c r="J292">
        <f t="shared" si="9"/>
        <v>0</v>
      </c>
      <c r="K292">
        <f t="shared" si="10"/>
        <v>0</v>
      </c>
      <c r="L292">
        <f t="shared" si="11"/>
        <v>0</v>
      </c>
    </row>
    <row r="293" spans="1:12" ht="15" customHeight="1" x14ac:dyDescent="0.25">
      <c r="A293" s="1"/>
      <c r="B293" s="2"/>
      <c r="C293" s="2"/>
      <c r="D293" s="2"/>
      <c r="E293" s="1"/>
      <c r="F293" s="1"/>
      <c r="G293" s="3"/>
      <c r="H293" s="3"/>
      <c r="I293" s="3"/>
      <c r="J293">
        <f t="shared" si="9"/>
        <v>0</v>
      </c>
      <c r="K293">
        <f t="shared" si="10"/>
        <v>0</v>
      </c>
      <c r="L293">
        <f t="shared" si="11"/>
        <v>0</v>
      </c>
    </row>
    <row r="294" spans="1:12" ht="15" customHeight="1" x14ac:dyDescent="0.25">
      <c r="A294" s="1"/>
      <c r="B294" s="2"/>
      <c r="C294" s="2"/>
      <c r="D294" s="2"/>
      <c r="E294" s="1"/>
      <c r="F294" s="1"/>
      <c r="G294" s="3"/>
      <c r="H294" s="3"/>
      <c r="I294" s="3"/>
      <c r="J294">
        <f t="shared" si="9"/>
        <v>0</v>
      </c>
      <c r="K294">
        <f t="shared" si="10"/>
        <v>0</v>
      </c>
      <c r="L294">
        <f t="shared" si="11"/>
        <v>0</v>
      </c>
    </row>
    <row r="295" spans="1:12" ht="15" customHeight="1" x14ac:dyDescent="0.25">
      <c r="A295" s="1"/>
      <c r="B295" s="2"/>
      <c r="C295" s="2"/>
      <c r="D295" s="2"/>
      <c r="E295" s="1"/>
      <c r="F295" s="1"/>
      <c r="G295" s="3"/>
      <c r="H295" s="3"/>
      <c r="I295" s="3"/>
      <c r="J295">
        <f t="shared" si="9"/>
        <v>0</v>
      </c>
      <c r="K295">
        <f t="shared" si="10"/>
        <v>0</v>
      </c>
      <c r="L295">
        <f t="shared" si="11"/>
        <v>0</v>
      </c>
    </row>
    <row r="296" spans="1:12" ht="15" customHeight="1" x14ac:dyDescent="0.25">
      <c r="A296" s="1"/>
      <c r="B296" s="2"/>
      <c r="C296" s="2"/>
      <c r="D296" s="2"/>
      <c r="E296" s="1"/>
      <c r="F296" s="1"/>
      <c r="G296" s="3"/>
      <c r="H296" s="3"/>
      <c r="I296" s="3"/>
      <c r="J296">
        <f t="shared" si="9"/>
        <v>0</v>
      </c>
      <c r="K296">
        <f t="shared" si="10"/>
        <v>0</v>
      </c>
      <c r="L296">
        <f t="shared" si="11"/>
        <v>0</v>
      </c>
    </row>
    <row r="297" spans="1:12" ht="15" customHeight="1" x14ac:dyDescent="0.25">
      <c r="A297" s="1"/>
      <c r="B297" s="2"/>
      <c r="C297" s="2"/>
      <c r="D297" s="2"/>
      <c r="E297" s="1"/>
      <c r="F297" s="1"/>
      <c r="G297" s="3"/>
      <c r="H297" s="3"/>
      <c r="I297" s="3"/>
      <c r="J297">
        <f t="shared" si="9"/>
        <v>0</v>
      </c>
      <c r="K297">
        <f t="shared" si="10"/>
        <v>0</v>
      </c>
      <c r="L297">
        <f t="shared" si="11"/>
        <v>0</v>
      </c>
    </row>
    <row r="298" spans="1:12" ht="15" customHeight="1" x14ac:dyDescent="0.25">
      <c r="A298" s="1"/>
      <c r="B298" s="2"/>
      <c r="C298" s="2"/>
      <c r="D298" s="2"/>
      <c r="E298" s="1"/>
      <c r="F298" s="1"/>
      <c r="G298" s="3"/>
      <c r="H298" s="3"/>
      <c r="I298" s="3"/>
      <c r="J298">
        <f t="shared" si="9"/>
        <v>0</v>
      </c>
      <c r="K298">
        <f t="shared" si="10"/>
        <v>0</v>
      </c>
      <c r="L298">
        <f t="shared" si="11"/>
        <v>0</v>
      </c>
    </row>
    <row r="299" spans="1:12" ht="15" customHeight="1" x14ac:dyDescent="0.25">
      <c r="A299" s="1"/>
      <c r="B299" s="2"/>
      <c r="C299" s="2"/>
      <c r="D299" s="2"/>
      <c r="E299" s="1"/>
      <c r="F299" s="1"/>
      <c r="G299" s="3"/>
      <c r="H299" s="3"/>
      <c r="I299" s="3"/>
      <c r="J299">
        <f t="shared" si="9"/>
        <v>0</v>
      </c>
      <c r="K299">
        <f t="shared" si="10"/>
        <v>0</v>
      </c>
      <c r="L299">
        <f t="shared" si="11"/>
        <v>0</v>
      </c>
    </row>
    <row r="300" spans="1:12" ht="15" customHeight="1" x14ac:dyDescent="0.25">
      <c r="A300" s="1"/>
      <c r="B300" s="2"/>
      <c r="C300" s="2"/>
      <c r="D300" s="2"/>
      <c r="E300" s="1"/>
      <c r="F300" s="1"/>
      <c r="G300" s="3"/>
      <c r="H300" s="3"/>
      <c r="I300" s="3"/>
      <c r="J300">
        <f t="shared" si="9"/>
        <v>0</v>
      </c>
      <c r="K300">
        <f t="shared" si="10"/>
        <v>0</v>
      </c>
      <c r="L300">
        <f t="shared" si="11"/>
        <v>0</v>
      </c>
    </row>
    <row r="301" spans="1:12" ht="15" customHeight="1" x14ac:dyDescent="0.25">
      <c r="A301" s="1"/>
      <c r="B301" s="2"/>
      <c r="C301" s="2"/>
      <c r="D301" s="2"/>
      <c r="E301" s="1"/>
      <c r="F301" s="1"/>
      <c r="G301" s="3"/>
      <c r="H301" s="3"/>
      <c r="I301" s="3"/>
      <c r="J301">
        <f t="shared" si="9"/>
        <v>0</v>
      </c>
      <c r="K301">
        <f t="shared" si="10"/>
        <v>0</v>
      </c>
      <c r="L301">
        <f t="shared" si="11"/>
        <v>0</v>
      </c>
    </row>
    <row r="302" spans="1:12" ht="15" customHeight="1" x14ac:dyDescent="0.25">
      <c r="A302" s="1"/>
      <c r="B302" s="2"/>
      <c r="C302" s="2"/>
      <c r="D302" s="2"/>
      <c r="E302" s="1"/>
      <c r="F302" s="1"/>
      <c r="G302" s="3"/>
      <c r="H302" s="3"/>
      <c r="I302" s="3"/>
      <c r="J302">
        <f t="shared" si="9"/>
        <v>0</v>
      </c>
      <c r="K302">
        <f t="shared" si="10"/>
        <v>0</v>
      </c>
      <c r="L302">
        <f t="shared" si="11"/>
        <v>0</v>
      </c>
    </row>
    <row r="303" spans="1:12" ht="15" customHeight="1" x14ac:dyDescent="0.25">
      <c r="A303" s="1"/>
      <c r="B303" s="2"/>
      <c r="C303" s="2"/>
      <c r="D303" s="2"/>
      <c r="E303" s="1"/>
      <c r="F303" s="1"/>
      <c r="G303" s="3"/>
      <c r="H303" s="3"/>
      <c r="I303" s="3"/>
      <c r="J303">
        <f t="shared" si="9"/>
        <v>0</v>
      </c>
      <c r="K303">
        <f t="shared" si="10"/>
        <v>0</v>
      </c>
      <c r="L303">
        <f t="shared" si="11"/>
        <v>0</v>
      </c>
    </row>
    <row r="304" spans="1:12" ht="15" customHeight="1" x14ac:dyDescent="0.25">
      <c r="A304" s="1"/>
      <c r="B304" s="2"/>
      <c r="C304" s="2"/>
      <c r="D304" s="2"/>
      <c r="E304" s="1"/>
      <c r="F304" s="1"/>
      <c r="G304" s="3"/>
      <c r="H304" s="3"/>
      <c r="I304" s="3"/>
      <c r="J304">
        <f t="shared" si="9"/>
        <v>0</v>
      </c>
      <c r="K304">
        <f t="shared" si="10"/>
        <v>0</v>
      </c>
      <c r="L304">
        <f t="shared" si="11"/>
        <v>0</v>
      </c>
    </row>
    <row r="305" spans="1:12" ht="15" customHeight="1" x14ac:dyDescent="0.25">
      <c r="A305" s="1"/>
      <c r="B305" s="2"/>
      <c r="C305" s="2"/>
      <c r="D305" s="2"/>
      <c r="E305" s="1"/>
      <c r="F305" s="1"/>
      <c r="G305" s="3"/>
      <c r="H305" s="3"/>
      <c r="I305" s="3"/>
      <c r="J305">
        <f t="shared" si="9"/>
        <v>0</v>
      </c>
      <c r="K305">
        <f t="shared" si="10"/>
        <v>0</v>
      </c>
      <c r="L305">
        <f t="shared" si="11"/>
        <v>0</v>
      </c>
    </row>
    <row r="306" spans="1:12" ht="15" customHeight="1" x14ac:dyDescent="0.25">
      <c r="A306" s="1"/>
      <c r="B306" s="2"/>
      <c r="C306" s="2"/>
      <c r="D306" s="2"/>
      <c r="E306" s="1"/>
      <c r="F306" s="1"/>
      <c r="G306" s="3"/>
      <c r="H306" s="3"/>
      <c r="I306" s="3"/>
      <c r="J306">
        <f t="shared" si="9"/>
        <v>0</v>
      </c>
      <c r="K306">
        <f t="shared" si="10"/>
        <v>0</v>
      </c>
      <c r="L306">
        <f t="shared" si="11"/>
        <v>0</v>
      </c>
    </row>
    <row r="307" spans="1:12" ht="15" customHeight="1" x14ac:dyDescent="0.25">
      <c r="A307" s="1"/>
      <c r="B307" s="2"/>
      <c r="C307" s="2"/>
      <c r="D307" s="2"/>
      <c r="E307" s="1"/>
      <c r="F307" s="1"/>
      <c r="G307" s="3"/>
      <c r="H307" s="3"/>
      <c r="I307" s="3"/>
      <c r="J307">
        <f t="shared" ref="J307:J349" si="12">IF(AND(B307&gt;=$B$12,B307&lt;=$B$13,C307&gt;=$C$12,C307&lt;=$C$13,D307&gt;=D271,D307&lt;=$D$13),1,0)</f>
        <v>0</v>
      </c>
      <c r="K307">
        <f t="shared" ref="K307:K349" si="13">IF(AND(B307&gt;=$B$24,B307&lt;=$B$25,C307&gt;=$C$24,C307&lt;=$C$25,D307&gt;=$D$24,D307&lt;=$D$25),1,0)</f>
        <v>0</v>
      </c>
      <c r="L307">
        <f t="shared" ref="L307:L349" si="14">IF(AND(B307&gt;=$B$35,B307&lt;=$B$36,C307&gt;=$C$35,C307&lt;=$C$36,D307&gt;=$D$35,D307&lt;=$D$36),1,0)</f>
        <v>0</v>
      </c>
    </row>
    <row r="308" spans="1:12" x14ac:dyDescent="0.25">
      <c r="A308" s="1"/>
      <c r="B308" s="2"/>
      <c r="C308" s="2"/>
      <c r="D308" s="2"/>
      <c r="E308" s="1"/>
      <c r="F308" s="1"/>
      <c r="G308" s="3"/>
      <c r="H308" s="3"/>
      <c r="I308" s="3"/>
      <c r="J308">
        <f t="shared" si="12"/>
        <v>0</v>
      </c>
      <c r="K308">
        <f t="shared" si="13"/>
        <v>0</v>
      </c>
      <c r="L308">
        <f t="shared" si="14"/>
        <v>0</v>
      </c>
    </row>
    <row r="309" spans="1:12" ht="15" customHeight="1" x14ac:dyDescent="0.25">
      <c r="A309" s="1"/>
      <c r="B309" s="2"/>
      <c r="C309" s="2"/>
      <c r="D309" s="2"/>
      <c r="E309" s="1"/>
      <c r="F309" s="1"/>
      <c r="G309" s="3"/>
      <c r="H309" s="3"/>
      <c r="I309" s="3"/>
      <c r="J309">
        <f t="shared" si="12"/>
        <v>0</v>
      </c>
      <c r="K309">
        <f t="shared" si="13"/>
        <v>0</v>
      </c>
      <c r="L309">
        <f t="shared" si="14"/>
        <v>0</v>
      </c>
    </row>
    <row r="310" spans="1:12" ht="15" customHeight="1" x14ac:dyDescent="0.25">
      <c r="A310" s="1"/>
      <c r="B310" s="2"/>
      <c r="C310" s="2"/>
      <c r="D310" s="2"/>
      <c r="E310" s="1"/>
      <c r="F310" s="1"/>
      <c r="G310" s="3"/>
      <c r="H310" s="3"/>
      <c r="I310" s="3"/>
      <c r="J310">
        <f t="shared" si="12"/>
        <v>0</v>
      </c>
      <c r="K310">
        <f t="shared" si="13"/>
        <v>0</v>
      </c>
      <c r="L310">
        <f t="shared" si="14"/>
        <v>0</v>
      </c>
    </row>
    <row r="311" spans="1:12" ht="15" customHeight="1" x14ac:dyDescent="0.25">
      <c r="A311" s="1"/>
      <c r="B311" s="2"/>
      <c r="C311" s="2"/>
      <c r="D311" s="2"/>
      <c r="E311" s="1"/>
      <c r="F311" s="1"/>
      <c r="G311" s="3"/>
      <c r="H311" s="3"/>
      <c r="I311" s="3"/>
      <c r="J311">
        <f t="shared" si="12"/>
        <v>0</v>
      </c>
      <c r="K311">
        <f t="shared" si="13"/>
        <v>0</v>
      </c>
      <c r="L311">
        <f t="shared" si="14"/>
        <v>0</v>
      </c>
    </row>
    <row r="312" spans="1:12" ht="15" customHeight="1" x14ac:dyDescent="0.25">
      <c r="A312" s="1"/>
      <c r="B312" s="2"/>
      <c r="C312" s="2"/>
      <c r="D312" s="2"/>
      <c r="E312" s="1"/>
      <c r="F312" s="1"/>
      <c r="G312" s="3"/>
      <c r="H312" s="3"/>
      <c r="I312" s="3"/>
      <c r="J312">
        <f t="shared" si="12"/>
        <v>0</v>
      </c>
      <c r="K312">
        <f t="shared" si="13"/>
        <v>0</v>
      </c>
      <c r="L312">
        <f t="shared" si="14"/>
        <v>0</v>
      </c>
    </row>
    <row r="313" spans="1:12" ht="15" customHeight="1" x14ac:dyDescent="0.25">
      <c r="A313" s="1"/>
      <c r="B313" s="2"/>
      <c r="C313" s="2"/>
      <c r="D313" s="2"/>
      <c r="E313" s="1"/>
      <c r="F313" s="1"/>
      <c r="G313" s="3"/>
      <c r="H313" s="3"/>
      <c r="I313" s="3"/>
      <c r="J313">
        <f t="shared" si="12"/>
        <v>0</v>
      </c>
      <c r="K313">
        <f t="shared" si="13"/>
        <v>0</v>
      </c>
      <c r="L313">
        <f t="shared" si="14"/>
        <v>0</v>
      </c>
    </row>
    <row r="314" spans="1:12" ht="15" customHeight="1" x14ac:dyDescent="0.25">
      <c r="A314" s="1"/>
      <c r="B314" s="2"/>
      <c r="C314" s="2"/>
      <c r="D314" s="2"/>
      <c r="E314" s="1"/>
      <c r="F314" s="1"/>
      <c r="G314" s="3"/>
      <c r="H314" s="3"/>
      <c r="I314" s="3"/>
      <c r="J314">
        <f t="shared" si="12"/>
        <v>0</v>
      </c>
      <c r="K314">
        <f t="shared" si="13"/>
        <v>0</v>
      </c>
      <c r="L314">
        <f t="shared" si="14"/>
        <v>0</v>
      </c>
    </row>
    <row r="315" spans="1:12" ht="15" customHeight="1" x14ac:dyDescent="0.25">
      <c r="A315" s="1"/>
      <c r="B315" s="2"/>
      <c r="C315" s="2"/>
      <c r="D315" s="2"/>
      <c r="E315" s="1"/>
      <c r="F315" s="1"/>
      <c r="G315" s="3"/>
      <c r="H315" s="3"/>
      <c r="I315" s="3"/>
      <c r="J315">
        <f t="shared" si="12"/>
        <v>0</v>
      </c>
      <c r="K315">
        <f t="shared" si="13"/>
        <v>0</v>
      </c>
      <c r="L315">
        <f t="shared" si="14"/>
        <v>0</v>
      </c>
    </row>
    <row r="316" spans="1:12" ht="15" customHeight="1" x14ac:dyDescent="0.25">
      <c r="A316" s="1"/>
      <c r="B316" s="2"/>
      <c r="C316" s="2"/>
      <c r="D316" s="2"/>
      <c r="E316" s="1"/>
      <c r="F316" s="1"/>
      <c r="G316" s="3"/>
      <c r="H316" s="3"/>
      <c r="I316" s="3"/>
      <c r="J316">
        <f t="shared" si="12"/>
        <v>0</v>
      </c>
      <c r="K316">
        <f t="shared" si="13"/>
        <v>0</v>
      </c>
      <c r="L316">
        <f t="shared" si="14"/>
        <v>0</v>
      </c>
    </row>
    <row r="317" spans="1:12" ht="15" customHeight="1" x14ac:dyDescent="0.25">
      <c r="A317" s="1"/>
      <c r="B317" s="2"/>
      <c r="C317" s="2"/>
      <c r="D317" s="2"/>
      <c r="E317" s="1"/>
      <c r="F317" s="1"/>
      <c r="G317" s="3"/>
      <c r="H317" s="3"/>
      <c r="I317" s="3"/>
      <c r="J317">
        <f t="shared" si="12"/>
        <v>0</v>
      </c>
      <c r="K317">
        <f t="shared" si="13"/>
        <v>0</v>
      </c>
      <c r="L317">
        <f t="shared" si="14"/>
        <v>0</v>
      </c>
    </row>
    <row r="318" spans="1:12" ht="15" customHeight="1" x14ac:dyDescent="0.25">
      <c r="A318" s="1"/>
      <c r="B318" s="2"/>
      <c r="C318" s="2"/>
      <c r="D318" s="2"/>
      <c r="E318" s="1"/>
      <c r="F318" s="1"/>
      <c r="G318" s="3"/>
      <c r="H318" s="3"/>
      <c r="I318" s="3"/>
      <c r="J318">
        <f t="shared" si="12"/>
        <v>0</v>
      </c>
      <c r="K318">
        <f t="shared" si="13"/>
        <v>0</v>
      </c>
      <c r="L318">
        <f t="shared" si="14"/>
        <v>0</v>
      </c>
    </row>
    <row r="319" spans="1:12" ht="15" customHeight="1" x14ac:dyDescent="0.25">
      <c r="A319" s="1"/>
      <c r="B319" s="2"/>
      <c r="C319" s="2"/>
      <c r="D319" s="2"/>
      <c r="E319" s="1"/>
      <c r="F319" s="1"/>
      <c r="G319" s="3"/>
      <c r="H319" s="3"/>
      <c r="I319" s="3"/>
      <c r="J319">
        <f t="shared" si="12"/>
        <v>0</v>
      </c>
      <c r="K319">
        <f t="shared" si="13"/>
        <v>0</v>
      </c>
      <c r="L319">
        <f t="shared" si="14"/>
        <v>0</v>
      </c>
    </row>
    <row r="320" spans="1:12" ht="15" customHeight="1" x14ac:dyDescent="0.25">
      <c r="A320" s="1"/>
      <c r="B320" s="2"/>
      <c r="C320" s="2"/>
      <c r="D320" s="2"/>
      <c r="E320" s="1"/>
      <c r="F320" s="1"/>
      <c r="G320" s="3"/>
      <c r="H320" s="3"/>
      <c r="I320" s="3"/>
      <c r="J320">
        <f t="shared" si="12"/>
        <v>0</v>
      </c>
      <c r="K320">
        <f t="shared" si="13"/>
        <v>0</v>
      </c>
      <c r="L320">
        <f t="shared" si="14"/>
        <v>0</v>
      </c>
    </row>
    <row r="321" spans="1:12" ht="15" customHeight="1" x14ac:dyDescent="0.25">
      <c r="A321" s="1"/>
      <c r="B321" s="2"/>
      <c r="C321" s="2"/>
      <c r="D321" s="2"/>
      <c r="E321" s="1"/>
      <c r="F321" s="1"/>
      <c r="G321" s="3"/>
      <c r="H321" s="3"/>
      <c r="I321" s="3"/>
      <c r="J321">
        <f t="shared" si="12"/>
        <v>0</v>
      </c>
      <c r="K321">
        <f t="shared" si="13"/>
        <v>0</v>
      </c>
      <c r="L321">
        <f t="shared" si="14"/>
        <v>0</v>
      </c>
    </row>
    <row r="322" spans="1:12" ht="15" customHeight="1" x14ac:dyDescent="0.25">
      <c r="A322" s="1"/>
      <c r="B322" s="2"/>
      <c r="C322" s="2"/>
      <c r="D322" s="2"/>
      <c r="E322" s="1"/>
      <c r="F322" s="1"/>
      <c r="G322" s="3"/>
      <c r="H322" s="3"/>
      <c r="I322" s="3"/>
      <c r="J322">
        <f t="shared" si="12"/>
        <v>0</v>
      </c>
      <c r="K322">
        <f t="shared" si="13"/>
        <v>0</v>
      </c>
      <c r="L322">
        <f t="shared" si="14"/>
        <v>0</v>
      </c>
    </row>
    <row r="323" spans="1:12" ht="15" customHeight="1" x14ac:dyDescent="0.25">
      <c r="A323" s="1"/>
      <c r="B323" s="2"/>
      <c r="C323" s="2"/>
      <c r="D323" s="2"/>
      <c r="E323" s="1"/>
      <c r="F323" s="1"/>
      <c r="G323" s="3"/>
      <c r="H323" s="3"/>
      <c r="I323" s="3"/>
      <c r="J323">
        <f t="shared" si="12"/>
        <v>0</v>
      </c>
      <c r="K323">
        <f t="shared" si="13"/>
        <v>0</v>
      </c>
      <c r="L323">
        <f t="shared" si="14"/>
        <v>0</v>
      </c>
    </row>
    <row r="324" spans="1:12" ht="15" customHeight="1" x14ac:dyDescent="0.25">
      <c r="A324" s="1"/>
      <c r="B324" s="2"/>
      <c r="C324" s="2"/>
      <c r="D324" s="2"/>
      <c r="E324" s="1"/>
      <c r="F324" s="1"/>
      <c r="G324" s="3"/>
      <c r="H324" s="3"/>
      <c r="I324" s="3"/>
      <c r="J324">
        <f t="shared" si="12"/>
        <v>0</v>
      </c>
      <c r="K324">
        <f t="shared" si="13"/>
        <v>0</v>
      </c>
      <c r="L324">
        <f t="shared" si="14"/>
        <v>0</v>
      </c>
    </row>
    <row r="325" spans="1:12" ht="15" customHeight="1" x14ac:dyDescent="0.25">
      <c r="A325" s="1"/>
      <c r="B325" s="2"/>
      <c r="C325" s="2"/>
      <c r="D325" s="2"/>
      <c r="E325" s="1"/>
      <c r="F325" s="1"/>
      <c r="G325" s="3"/>
      <c r="H325" s="3"/>
      <c r="I325" s="3"/>
      <c r="J325">
        <f t="shared" si="12"/>
        <v>0</v>
      </c>
      <c r="K325">
        <f t="shared" si="13"/>
        <v>0</v>
      </c>
      <c r="L325">
        <f t="shared" si="14"/>
        <v>0</v>
      </c>
    </row>
    <row r="326" spans="1:12" ht="15" customHeight="1" x14ac:dyDescent="0.25">
      <c r="A326" s="1"/>
      <c r="B326" s="2"/>
      <c r="C326" s="2"/>
      <c r="D326" s="2"/>
      <c r="E326" s="1"/>
      <c r="F326" s="1"/>
      <c r="G326" s="3"/>
      <c r="H326" s="3"/>
      <c r="I326" s="3"/>
      <c r="J326">
        <f t="shared" si="12"/>
        <v>0</v>
      </c>
      <c r="K326">
        <f t="shared" si="13"/>
        <v>0</v>
      </c>
      <c r="L326">
        <f t="shared" si="14"/>
        <v>0</v>
      </c>
    </row>
    <row r="327" spans="1:12" ht="15" customHeight="1" x14ac:dyDescent="0.25">
      <c r="A327" s="1"/>
      <c r="B327" s="2"/>
      <c r="C327" s="2"/>
      <c r="D327" s="2"/>
      <c r="E327" s="1"/>
      <c r="F327" s="1"/>
      <c r="G327" s="3"/>
      <c r="H327" s="3"/>
      <c r="I327" s="3"/>
      <c r="J327">
        <f t="shared" si="12"/>
        <v>0</v>
      </c>
      <c r="K327">
        <f t="shared" si="13"/>
        <v>0</v>
      </c>
      <c r="L327">
        <f t="shared" si="14"/>
        <v>0</v>
      </c>
    </row>
    <row r="328" spans="1:12" ht="15" customHeight="1" x14ac:dyDescent="0.25">
      <c r="A328" s="1"/>
      <c r="B328" s="2"/>
      <c r="C328" s="2"/>
      <c r="D328" s="2"/>
      <c r="E328" s="1"/>
      <c r="F328" s="1"/>
      <c r="G328" s="3"/>
      <c r="H328" s="3"/>
      <c r="I328" s="3"/>
      <c r="J328">
        <f t="shared" si="12"/>
        <v>0</v>
      </c>
      <c r="K328">
        <f t="shared" si="13"/>
        <v>0</v>
      </c>
      <c r="L328">
        <f t="shared" si="14"/>
        <v>0</v>
      </c>
    </row>
    <row r="329" spans="1:12" ht="15" customHeight="1" x14ac:dyDescent="0.25">
      <c r="A329" s="1"/>
      <c r="B329" s="2"/>
      <c r="C329" s="2"/>
      <c r="D329" s="2"/>
      <c r="E329" s="1"/>
      <c r="F329" s="1"/>
      <c r="G329" s="3"/>
      <c r="H329" s="3"/>
      <c r="I329" s="3"/>
      <c r="J329">
        <f t="shared" si="12"/>
        <v>0</v>
      </c>
      <c r="K329">
        <f t="shared" si="13"/>
        <v>0</v>
      </c>
      <c r="L329">
        <f t="shared" si="14"/>
        <v>0</v>
      </c>
    </row>
    <row r="330" spans="1:12" ht="15" customHeight="1" x14ac:dyDescent="0.25">
      <c r="A330" s="1"/>
      <c r="B330" s="2"/>
      <c r="C330" s="2"/>
      <c r="D330" s="2"/>
      <c r="E330" s="1"/>
      <c r="F330" s="1"/>
      <c r="G330" s="3"/>
      <c r="H330" s="3"/>
      <c r="I330" s="3"/>
      <c r="J330">
        <f t="shared" si="12"/>
        <v>0</v>
      </c>
      <c r="K330">
        <f t="shared" si="13"/>
        <v>0</v>
      </c>
      <c r="L330">
        <f t="shared" si="14"/>
        <v>0</v>
      </c>
    </row>
    <row r="331" spans="1:12" ht="15" customHeight="1" x14ac:dyDescent="0.25">
      <c r="A331" s="1"/>
      <c r="B331" s="2"/>
      <c r="C331" s="2"/>
      <c r="D331" s="2"/>
      <c r="E331" s="1"/>
      <c r="F331" s="1"/>
      <c r="G331" s="3"/>
      <c r="H331" s="3"/>
      <c r="I331" s="3"/>
      <c r="J331">
        <f t="shared" si="12"/>
        <v>0</v>
      </c>
      <c r="K331">
        <f t="shared" si="13"/>
        <v>0</v>
      </c>
      <c r="L331">
        <f t="shared" si="14"/>
        <v>0</v>
      </c>
    </row>
    <row r="332" spans="1:12" ht="15" customHeight="1" x14ac:dyDescent="0.25">
      <c r="A332" s="1"/>
      <c r="B332" s="2"/>
      <c r="C332" s="2"/>
      <c r="D332" s="2"/>
      <c r="E332" s="1"/>
      <c r="F332" s="1"/>
      <c r="G332" s="3"/>
      <c r="H332" s="3"/>
      <c r="I332" s="3"/>
      <c r="J332">
        <f t="shared" si="12"/>
        <v>0</v>
      </c>
      <c r="K332">
        <f t="shared" si="13"/>
        <v>0</v>
      </c>
      <c r="L332">
        <f t="shared" si="14"/>
        <v>0</v>
      </c>
    </row>
    <row r="333" spans="1:12" ht="15" customHeight="1" x14ac:dyDescent="0.25">
      <c r="A333" s="1"/>
      <c r="B333" s="2"/>
      <c r="C333" s="2"/>
      <c r="D333" s="2"/>
      <c r="E333" s="1"/>
      <c r="F333" s="1"/>
      <c r="G333" s="3"/>
      <c r="H333" s="3"/>
      <c r="I333" s="3"/>
      <c r="J333">
        <f t="shared" si="12"/>
        <v>0</v>
      </c>
      <c r="K333">
        <f t="shared" si="13"/>
        <v>0</v>
      </c>
      <c r="L333">
        <f t="shared" si="14"/>
        <v>0</v>
      </c>
    </row>
    <row r="334" spans="1:12" ht="15" customHeight="1" x14ac:dyDescent="0.25">
      <c r="A334" s="1"/>
      <c r="B334" s="2"/>
      <c r="C334" s="2"/>
      <c r="D334" s="2"/>
      <c r="E334" s="1"/>
      <c r="F334" s="1"/>
      <c r="G334" s="3"/>
      <c r="H334" s="3"/>
      <c r="I334" s="3"/>
      <c r="J334">
        <f t="shared" si="12"/>
        <v>0</v>
      </c>
      <c r="K334">
        <f t="shared" si="13"/>
        <v>0</v>
      </c>
      <c r="L334">
        <f t="shared" si="14"/>
        <v>0</v>
      </c>
    </row>
    <row r="335" spans="1:12" ht="15" customHeight="1" x14ac:dyDescent="0.25">
      <c r="A335" s="1"/>
      <c r="B335" s="2"/>
      <c r="C335" s="2"/>
      <c r="D335" s="2"/>
      <c r="E335" s="1"/>
      <c r="F335" s="1"/>
      <c r="G335" s="3"/>
      <c r="H335" s="3"/>
      <c r="I335" s="3"/>
      <c r="J335">
        <f t="shared" si="12"/>
        <v>0</v>
      </c>
      <c r="K335">
        <f t="shared" si="13"/>
        <v>0</v>
      </c>
      <c r="L335">
        <f t="shared" si="14"/>
        <v>0</v>
      </c>
    </row>
    <row r="336" spans="1:12" ht="15" customHeight="1" x14ac:dyDescent="0.25">
      <c r="A336" s="1"/>
      <c r="B336" s="2"/>
      <c r="C336" s="2"/>
      <c r="D336" s="2"/>
      <c r="E336" s="1"/>
      <c r="F336" s="1"/>
      <c r="G336" s="3"/>
      <c r="H336" s="3"/>
      <c r="I336" s="3"/>
      <c r="J336">
        <f t="shared" si="12"/>
        <v>0</v>
      </c>
      <c r="K336">
        <f t="shared" si="13"/>
        <v>0</v>
      </c>
      <c r="L336">
        <f t="shared" si="14"/>
        <v>0</v>
      </c>
    </row>
    <row r="337" spans="1:12" ht="15" customHeight="1" x14ac:dyDescent="0.25">
      <c r="A337" s="1"/>
      <c r="B337" s="2"/>
      <c r="C337" s="2"/>
      <c r="D337" s="2"/>
      <c r="E337" s="1"/>
      <c r="F337" s="1"/>
      <c r="G337" s="3"/>
      <c r="H337" s="3"/>
      <c r="I337" s="3"/>
      <c r="J337">
        <f t="shared" si="12"/>
        <v>0</v>
      </c>
      <c r="K337">
        <f t="shared" si="13"/>
        <v>0</v>
      </c>
      <c r="L337">
        <f t="shared" si="14"/>
        <v>0</v>
      </c>
    </row>
    <row r="338" spans="1:12" ht="15" customHeight="1" x14ac:dyDescent="0.25">
      <c r="A338" s="1"/>
      <c r="B338" s="2"/>
      <c r="C338" s="2"/>
      <c r="D338" s="2"/>
      <c r="E338" s="1"/>
      <c r="F338" s="1"/>
      <c r="G338" s="3"/>
      <c r="H338" s="3"/>
      <c r="I338" s="3"/>
      <c r="J338">
        <f t="shared" si="12"/>
        <v>0</v>
      </c>
      <c r="K338">
        <f t="shared" si="13"/>
        <v>0</v>
      </c>
      <c r="L338">
        <f t="shared" si="14"/>
        <v>0</v>
      </c>
    </row>
    <row r="339" spans="1:12" ht="15" customHeight="1" x14ac:dyDescent="0.25">
      <c r="A339" s="1"/>
      <c r="B339" s="2"/>
      <c r="C339" s="2"/>
      <c r="D339" s="2"/>
      <c r="E339" s="1"/>
      <c r="F339" s="1"/>
      <c r="G339" s="3"/>
      <c r="H339" s="3"/>
      <c r="I339" s="3"/>
      <c r="J339">
        <f t="shared" si="12"/>
        <v>0</v>
      </c>
      <c r="K339">
        <f t="shared" si="13"/>
        <v>0</v>
      </c>
      <c r="L339">
        <f t="shared" si="14"/>
        <v>0</v>
      </c>
    </row>
    <row r="340" spans="1:12" ht="15" customHeight="1" x14ac:dyDescent="0.25">
      <c r="A340" s="1"/>
      <c r="B340" s="2"/>
      <c r="C340" s="2"/>
      <c r="D340" s="2"/>
      <c r="E340" s="1"/>
      <c r="F340" s="1"/>
      <c r="G340" s="3"/>
      <c r="H340" s="3"/>
      <c r="I340" s="3"/>
      <c r="J340">
        <f t="shared" si="12"/>
        <v>0</v>
      </c>
      <c r="K340">
        <f t="shared" si="13"/>
        <v>0</v>
      </c>
      <c r="L340">
        <f t="shared" si="14"/>
        <v>0</v>
      </c>
    </row>
    <row r="341" spans="1:12" ht="15" customHeight="1" x14ac:dyDescent="0.25">
      <c r="A341" s="1"/>
      <c r="B341" s="2"/>
      <c r="C341" s="2"/>
      <c r="D341" s="2"/>
      <c r="E341" s="1"/>
      <c r="F341" s="1"/>
      <c r="G341" s="3"/>
      <c r="H341" s="3"/>
      <c r="I341" s="3"/>
      <c r="J341">
        <f t="shared" si="12"/>
        <v>0</v>
      </c>
      <c r="K341">
        <f t="shared" si="13"/>
        <v>0</v>
      </c>
      <c r="L341">
        <f t="shared" si="14"/>
        <v>0</v>
      </c>
    </row>
    <row r="342" spans="1:12" ht="15" customHeight="1" x14ac:dyDescent="0.25">
      <c r="A342" s="1"/>
      <c r="B342" s="2"/>
      <c r="C342" s="2"/>
      <c r="D342" s="2"/>
      <c r="E342" s="1"/>
      <c r="F342" s="1"/>
      <c r="G342" s="3"/>
      <c r="H342" s="3"/>
      <c r="I342" s="3"/>
      <c r="J342">
        <f t="shared" si="12"/>
        <v>0</v>
      </c>
      <c r="K342">
        <f t="shared" si="13"/>
        <v>0</v>
      </c>
      <c r="L342">
        <f t="shared" si="14"/>
        <v>0</v>
      </c>
    </row>
    <row r="343" spans="1:12" ht="15" customHeight="1" x14ac:dyDescent="0.25">
      <c r="A343" s="1"/>
      <c r="B343" s="2"/>
      <c r="C343" s="2"/>
      <c r="D343" s="2"/>
      <c r="E343" s="1"/>
      <c r="F343" s="1"/>
      <c r="G343" s="3"/>
      <c r="H343" s="3"/>
      <c r="I343" s="3"/>
      <c r="J343">
        <f t="shared" si="12"/>
        <v>0</v>
      </c>
      <c r="K343">
        <f t="shared" si="13"/>
        <v>0</v>
      </c>
      <c r="L343">
        <f t="shared" si="14"/>
        <v>0</v>
      </c>
    </row>
    <row r="344" spans="1:12" ht="15" customHeight="1" x14ac:dyDescent="0.25">
      <c r="A344" s="1"/>
      <c r="B344" s="2"/>
      <c r="C344" s="2"/>
      <c r="D344" s="2"/>
      <c r="E344" s="1"/>
      <c r="F344" s="1"/>
      <c r="G344" s="3"/>
      <c r="H344" s="3"/>
      <c r="I344" s="3"/>
      <c r="J344">
        <f t="shared" si="12"/>
        <v>0</v>
      </c>
      <c r="K344">
        <f t="shared" si="13"/>
        <v>0</v>
      </c>
      <c r="L344">
        <f t="shared" si="14"/>
        <v>0</v>
      </c>
    </row>
    <row r="345" spans="1:12" ht="15" customHeight="1" x14ac:dyDescent="0.25">
      <c r="A345" s="1"/>
      <c r="B345" s="2"/>
      <c r="C345" s="2"/>
      <c r="D345" s="2"/>
      <c r="E345" s="1"/>
      <c r="F345" s="1"/>
      <c r="G345" s="3"/>
      <c r="H345" s="3"/>
      <c r="I345" s="3"/>
      <c r="J345">
        <f t="shared" si="12"/>
        <v>0</v>
      </c>
      <c r="K345">
        <f t="shared" si="13"/>
        <v>0</v>
      </c>
      <c r="L345">
        <f t="shared" si="14"/>
        <v>0</v>
      </c>
    </row>
    <row r="346" spans="1:12" ht="15" customHeight="1" x14ac:dyDescent="0.25">
      <c r="A346" s="1"/>
      <c r="B346" s="2"/>
      <c r="C346" s="2"/>
      <c r="D346" s="2"/>
      <c r="E346" s="1"/>
      <c r="F346" s="1"/>
      <c r="G346" s="3"/>
      <c r="H346" s="3"/>
      <c r="I346" s="3"/>
      <c r="J346">
        <f t="shared" si="12"/>
        <v>0</v>
      </c>
      <c r="K346">
        <f t="shared" si="13"/>
        <v>0</v>
      </c>
      <c r="L346">
        <f t="shared" si="14"/>
        <v>0</v>
      </c>
    </row>
    <row r="347" spans="1:12" ht="15" customHeight="1" x14ac:dyDescent="0.25">
      <c r="A347" s="1"/>
      <c r="B347" s="2"/>
      <c r="C347" s="2"/>
      <c r="D347" s="2"/>
      <c r="E347" s="1"/>
      <c r="F347" s="1"/>
      <c r="G347" s="3"/>
      <c r="H347" s="3"/>
      <c r="I347" s="3"/>
      <c r="J347">
        <f t="shared" si="12"/>
        <v>0</v>
      </c>
      <c r="K347">
        <f t="shared" si="13"/>
        <v>0</v>
      </c>
      <c r="L347">
        <f t="shared" si="14"/>
        <v>0</v>
      </c>
    </row>
    <row r="348" spans="1:12" ht="15" customHeight="1" x14ac:dyDescent="0.25">
      <c r="A348" s="1"/>
      <c r="B348" s="2"/>
      <c r="C348" s="2"/>
      <c r="D348" s="2"/>
      <c r="E348" s="1"/>
      <c r="F348" s="1"/>
      <c r="G348" s="3"/>
      <c r="H348" s="3"/>
      <c r="I348" s="3"/>
      <c r="J348">
        <f t="shared" si="12"/>
        <v>0</v>
      </c>
      <c r="K348">
        <f t="shared" si="13"/>
        <v>0</v>
      </c>
      <c r="L348">
        <f t="shared" si="14"/>
        <v>0</v>
      </c>
    </row>
    <row r="349" spans="1:12" ht="15" customHeight="1" x14ac:dyDescent="0.25">
      <c r="A349" s="1"/>
      <c r="B349" s="2"/>
      <c r="C349" s="2"/>
      <c r="D349" s="2"/>
      <c r="E349" s="1"/>
      <c r="F349" s="1"/>
      <c r="G349" s="3"/>
      <c r="H349" s="3"/>
      <c r="I349" s="3"/>
      <c r="J349">
        <f t="shared" si="12"/>
        <v>0</v>
      </c>
      <c r="K349">
        <f t="shared" si="13"/>
        <v>0</v>
      </c>
      <c r="L349">
        <f t="shared" si="14"/>
        <v>0</v>
      </c>
    </row>
  </sheetData>
  <autoFilter ref="A49:L349"/>
  <mergeCells count="4">
    <mergeCell ref="A1:D1"/>
    <mergeCell ref="E1:G1"/>
    <mergeCell ref="B48:D48"/>
    <mergeCell ref="E48:F48"/>
  </mergeCells>
  <conditionalFormatting sqref="B7">
    <cfRule type="expression" dxfId="40" priority="4" stopIfTrue="1">
      <formula>RiskIsInput</formula>
    </cfRule>
  </conditionalFormatting>
  <conditionalFormatting sqref="B8">
    <cfRule type="expression" dxfId="14" priority="13" stopIfTrue="1">
      <formula>RiskIsInput</formula>
    </cfRule>
  </conditionalFormatting>
  <conditionalFormatting sqref="B9">
    <cfRule type="expression" dxfId="11" priority="15" stopIfTrue="1">
      <formula>RiskIsInput</formula>
    </cfRule>
  </conditionalFormatting>
  <conditionalFormatting sqref="B10">
    <cfRule type="expression" dxfId="5" priority="16" stopIfTrue="1">
      <formula>RiskIsInput</formula>
    </cfRule>
  </conditionalFormatting>
  <conditionalFormatting sqref="I50">
    <cfRule type="expression" dxfId="0" priority="18" stopIfTrue="1">
      <formula>RiskIsOutput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5" x14ac:dyDescent="0.25"/>
  <sheetData>
    <row r="1" spans="1:3" x14ac:dyDescent="0.25">
      <c r="A1" s="11" t="s">
        <v>229</v>
      </c>
      <c r="B1" s="11" t="s">
        <v>228</v>
      </c>
      <c r="C1" s="11" t="s">
        <v>41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55"/>
  <sheetViews>
    <sheetView showGridLines="0" workbookViewId="0">
      <selection activeCell="G49" sqref="G49"/>
    </sheetView>
  </sheetViews>
  <sheetFormatPr defaultRowHeight="15" x14ac:dyDescent="0.25"/>
  <cols>
    <col min="1" max="1" width="0.28515625" customWidth="1"/>
    <col min="2" max="6" width="10.7109375" customWidth="1"/>
    <col min="7" max="7" width="9.7109375" customWidth="1"/>
    <col min="8" max="8" width="17.28515625" customWidth="1"/>
    <col min="9" max="9" width="13.28515625" customWidth="1"/>
    <col min="10" max="10" width="17.85546875" customWidth="1"/>
    <col min="11" max="11" width="1.7109375" customWidth="1"/>
    <col min="12" max="16384" width="9.140625" customWidth="1"/>
  </cols>
  <sheetData>
    <row r="1" spans="2:11" s="14" customFormat="1" ht="18" x14ac:dyDescent="0.25">
      <c r="B1" s="13" t="s">
        <v>50</v>
      </c>
    </row>
    <row r="2" spans="2:11" s="16" customFormat="1" ht="10.5" x14ac:dyDescent="0.15">
      <c r="B2" s="15" t="s">
        <v>51</v>
      </c>
    </row>
    <row r="3" spans="2:11" s="16" customFormat="1" ht="12.75" customHeight="1" x14ac:dyDescent="0.15">
      <c r="B3" s="15" t="s">
        <v>52</v>
      </c>
    </row>
    <row r="4" spans="2:11" ht="12.75" customHeight="1" x14ac:dyDescent="0.25"/>
    <row r="5" spans="2:11" ht="12.75" customHeight="1" x14ac:dyDescent="0.25">
      <c r="G5" s="17" t="s">
        <v>53</v>
      </c>
      <c r="H5" s="18"/>
      <c r="I5" s="18"/>
      <c r="J5" s="18"/>
    </row>
    <row r="6" spans="2:11" ht="12.75" customHeight="1" x14ac:dyDescent="0.25">
      <c r="G6" s="19" t="s">
        <v>54</v>
      </c>
      <c r="H6" s="20"/>
      <c r="I6" s="21" t="s">
        <v>55</v>
      </c>
      <c r="J6" s="21"/>
      <c r="K6" t="s">
        <v>56</v>
      </c>
    </row>
    <row r="7" spans="2:11" ht="12.75" customHeight="1" x14ac:dyDescent="0.25">
      <c r="G7" s="22" t="s">
        <v>57</v>
      </c>
      <c r="H7" s="23"/>
      <c r="I7" s="24">
        <v>1</v>
      </c>
      <c r="J7" s="24"/>
    </row>
    <row r="8" spans="2:11" ht="12.75" customHeight="1" x14ac:dyDescent="0.25">
      <c r="G8" s="22" t="s">
        <v>58</v>
      </c>
      <c r="H8" s="23"/>
      <c r="I8" s="25">
        <v>1000</v>
      </c>
      <c r="J8" s="26"/>
    </row>
    <row r="9" spans="2:11" ht="12.75" customHeight="1" x14ac:dyDescent="0.25">
      <c r="G9" s="22" t="s">
        <v>59</v>
      </c>
      <c r="H9" s="23"/>
      <c r="I9" s="24">
        <v>3</v>
      </c>
      <c r="J9" s="24"/>
    </row>
    <row r="10" spans="2:11" ht="12.75" customHeight="1" x14ac:dyDescent="0.25">
      <c r="G10" s="22" t="s">
        <v>60</v>
      </c>
      <c r="H10" s="23"/>
      <c r="I10" s="24">
        <v>1</v>
      </c>
      <c r="J10" s="24"/>
    </row>
    <row r="11" spans="2:11" ht="12.75" customHeight="1" x14ac:dyDescent="0.25">
      <c r="G11" s="22" t="s">
        <v>61</v>
      </c>
      <c r="H11" s="23"/>
      <c r="I11" s="24" t="s">
        <v>62</v>
      </c>
      <c r="J11" s="24"/>
    </row>
    <row r="12" spans="2:11" ht="12.75" customHeight="1" x14ac:dyDescent="0.25">
      <c r="G12" s="22" t="s">
        <v>63</v>
      </c>
      <c r="H12" s="23"/>
      <c r="I12" s="27">
        <v>42887.733414351853</v>
      </c>
      <c r="J12" s="26"/>
    </row>
    <row r="13" spans="2:11" ht="12.75" customHeight="1" x14ac:dyDescent="0.25">
      <c r="G13" s="22" t="s">
        <v>64</v>
      </c>
      <c r="H13" s="23"/>
      <c r="I13" s="28">
        <v>3.4722223062999547E-5</v>
      </c>
      <c r="J13" s="26"/>
    </row>
    <row r="14" spans="2:11" ht="12.75" customHeight="1" x14ac:dyDescent="0.25">
      <c r="G14" s="22" t="s">
        <v>65</v>
      </c>
      <c r="H14" s="23"/>
      <c r="I14" s="25" t="s">
        <v>66</v>
      </c>
      <c r="J14" s="26"/>
    </row>
    <row r="15" spans="2:11" ht="12.75" customHeight="1" x14ac:dyDescent="0.25">
      <c r="G15" s="22" t="s">
        <v>67</v>
      </c>
      <c r="H15" s="23"/>
      <c r="I15" s="25">
        <v>1836642765</v>
      </c>
      <c r="J15" s="26"/>
    </row>
    <row r="16" spans="2:11" ht="12.75" customHeight="1" x14ac:dyDescent="0.25"/>
    <row r="17" spans="7:10" ht="12.75" customHeight="1" x14ac:dyDescent="0.25">
      <c r="G17" s="29" t="s">
        <v>68</v>
      </c>
      <c r="H17" s="30"/>
      <c r="I17" s="30"/>
      <c r="J17" s="30"/>
    </row>
    <row r="18" spans="7:10" ht="12.75" customHeight="1" x14ac:dyDescent="0.25">
      <c r="G18" s="31" t="s">
        <v>69</v>
      </c>
      <c r="H18" s="32"/>
      <c r="I18" s="31" t="s">
        <v>70</v>
      </c>
      <c r="J18" s="33"/>
    </row>
    <row r="19" spans="7:10" ht="12.75" customHeight="1" x14ac:dyDescent="0.25">
      <c r="G19" s="34" t="s">
        <v>2</v>
      </c>
      <c r="H19" s="35">
        <v>-715.4058395305201</v>
      </c>
      <c r="I19" s="36">
        <v>0.05</v>
      </c>
      <c r="J19" s="35">
        <v>-168.9788780269464</v>
      </c>
    </row>
    <row r="20" spans="7:10" ht="12.75" customHeight="1" x14ac:dyDescent="0.25">
      <c r="G20" s="34" t="s">
        <v>1</v>
      </c>
      <c r="H20" s="37">
        <v>3055.6133472573283</v>
      </c>
      <c r="I20" s="36">
        <v>0.1</v>
      </c>
      <c r="J20" s="37">
        <v>149.98323192171392</v>
      </c>
    </row>
    <row r="21" spans="7:10" ht="12.75" customHeight="1" x14ac:dyDescent="0.25">
      <c r="G21" s="34" t="s">
        <v>71</v>
      </c>
      <c r="H21" s="37">
        <v>1200.0293206764575</v>
      </c>
      <c r="I21" s="36">
        <v>0.15</v>
      </c>
      <c r="J21" s="37">
        <v>353.8170257730626</v>
      </c>
    </row>
    <row r="22" spans="7:10" ht="12.75" customHeight="1" x14ac:dyDescent="0.25">
      <c r="G22" s="34" t="s">
        <v>72</v>
      </c>
      <c r="H22" s="37">
        <v>808.31940168269136</v>
      </c>
      <c r="I22" s="36">
        <v>0.2</v>
      </c>
      <c r="J22" s="37">
        <v>508.1575363889915</v>
      </c>
    </row>
    <row r="23" spans="7:10" ht="12.75" customHeight="1" x14ac:dyDescent="0.25">
      <c r="G23" s="34" t="s">
        <v>73</v>
      </c>
      <c r="H23" s="24">
        <v>653380.25513666414</v>
      </c>
      <c r="I23" s="36">
        <v>0.25</v>
      </c>
      <c r="J23" s="37">
        <v>634.30673812977602</v>
      </c>
    </row>
    <row r="24" spans="7:10" ht="12.75" customHeight="1" x14ac:dyDescent="0.25">
      <c r="G24" s="34" t="s">
        <v>74</v>
      </c>
      <c r="H24" s="24">
        <v>6.1518070363001345E-2</v>
      </c>
      <c r="I24" s="36">
        <v>0.3</v>
      </c>
      <c r="J24" s="37">
        <v>754.86519074437547</v>
      </c>
    </row>
    <row r="25" spans="7:10" ht="12.75" customHeight="1" x14ac:dyDescent="0.25">
      <c r="G25" s="34" t="s">
        <v>75</v>
      </c>
      <c r="H25" s="24">
        <v>2.4257406623793889</v>
      </c>
      <c r="I25" s="36">
        <v>0.35</v>
      </c>
      <c r="J25" s="37">
        <v>850.65037764488261</v>
      </c>
    </row>
    <row r="26" spans="7:10" ht="12.75" customHeight="1" x14ac:dyDescent="0.25">
      <c r="G26" s="34" t="s">
        <v>76</v>
      </c>
      <c r="H26" s="37">
        <v>1141.3144056864567</v>
      </c>
      <c r="I26" s="36">
        <v>0.4</v>
      </c>
      <c r="J26" s="37">
        <v>956.31275288263259</v>
      </c>
    </row>
    <row r="27" spans="7:10" ht="12.75" customHeight="1" x14ac:dyDescent="0.25">
      <c r="G27" s="34" t="s">
        <v>77</v>
      </c>
      <c r="H27" s="37">
        <v>960.83478149363577</v>
      </c>
      <c r="I27" s="36">
        <v>0.45</v>
      </c>
      <c r="J27" s="37">
        <v>1046.1629306677551</v>
      </c>
    </row>
    <row r="28" spans="7:10" ht="12.75" customHeight="1" x14ac:dyDescent="0.25">
      <c r="G28" s="34" t="s">
        <v>78</v>
      </c>
      <c r="H28" s="37">
        <v>-168.9788780269464</v>
      </c>
      <c r="I28" s="36">
        <v>0.5</v>
      </c>
      <c r="J28" s="37">
        <v>1141.3144056864567</v>
      </c>
    </row>
    <row r="29" spans="7:10" ht="12.75" customHeight="1" x14ac:dyDescent="0.25">
      <c r="G29" s="34" t="s">
        <v>79</v>
      </c>
      <c r="H29" s="38">
        <v>0.05</v>
      </c>
      <c r="I29" s="36">
        <v>0.55000000000000004</v>
      </c>
      <c r="J29" s="37">
        <v>1275.8277781311635</v>
      </c>
    </row>
    <row r="30" spans="7:10" ht="12.75" customHeight="1" x14ac:dyDescent="0.25">
      <c r="G30" s="34" t="s">
        <v>80</v>
      </c>
      <c r="H30" s="37">
        <v>2556.4865767518922</v>
      </c>
      <c r="I30" s="36">
        <v>0.6</v>
      </c>
      <c r="J30" s="37">
        <v>1395.9784283226763</v>
      </c>
    </row>
    <row r="31" spans="7:10" ht="12.75" customHeight="1" x14ac:dyDescent="0.25">
      <c r="G31" s="34" t="s">
        <v>81</v>
      </c>
      <c r="H31" s="38">
        <v>0.95</v>
      </c>
      <c r="I31" s="36">
        <v>0.65</v>
      </c>
      <c r="J31" s="37">
        <v>1503.0203155113959</v>
      </c>
    </row>
    <row r="32" spans="7:10" ht="12.75" customHeight="1" x14ac:dyDescent="0.25">
      <c r="G32" s="34" t="s">
        <v>82</v>
      </c>
      <c r="H32" s="37">
        <v>2725.4654547788386</v>
      </c>
      <c r="I32" s="36">
        <v>0.7</v>
      </c>
      <c r="J32" s="37">
        <v>1624.3444848624013</v>
      </c>
    </row>
    <row r="33" spans="7:10" ht="12.75" customHeight="1" x14ac:dyDescent="0.25">
      <c r="G33" s="34" t="s">
        <v>83</v>
      </c>
      <c r="H33" s="38">
        <v>0.89999999999999991</v>
      </c>
      <c r="I33" s="36">
        <v>0.75</v>
      </c>
      <c r="J33" s="37">
        <v>1766.7695482810286</v>
      </c>
    </row>
    <row r="34" spans="7:10" ht="12.75" customHeight="1" x14ac:dyDescent="0.25">
      <c r="G34" s="34" t="s">
        <v>84</v>
      </c>
      <c r="H34" s="24">
        <v>0</v>
      </c>
      <c r="I34" s="36">
        <v>0.8</v>
      </c>
      <c r="J34" s="37">
        <v>1937.1499660608115</v>
      </c>
    </row>
    <row r="35" spans="7:10" ht="12.75" customHeight="1" x14ac:dyDescent="0.25">
      <c r="G35" s="34" t="s">
        <v>85</v>
      </c>
      <c r="H35" s="24" t="s">
        <v>86</v>
      </c>
      <c r="I35" s="36">
        <v>0.85</v>
      </c>
      <c r="J35" s="37">
        <v>2172.7185192067172</v>
      </c>
    </row>
    <row r="36" spans="7:10" ht="12.75" customHeight="1" x14ac:dyDescent="0.25">
      <c r="G36" s="34" t="s">
        <v>87</v>
      </c>
      <c r="H36" s="24" t="s">
        <v>86</v>
      </c>
      <c r="I36" s="36">
        <v>0.9</v>
      </c>
      <c r="J36" s="37">
        <v>2333.1848190986211</v>
      </c>
    </row>
    <row r="37" spans="7:10" ht="12.75" customHeight="1" x14ac:dyDescent="0.25">
      <c r="G37" s="34" t="s">
        <v>88</v>
      </c>
      <c r="H37" s="24">
        <v>0</v>
      </c>
      <c r="I37" s="36">
        <v>0.95</v>
      </c>
      <c r="J37" s="37">
        <v>2556.4865767518922</v>
      </c>
    </row>
    <row r="38" spans="7:10" ht="12.75" customHeight="1" x14ac:dyDescent="0.25"/>
    <row r="39" spans="7:10" ht="12.75" customHeight="1" x14ac:dyDescent="0.25">
      <c r="G39" s="29" t="s">
        <v>89</v>
      </c>
      <c r="H39" s="30"/>
      <c r="I39" s="30"/>
      <c r="J39" s="30"/>
    </row>
    <row r="40" spans="7:10" ht="12.75" customHeight="1" x14ac:dyDescent="0.25">
      <c r="G40" s="39" t="s">
        <v>90</v>
      </c>
      <c r="H40" s="40" t="s">
        <v>91</v>
      </c>
      <c r="I40" s="41" t="s">
        <v>92</v>
      </c>
      <c r="J40" s="39" t="s">
        <v>93</v>
      </c>
    </row>
    <row r="41" spans="7:10" ht="12.75" customHeight="1" x14ac:dyDescent="0.25">
      <c r="G41" s="21">
        <v>1</v>
      </c>
      <c r="H41" s="42" t="s">
        <v>94</v>
      </c>
      <c r="I41" s="43">
        <v>250.11287299233075</v>
      </c>
      <c r="J41" s="35">
        <v>2099.2960090869692</v>
      </c>
    </row>
    <row r="42" spans="7:10" ht="12.75" customHeight="1" x14ac:dyDescent="0.25">
      <c r="G42" s="24">
        <v>2</v>
      </c>
      <c r="H42" s="44" t="s">
        <v>95</v>
      </c>
      <c r="I42" s="45">
        <v>418.64137571402017</v>
      </c>
      <c r="J42" s="37">
        <v>2212.3046367265988</v>
      </c>
    </row>
    <row r="43" spans="7:10" ht="12.75" customHeight="1" x14ac:dyDescent="0.25">
      <c r="G43" s="24">
        <v>3</v>
      </c>
      <c r="H43" s="44" t="s">
        <v>96</v>
      </c>
      <c r="I43" s="45">
        <v>1090.2731761023967</v>
      </c>
      <c r="J43" s="37">
        <v>1299.0190856929357</v>
      </c>
    </row>
    <row r="44" spans="7:10" ht="12.75" customHeight="1" x14ac:dyDescent="0.25">
      <c r="G44" s="24"/>
      <c r="H44" s="44"/>
      <c r="I44" s="46"/>
      <c r="J44" s="24"/>
    </row>
    <row r="45" spans="7:10" ht="12.75" customHeight="1" x14ac:dyDescent="0.25">
      <c r="G45" s="24"/>
      <c r="H45" s="44"/>
      <c r="I45" s="46"/>
      <c r="J45" s="24"/>
    </row>
    <row r="46" spans="7:10" ht="12.75" customHeight="1" x14ac:dyDescent="0.25">
      <c r="G46" s="24"/>
      <c r="H46" s="44"/>
      <c r="I46" s="46"/>
      <c r="J46" s="24"/>
    </row>
    <row r="47" spans="7:10" ht="12.75" customHeight="1" x14ac:dyDescent="0.25">
      <c r="G47" s="24"/>
      <c r="H47" s="44"/>
      <c r="I47" s="46"/>
      <c r="J47" s="24"/>
    </row>
    <row r="48" spans="7:10" ht="12.75" customHeight="1" x14ac:dyDescent="0.25">
      <c r="G48" s="24"/>
      <c r="H48" s="44"/>
      <c r="I48" s="46"/>
      <c r="J48" s="24"/>
    </row>
    <row r="49" spans="7:10" ht="12.75" customHeight="1" x14ac:dyDescent="0.25">
      <c r="G49" s="24"/>
      <c r="H49" s="44"/>
      <c r="I49" s="46"/>
      <c r="J49" s="24"/>
    </row>
    <row r="50" spans="7:10" ht="12.75" customHeight="1" x14ac:dyDescent="0.25">
      <c r="G50" s="24"/>
      <c r="H50" s="44"/>
      <c r="I50" s="46"/>
      <c r="J50" s="24"/>
    </row>
    <row r="51" spans="7:10" ht="12.75" customHeight="1" x14ac:dyDescent="0.25">
      <c r="G51" s="24"/>
      <c r="H51" s="44"/>
      <c r="I51" s="46"/>
      <c r="J51" s="24"/>
    </row>
    <row r="52" spans="7:10" ht="12.75" customHeight="1" x14ac:dyDescent="0.25">
      <c r="G52" s="24"/>
      <c r="H52" s="44"/>
      <c r="I52" s="46"/>
      <c r="J52" s="24"/>
    </row>
    <row r="53" spans="7:10" ht="12.75" customHeight="1" x14ac:dyDescent="0.25">
      <c r="G53" s="24"/>
      <c r="H53" s="44"/>
      <c r="I53" s="46"/>
      <c r="J53" s="24"/>
    </row>
    <row r="54" spans="7:10" ht="12.75" customHeight="1" x14ac:dyDescent="0.25">
      <c r="G54" s="24"/>
      <c r="H54" s="44"/>
      <c r="I54" s="46"/>
      <c r="J54" s="24"/>
    </row>
    <row r="55" spans="7:10" ht="12.75" customHeight="1" x14ac:dyDescent="0.25"/>
  </sheetData>
  <mergeCells count="8">
    <mergeCell ref="G17:J17"/>
    <mergeCell ref="G39:J39"/>
    <mergeCell ref="G5:J5"/>
    <mergeCell ref="I8:J8"/>
    <mergeCell ref="I12:J12"/>
    <mergeCell ref="I13:J13"/>
    <mergeCell ref="I14:J14"/>
    <mergeCell ref="I15:J15"/>
  </mergeCells>
  <pageMargins left="0.5" right="0.5" top="0.5" bottom="0.5" header="0" footer="0"/>
  <pageSetup paperSize="9" scale="8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K11"/>
  <sheetViews>
    <sheetView showGridLines="0" tabSelected="1" workbookViewId="0"/>
  </sheetViews>
  <sheetFormatPr defaultRowHeight="15" outlineLevelRow="1" x14ac:dyDescent="0.25"/>
  <cols>
    <col min="1" max="1" width="0.28515625" customWidth="1"/>
    <col min="2" max="2" width="2.28515625" customWidth="1"/>
    <col min="3" max="3" width="31.140625" customWidth="1"/>
    <col min="4" max="4" width="6" customWidth="1"/>
    <col min="5" max="5" width="15" customWidth="1"/>
    <col min="6" max="10" width="14.42578125" customWidth="1"/>
    <col min="11" max="11" width="8.5703125" customWidth="1"/>
    <col min="12" max="16384" width="9.140625" customWidth="1"/>
  </cols>
  <sheetData>
    <row r="1" spans="2:11" s="14" customFormat="1" ht="18" x14ac:dyDescent="0.25">
      <c r="B1" s="13" t="s">
        <v>97</v>
      </c>
    </row>
    <row r="2" spans="2:11" s="16" customFormat="1" ht="10.5" x14ac:dyDescent="0.15">
      <c r="B2" s="15" t="s">
        <v>51</v>
      </c>
    </row>
    <row r="3" spans="2:11" s="16" customFormat="1" ht="10.5" x14ac:dyDescent="0.15">
      <c r="B3" s="15" t="s">
        <v>98</v>
      </c>
    </row>
    <row r="5" spans="2:11" ht="13.5" customHeight="1" x14ac:dyDescent="0.25">
      <c r="B5" s="47"/>
      <c r="C5" s="48" t="s">
        <v>91</v>
      </c>
      <c r="D5" s="48" t="s">
        <v>99</v>
      </c>
      <c r="E5" s="49" t="s">
        <v>100</v>
      </c>
      <c r="F5" s="50" t="s">
        <v>101</v>
      </c>
      <c r="G5" s="50" t="s">
        <v>71</v>
      </c>
      <c r="H5" s="50" t="s">
        <v>102</v>
      </c>
      <c r="I5" s="51">
        <v>0.05</v>
      </c>
      <c r="J5" s="51">
        <v>0.95</v>
      </c>
      <c r="K5" s="52" t="s">
        <v>84</v>
      </c>
    </row>
    <row r="6" spans="2:11" ht="13.5" customHeight="1" x14ac:dyDescent="0.25">
      <c r="B6" s="53" t="s">
        <v>103</v>
      </c>
      <c r="C6" s="54"/>
      <c r="D6" s="54"/>
      <c r="E6" s="54"/>
      <c r="F6" s="54"/>
      <c r="G6" s="54"/>
      <c r="H6" s="54"/>
      <c r="I6" s="54"/>
      <c r="J6" s="54"/>
      <c r="K6" s="54"/>
    </row>
    <row r="7" spans="2:11" ht="39.75" customHeight="1" outlineLevel="1" x14ac:dyDescent="0.25">
      <c r="B7" s="55"/>
      <c r="C7" s="56" t="s">
        <v>95</v>
      </c>
      <c r="D7" s="56" t="s">
        <v>104</v>
      </c>
      <c r="E7" s="57"/>
      <c r="F7" s="56">
        <v>20.008179999999999</v>
      </c>
      <c r="G7" s="56">
        <v>24.99999</v>
      </c>
      <c r="H7" s="56">
        <v>29.991700000000002</v>
      </c>
      <c r="I7" s="56">
        <v>20.492629999999998</v>
      </c>
      <c r="J7" s="56">
        <v>29.492570000000001</v>
      </c>
      <c r="K7" s="58" t="s">
        <v>105</v>
      </c>
    </row>
    <row r="8" spans="2:11" ht="13.5" customHeight="1" collapsed="1" x14ac:dyDescent="0.25">
      <c r="B8" s="53" t="s">
        <v>106</v>
      </c>
      <c r="C8" s="54"/>
      <c r="D8" s="54"/>
      <c r="E8" s="54"/>
      <c r="F8" s="54"/>
      <c r="G8" s="54"/>
      <c r="H8" s="54"/>
      <c r="I8" s="54"/>
      <c r="J8" s="54"/>
      <c r="K8" s="54"/>
    </row>
    <row r="9" spans="2:11" ht="39.75" hidden="1" customHeight="1" outlineLevel="1" x14ac:dyDescent="0.25">
      <c r="B9" s="55"/>
      <c r="C9" s="56" t="s">
        <v>96</v>
      </c>
      <c r="D9" s="56" t="s">
        <v>107</v>
      </c>
      <c r="E9" s="57"/>
      <c r="F9" s="56">
        <v>200.1593</v>
      </c>
      <c r="G9" s="56">
        <v>300.00259999999997</v>
      </c>
      <c r="H9" s="56">
        <v>399.89299999999997</v>
      </c>
      <c r="I9" s="56">
        <v>209.87569999999999</v>
      </c>
      <c r="J9" s="56">
        <v>389.86239999999998</v>
      </c>
      <c r="K9" s="58" t="s">
        <v>105</v>
      </c>
    </row>
    <row r="10" spans="2:11" ht="13.5" customHeight="1" x14ac:dyDescent="0.25">
      <c r="B10" s="53" t="s">
        <v>108</v>
      </c>
      <c r="C10" s="54"/>
      <c r="D10" s="54"/>
      <c r="E10" s="54"/>
      <c r="F10" s="54"/>
      <c r="G10" s="54"/>
      <c r="H10" s="54"/>
      <c r="I10" s="54"/>
      <c r="J10" s="54"/>
      <c r="K10" s="54"/>
    </row>
    <row r="11" spans="2:11" ht="39.75" customHeight="1" outlineLevel="1" x14ac:dyDescent="0.25">
      <c r="B11" s="59"/>
      <c r="C11" s="60" t="s">
        <v>94</v>
      </c>
      <c r="D11" s="60" t="s">
        <v>109</v>
      </c>
      <c r="E11" s="61"/>
      <c r="F11" s="60">
        <v>30.003070000000001</v>
      </c>
      <c r="G11" s="60">
        <v>35.000129999999999</v>
      </c>
      <c r="H11" s="60">
        <v>39.997669999999999</v>
      </c>
      <c r="I11" s="60">
        <v>30.492090000000001</v>
      </c>
      <c r="J11" s="60">
        <v>39.49738</v>
      </c>
      <c r="K11" s="62" t="s">
        <v>105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J6"/>
  <sheetViews>
    <sheetView showGridLines="0" workbookViewId="0"/>
  </sheetViews>
  <sheetFormatPr defaultRowHeight="15" x14ac:dyDescent="0.25"/>
  <cols>
    <col min="1" max="1" width="0.28515625" customWidth="1"/>
    <col min="2" max="2" width="31.140625" customWidth="1"/>
    <col min="3" max="3" width="6" customWidth="1"/>
    <col min="4" max="4" width="15" customWidth="1"/>
    <col min="5" max="9" width="14.42578125" customWidth="1"/>
    <col min="10" max="10" width="8.5703125" customWidth="1"/>
    <col min="11" max="16384" width="9.140625" customWidth="1"/>
  </cols>
  <sheetData>
    <row r="1" spans="2:10" s="14" customFormat="1" ht="18" x14ac:dyDescent="0.25">
      <c r="B1" s="13" t="s">
        <v>110</v>
      </c>
    </row>
    <row r="2" spans="2:10" s="16" customFormat="1" ht="10.5" x14ac:dyDescent="0.15">
      <c r="B2" s="15" t="s">
        <v>51</v>
      </c>
    </row>
    <row r="3" spans="2:10" s="16" customFormat="1" ht="10.5" x14ac:dyDescent="0.15">
      <c r="B3" s="15" t="s">
        <v>111</v>
      </c>
    </row>
    <row r="5" spans="2:10" ht="15" customHeight="1" x14ac:dyDescent="0.25">
      <c r="B5" s="63" t="s">
        <v>91</v>
      </c>
      <c r="C5" s="64" t="s">
        <v>99</v>
      </c>
      <c r="D5" s="65" t="s">
        <v>100</v>
      </c>
      <c r="E5" s="64" t="s">
        <v>101</v>
      </c>
      <c r="F5" s="64" t="s">
        <v>71</v>
      </c>
      <c r="G5" s="64" t="s">
        <v>102</v>
      </c>
      <c r="H5" s="66">
        <v>0.05</v>
      </c>
      <c r="I5" s="66">
        <v>0.95</v>
      </c>
      <c r="J5" s="67" t="s">
        <v>84</v>
      </c>
    </row>
    <row r="6" spans="2:10" ht="39.75" customHeight="1" x14ac:dyDescent="0.25">
      <c r="B6" s="68" t="s">
        <v>16</v>
      </c>
      <c r="C6" s="60" t="s">
        <v>112</v>
      </c>
      <c r="D6" s="61"/>
      <c r="E6" s="69">
        <v>-715.41</v>
      </c>
      <c r="F6" s="69">
        <v>1200.03</v>
      </c>
      <c r="G6" s="69">
        <v>3055.61</v>
      </c>
      <c r="H6" s="69">
        <v>-168.98</v>
      </c>
      <c r="I6" s="69">
        <v>2556.4899999999998</v>
      </c>
      <c r="J6" s="62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showGridLines="0" workbookViewId="0"/>
  </sheetViews>
  <sheetFormatPr defaultRowHeight="15" x14ac:dyDescent="0.25"/>
  <cols>
    <col min="1" max="16384" width="9.140625" customWidth="1"/>
  </cols>
  <sheetData>
    <row r="1" spans="1:1" s="14" customFormat="1" ht="18" x14ac:dyDescent="0.25">
      <c r="A1" s="13" t="s">
        <v>113</v>
      </c>
    </row>
    <row r="2" spans="1:1" s="16" customFormat="1" ht="10.5" x14ac:dyDescent="0.15">
      <c r="A2" s="15" t="s">
        <v>51</v>
      </c>
    </row>
    <row r="3" spans="1:1" s="16" customFormat="1" ht="10.5" x14ac:dyDescent="0.15">
      <c r="A3" s="15" t="s">
        <v>114</v>
      </c>
    </row>
    <row r="5" spans="1:1" x14ac:dyDescent="0.25">
      <c r="A5" t="s">
        <v>115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0"/>
  <sheetViews>
    <sheetView showGridLines="0" workbookViewId="0"/>
  </sheetViews>
  <sheetFormatPr defaultRowHeight="15" x14ac:dyDescent="0.25"/>
  <cols>
    <col min="1" max="1" width="0.28515625" customWidth="1"/>
    <col min="2" max="6" width="15" customWidth="1"/>
    <col min="7" max="16384" width="9.140625" customWidth="1"/>
  </cols>
  <sheetData>
    <row r="1" spans="2:6" s="14" customFormat="1" ht="18" x14ac:dyDescent="0.25">
      <c r="B1" s="13" t="s">
        <v>116</v>
      </c>
    </row>
    <row r="2" spans="2:6" s="16" customFormat="1" ht="10.5" x14ac:dyDescent="0.15">
      <c r="B2" s="15" t="s">
        <v>51</v>
      </c>
    </row>
    <row r="3" spans="2:6" s="16" customFormat="1" ht="10.5" x14ac:dyDescent="0.15">
      <c r="B3" s="15" t="s">
        <v>117</v>
      </c>
    </row>
    <row r="5" spans="2:6" x14ac:dyDescent="0.25">
      <c r="B5" s="70" t="s">
        <v>118</v>
      </c>
      <c r="C5" s="71" t="s">
        <v>118</v>
      </c>
      <c r="D5" s="71" t="s">
        <v>118</v>
      </c>
      <c r="E5" s="71" t="s">
        <v>118</v>
      </c>
      <c r="F5" s="72" t="s">
        <v>118</v>
      </c>
    </row>
    <row r="6" spans="2:6" x14ac:dyDescent="0.25">
      <c r="B6" s="73" t="s">
        <v>119</v>
      </c>
      <c r="C6" s="74" t="s">
        <v>16</v>
      </c>
      <c r="D6" s="74" t="s">
        <v>95</v>
      </c>
      <c r="E6" s="74" t="s">
        <v>94</v>
      </c>
      <c r="F6" s="75" t="s">
        <v>96</v>
      </c>
    </row>
    <row r="7" spans="2:6" x14ac:dyDescent="0.25">
      <c r="B7" s="73" t="s">
        <v>120</v>
      </c>
      <c r="C7" s="74" t="s">
        <v>121</v>
      </c>
      <c r="D7" s="74" t="s">
        <v>122</v>
      </c>
      <c r="E7" s="74" t="s">
        <v>123</v>
      </c>
      <c r="F7" s="75" t="s">
        <v>124</v>
      </c>
    </row>
    <row r="8" spans="2:6" x14ac:dyDescent="0.25">
      <c r="B8" s="76" t="s">
        <v>125</v>
      </c>
      <c r="C8" s="77" t="s">
        <v>126</v>
      </c>
      <c r="D8" s="77" t="s">
        <v>127</v>
      </c>
      <c r="E8" s="77" t="s">
        <v>128</v>
      </c>
      <c r="F8" s="78" t="s">
        <v>129</v>
      </c>
    </row>
    <row r="9" spans="2:6" x14ac:dyDescent="0.25">
      <c r="B9" s="79" t="s">
        <v>2</v>
      </c>
      <c r="C9" s="80" t="s">
        <v>130</v>
      </c>
      <c r="D9" s="81">
        <v>20.008179999999999</v>
      </c>
      <c r="E9" s="81">
        <v>30.003070000000001</v>
      </c>
      <c r="F9" s="82">
        <v>200.1593</v>
      </c>
    </row>
    <row r="10" spans="2:6" x14ac:dyDescent="0.25">
      <c r="B10" s="83" t="s">
        <v>1</v>
      </c>
      <c r="C10" s="84" t="s">
        <v>131</v>
      </c>
      <c r="D10" s="85">
        <v>29.991700000000002</v>
      </c>
      <c r="E10" s="85">
        <v>39.997669999999999</v>
      </c>
      <c r="F10" s="86">
        <v>399.89299999999997</v>
      </c>
    </row>
    <row r="11" spans="2:6" x14ac:dyDescent="0.25">
      <c r="B11" s="83" t="s">
        <v>71</v>
      </c>
      <c r="C11" s="84" t="s">
        <v>132</v>
      </c>
      <c r="D11" s="85">
        <v>24.99999</v>
      </c>
      <c r="E11" s="85">
        <v>35.000129999999999</v>
      </c>
      <c r="F11" s="86">
        <v>300.00259999999997</v>
      </c>
    </row>
    <row r="12" spans="2:6" x14ac:dyDescent="0.25">
      <c r="B12" s="83" t="s">
        <v>133</v>
      </c>
      <c r="C12" s="84" t="s">
        <v>134</v>
      </c>
      <c r="D12" s="85">
        <v>2.8882110000000001</v>
      </c>
      <c r="E12" s="85">
        <v>2.8882289999999999</v>
      </c>
      <c r="F12" s="86">
        <v>57.76558</v>
      </c>
    </row>
    <row r="13" spans="2:6" x14ac:dyDescent="0.25">
      <c r="B13" s="83" t="s">
        <v>73</v>
      </c>
      <c r="C13" s="87">
        <v>653380.30000000005</v>
      </c>
      <c r="D13" s="85">
        <v>8.341761</v>
      </c>
      <c r="E13" s="85">
        <v>8.3418659999999996</v>
      </c>
      <c r="F13" s="86">
        <v>3336.8629999999998</v>
      </c>
    </row>
    <row r="14" spans="2:6" x14ac:dyDescent="0.25">
      <c r="B14" s="83" t="s">
        <v>74</v>
      </c>
      <c r="C14" s="87">
        <v>6.1518070000000001E-2</v>
      </c>
      <c r="D14" s="85">
        <v>1.73724E-5</v>
      </c>
      <c r="E14" s="85">
        <v>1.80712E-4</v>
      </c>
      <c r="F14" s="86">
        <v>1.001916E-4</v>
      </c>
    </row>
    <row r="15" spans="2:6" x14ac:dyDescent="0.25">
      <c r="B15" s="83" t="s">
        <v>75</v>
      </c>
      <c r="C15" s="87">
        <v>2.4257409999999999</v>
      </c>
      <c r="D15" s="85">
        <v>1.799984</v>
      </c>
      <c r="E15" s="85">
        <v>1.800041</v>
      </c>
      <c r="F15" s="86">
        <v>1.8000100000000001</v>
      </c>
    </row>
    <row r="16" spans="2:6" x14ac:dyDescent="0.25">
      <c r="B16" s="83" t="s">
        <v>84</v>
      </c>
      <c r="C16" s="87">
        <v>0</v>
      </c>
      <c r="D16" s="85">
        <v>0</v>
      </c>
      <c r="E16" s="85">
        <v>0</v>
      </c>
      <c r="F16" s="86">
        <v>0</v>
      </c>
    </row>
    <row r="17" spans="2:6" x14ac:dyDescent="0.25">
      <c r="B17" s="83" t="s">
        <v>77</v>
      </c>
      <c r="C17" s="84" t="s">
        <v>135</v>
      </c>
      <c r="D17" s="85">
        <v>28.150500000000001</v>
      </c>
      <c r="E17" s="85">
        <v>37.350380000000001</v>
      </c>
      <c r="F17" s="86">
        <v>344.98930000000001</v>
      </c>
    </row>
    <row r="18" spans="2:6" x14ac:dyDescent="0.25">
      <c r="B18" s="83" t="s">
        <v>136</v>
      </c>
      <c r="C18" s="84" t="s">
        <v>137</v>
      </c>
      <c r="D18" s="85">
        <v>20.492629999999998</v>
      </c>
      <c r="E18" s="85">
        <v>30.492090000000001</v>
      </c>
      <c r="F18" s="86">
        <v>209.87569999999999</v>
      </c>
    </row>
    <row r="19" spans="2:6" x14ac:dyDescent="0.25">
      <c r="B19" s="83" t="s">
        <v>138</v>
      </c>
      <c r="C19" s="84" t="s">
        <v>139</v>
      </c>
      <c r="D19" s="85">
        <v>20.998729999999998</v>
      </c>
      <c r="E19" s="85">
        <v>30.99335</v>
      </c>
      <c r="F19" s="86">
        <v>219.81389999999999</v>
      </c>
    </row>
    <row r="20" spans="2:6" x14ac:dyDescent="0.25">
      <c r="B20" s="83" t="s">
        <v>140</v>
      </c>
      <c r="C20" s="84" t="s">
        <v>141</v>
      </c>
      <c r="D20" s="85">
        <v>21.492439999999998</v>
      </c>
      <c r="E20" s="85">
        <v>31.492899999999999</v>
      </c>
      <c r="F20" s="86">
        <v>229.81909999999999</v>
      </c>
    </row>
    <row r="21" spans="2:6" x14ac:dyDescent="0.25">
      <c r="B21" s="83" t="s">
        <v>142</v>
      </c>
      <c r="C21" s="84" t="s">
        <v>143</v>
      </c>
      <c r="D21" s="85">
        <v>21.991790000000002</v>
      </c>
      <c r="E21" s="85">
        <v>31.99109</v>
      </c>
      <c r="F21" s="86">
        <v>239.89420000000001</v>
      </c>
    </row>
    <row r="22" spans="2:6" x14ac:dyDescent="0.25">
      <c r="B22" s="83" t="s">
        <v>144</v>
      </c>
      <c r="C22" s="84" t="s">
        <v>145</v>
      </c>
      <c r="D22" s="85">
        <v>22.491160000000001</v>
      </c>
      <c r="E22" s="85">
        <v>32.497669999999999</v>
      </c>
      <c r="F22" s="86">
        <v>249.96449999999999</v>
      </c>
    </row>
    <row r="23" spans="2:6" x14ac:dyDescent="0.25">
      <c r="B23" s="83" t="s">
        <v>146</v>
      </c>
      <c r="C23" s="84" t="s">
        <v>147</v>
      </c>
      <c r="D23" s="85">
        <v>22.996970000000001</v>
      </c>
      <c r="E23" s="85">
        <v>32.996749999999999</v>
      </c>
      <c r="F23" s="86">
        <v>259.87240000000003</v>
      </c>
    </row>
    <row r="24" spans="2:6" x14ac:dyDescent="0.25">
      <c r="B24" s="83" t="s">
        <v>148</v>
      </c>
      <c r="C24" s="84" t="s">
        <v>149</v>
      </c>
      <c r="D24" s="85">
        <v>23.491430000000001</v>
      </c>
      <c r="E24" s="85">
        <v>33.492939999999997</v>
      </c>
      <c r="F24" s="86">
        <v>269.83319999999998</v>
      </c>
    </row>
    <row r="25" spans="2:6" x14ac:dyDescent="0.25">
      <c r="B25" s="83" t="s">
        <v>150</v>
      </c>
      <c r="C25" s="84" t="s">
        <v>151</v>
      </c>
      <c r="D25" s="85">
        <v>23.994579999999999</v>
      </c>
      <c r="E25" s="85">
        <v>33.992139999999999</v>
      </c>
      <c r="F25" s="86">
        <v>279.85939999999999</v>
      </c>
    </row>
    <row r="26" spans="2:6" x14ac:dyDescent="0.25">
      <c r="B26" s="83" t="s">
        <v>152</v>
      </c>
      <c r="C26" s="84" t="s">
        <v>153</v>
      </c>
      <c r="D26" s="85">
        <v>24.492190000000001</v>
      </c>
      <c r="E26" s="85">
        <v>34.49765</v>
      </c>
      <c r="F26" s="86">
        <v>289.88290000000001</v>
      </c>
    </row>
    <row r="27" spans="2:6" x14ac:dyDescent="0.25">
      <c r="B27" s="83" t="s">
        <v>154</v>
      </c>
      <c r="C27" s="84" t="s">
        <v>155</v>
      </c>
      <c r="D27" s="85">
        <v>24.992830000000001</v>
      </c>
      <c r="E27" s="85">
        <v>34.992100000000001</v>
      </c>
      <c r="F27" s="86">
        <v>299.84300000000002</v>
      </c>
    </row>
    <row r="28" spans="2:6" x14ac:dyDescent="0.25">
      <c r="B28" s="83" t="s">
        <v>156</v>
      </c>
      <c r="C28" s="84" t="s">
        <v>157</v>
      </c>
      <c r="D28" s="85">
        <v>25.49701</v>
      </c>
      <c r="E28" s="85">
        <v>35.492449999999998</v>
      </c>
      <c r="F28" s="86">
        <v>309.89350000000002</v>
      </c>
    </row>
    <row r="29" spans="2:6" x14ac:dyDescent="0.25">
      <c r="B29" s="83" t="s">
        <v>158</v>
      </c>
      <c r="C29" s="84" t="s">
        <v>159</v>
      </c>
      <c r="D29" s="85">
        <v>25.991289999999999</v>
      </c>
      <c r="E29" s="85">
        <v>35.991300000000003</v>
      </c>
      <c r="F29" s="86">
        <v>319.80650000000003</v>
      </c>
    </row>
    <row r="30" spans="2:6" x14ac:dyDescent="0.25">
      <c r="B30" s="83" t="s">
        <v>160</v>
      </c>
      <c r="C30" s="84" t="s">
        <v>161</v>
      </c>
      <c r="D30" s="85">
        <v>26.49954</v>
      </c>
      <c r="E30" s="85">
        <v>36.498530000000002</v>
      </c>
      <c r="F30" s="86">
        <v>329.97770000000003</v>
      </c>
    </row>
    <row r="31" spans="2:6" x14ac:dyDescent="0.25">
      <c r="B31" s="83" t="s">
        <v>162</v>
      </c>
      <c r="C31" s="84" t="s">
        <v>163</v>
      </c>
      <c r="D31" s="85">
        <v>26.99755</v>
      </c>
      <c r="E31" s="85">
        <v>36.997810000000001</v>
      </c>
      <c r="F31" s="86">
        <v>339.9513</v>
      </c>
    </row>
    <row r="32" spans="2:6" x14ac:dyDescent="0.25">
      <c r="B32" s="83" t="s">
        <v>164</v>
      </c>
      <c r="C32" s="84" t="s">
        <v>165</v>
      </c>
      <c r="D32" s="85">
        <v>27.4924</v>
      </c>
      <c r="E32" s="85">
        <v>37.49447</v>
      </c>
      <c r="F32" s="86">
        <v>349.90800000000002</v>
      </c>
    </row>
    <row r="33" spans="2:6" x14ac:dyDescent="0.25">
      <c r="B33" s="83" t="s">
        <v>166</v>
      </c>
      <c r="C33" s="84" t="s">
        <v>167</v>
      </c>
      <c r="D33" s="85">
        <v>27.99268</v>
      </c>
      <c r="E33" s="85">
        <v>37.99174</v>
      </c>
      <c r="F33" s="86">
        <v>359.93959999999998</v>
      </c>
    </row>
    <row r="34" spans="2:6" x14ac:dyDescent="0.25">
      <c r="B34" s="83" t="s">
        <v>168</v>
      </c>
      <c r="C34" s="84" t="s">
        <v>169</v>
      </c>
      <c r="D34" s="85">
        <v>28.498660000000001</v>
      </c>
      <c r="E34" s="85">
        <v>38.492699999999999</v>
      </c>
      <c r="F34" s="86">
        <v>369.86840000000001</v>
      </c>
    </row>
    <row r="35" spans="2:6" x14ac:dyDescent="0.25">
      <c r="B35" s="83" t="s">
        <v>170</v>
      </c>
      <c r="C35" s="84" t="s">
        <v>171</v>
      </c>
      <c r="D35" s="85">
        <v>28.99175</v>
      </c>
      <c r="E35" s="85">
        <v>38.996200000000002</v>
      </c>
      <c r="F35" s="86">
        <v>379.94729999999998</v>
      </c>
    </row>
    <row r="36" spans="2:6" x14ac:dyDescent="0.25">
      <c r="B36" s="83" t="s">
        <v>172</v>
      </c>
      <c r="C36" s="84" t="s">
        <v>173</v>
      </c>
      <c r="D36" s="85">
        <v>29.492570000000001</v>
      </c>
      <c r="E36" s="85">
        <v>39.49738</v>
      </c>
      <c r="F36" s="86">
        <v>389.86239999999998</v>
      </c>
    </row>
    <row r="37" spans="2:6" x14ac:dyDescent="0.25">
      <c r="B37" s="83" t="s">
        <v>174</v>
      </c>
      <c r="C37" s="87"/>
      <c r="D37" s="85"/>
      <c r="E37" s="85"/>
      <c r="F37" s="86"/>
    </row>
    <row r="38" spans="2:6" x14ac:dyDescent="0.25">
      <c r="B38" s="83" t="s">
        <v>175</v>
      </c>
      <c r="C38" s="87"/>
      <c r="D38" s="85"/>
      <c r="E38" s="85"/>
      <c r="F38" s="86"/>
    </row>
    <row r="39" spans="2:6" x14ac:dyDescent="0.25">
      <c r="B39" s="83" t="s">
        <v>176</v>
      </c>
      <c r="C39" s="87"/>
      <c r="D39" s="85"/>
      <c r="E39" s="85"/>
      <c r="F39" s="86"/>
    </row>
    <row r="40" spans="2:6" x14ac:dyDescent="0.25">
      <c r="B40" s="83" t="s">
        <v>177</v>
      </c>
      <c r="C40" s="87">
        <v>0</v>
      </c>
      <c r="D40" s="85">
        <v>0</v>
      </c>
      <c r="E40" s="85">
        <v>0</v>
      </c>
      <c r="F40" s="86">
        <v>0</v>
      </c>
    </row>
    <row r="41" spans="2:6" x14ac:dyDescent="0.25">
      <c r="B41" s="83" t="s">
        <v>178</v>
      </c>
      <c r="C41" s="84"/>
      <c r="D41" s="85"/>
      <c r="E41" s="85"/>
      <c r="F41" s="86"/>
    </row>
    <row r="42" spans="2:6" x14ac:dyDescent="0.25">
      <c r="B42" s="83" t="s">
        <v>179</v>
      </c>
      <c r="C42" s="87"/>
      <c r="D42" s="85"/>
      <c r="E42" s="85"/>
      <c r="F42" s="86"/>
    </row>
    <row r="43" spans="2:6" x14ac:dyDescent="0.25">
      <c r="B43" s="83" t="s">
        <v>180</v>
      </c>
      <c r="C43" s="84"/>
      <c r="D43" s="85"/>
      <c r="E43" s="85"/>
      <c r="F43" s="86"/>
    </row>
    <row r="44" spans="2:6" x14ac:dyDescent="0.25">
      <c r="B44" s="83" t="s">
        <v>181</v>
      </c>
      <c r="C44" s="87"/>
      <c r="D44" s="85"/>
      <c r="E44" s="85"/>
      <c r="F44" s="86"/>
    </row>
    <row r="45" spans="2:6" x14ac:dyDescent="0.25">
      <c r="B45" s="83" t="s">
        <v>182</v>
      </c>
      <c r="C45" s="84"/>
      <c r="D45" s="85"/>
      <c r="E45" s="85"/>
      <c r="F45" s="86"/>
    </row>
    <row r="46" spans="2:6" x14ac:dyDescent="0.25">
      <c r="B46" s="83" t="s">
        <v>183</v>
      </c>
      <c r="C46" s="87"/>
      <c r="D46" s="85"/>
      <c r="E46" s="85"/>
      <c r="F46" s="86"/>
    </row>
    <row r="47" spans="2:6" x14ac:dyDescent="0.25">
      <c r="B47" s="83" t="s">
        <v>184</v>
      </c>
      <c r="C47" s="84"/>
      <c r="D47" s="85"/>
      <c r="E47" s="85"/>
      <c r="F47" s="86"/>
    </row>
    <row r="48" spans="2:6" x14ac:dyDescent="0.25">
      <c r="B48" s="83" t="s">
        <v>185</v>
      </c>
      <c r="C48" s="87"/>
      <c r="D48" s="85"/>
      <c r="E48" s="85"/>
      <c r="F48" s="86"/>
    </row>
    <row r="49" spans="2:6" x14ac:dyDescent="0.25">
      <c r="B49" s="83" t="s">
        <v>186</v>
      </c>
      <c r="C49" s="84"/>
      <c r="D49" s="85"/>
      <c r="E49" s="85"/>
      <c r="F49" s="86"/>
    </row>
    <row r="50" spans="2:6" x14ac:dyDescent="0.25">
      <c r="B50" s="83" t="s">
        <v>187</v>
      </c>
      <c r="C50" s="87"/>
      <c r="D50" s="85"/>
      <c r="E50" s="85"/>
      <c r="F50" s="86"/>
    </row>
    <row r="51" spans="2:6" x14ac:dyDescent="0.25">
      <c r="B51" s="83" t="s">
        <v>188</v>
      </c>
      <c r="C51" s="84"/>
      <c r="D51" s="85"/>
      <c r="E51" s="85"/>
      <c r="F51" s="86"/>
    </row>
    <row r="52" spans="2:6" x14ac:dyDescent="0.25">
      <c r="B52" s="83" t="s">
        <v>189</v>
      </c>
      <c r="C52" s="87"/>
      <c r="D52" s="85"/>
      <c r="E52" s="85"/>
      <c r="F52" s="86"/>
    </row>
    <row r="53" spans="2:6" x14ac:dyDescent="0.25">
      <c r="B53" s="83" t="s">
        <v>190</v>
      </c>
      <c r="C53" s="84"/>
      <c r="D53" s="85"/>
      <c r="E53" s="85"/>
      <c r="F53" s="86"/>
    </row>
    <row r="54" spans="2:6" x14ac:dyDescent="0.25">
      <c r="B54" s="83" t="s">
        <v>191</v>
      </c>
      <c r="C54" s="87"/>
      <c r="D54" s="85"/>
      <c r="E54" s="85"/>
      <c r="F54" s="86"/>
    </row>
    <row r="55" spans="2:6" x14ac:dyDescent="0.25">
      <c r="B55" s="83" t="s">
        <v>192</v>
      </c>
      <c r="C55" s="84"/>
      <c r="D55" s="85"/>
      <c r="E55" s="85"/>
      <c r="F55" s="86"/>
    </row>
    <row r="56" spans="2:6" x14ac:dyDescent="0.25">
      <c r="B56" s="83" t="s">
        <v>193</v>
      </c>
      <c r="C56" s="87"/>
      <c r="D56" s="85"/>
      <c r="E56" s="85"/>
      <c r="F56" s="86"/>
    </row>
    <row r="57" spans="2:6" x14ac:dyDescent="0.25">
      <c r="B57" s="83" t="s">
        <v>194</v>
      </c>
      <c r="C57" s="84"/>
      <c r="D57" s="85"/>
      <c r="E57" s="85"/>
      <c r="F57" s="86"/>
    </row>
    <row r="58" spans="2:6" x14ac:dyDescent="0.25">
      <c r="B58" s="83" t="s">
        <v>195</v>
      </c>
      <c r="C58" s="87"/>
      <c r="D58" s="85"/>
      <c r="E58" s="85"/>
      <c r="F58" s="86"/>
    </row>
    <row r="59" spans="2:6" x14ac:dyDescent="0.25">
      <c r="B59" s="83" t="s">
        <v>196</v>
      </c>
      <c r="C59" s="84"/>
      <c r="D59" s="85"/>
      <c r="E59" s="85"/>
      <c r="F59" s="86"/>
    </row>
    <row r="60" spans="2:6" x14ac:dyDescent="0.25">
      <c r="B60" s="83" t="s">
        <v>197</v>
      </c>
      <c r="C60" s="87"/>
      <c r="D60" s="85"/>
      <c r="E60" s="85"/>
      <c r="F60" s="8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07"/>
  <sheetViews>
    <sheetView showGridLines="0" workbookViewId="0">
      <pane xSplit="2" ySplit="7" topLeftCell="C8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0.28515625" customWidth="1"/>
    <col min="2" max="3" width="15" customWidth="1"/>
    <col min="4" max="16384" width="9.140625" customWidth="1"/>
  </cols>
  <sheetData>
    <row r="1" spans="2:3" s="14" customFormat="1" ht="18" x14ac:dyDescent="0.25">
      <c r="B1" s="13" t="s">
        <v>198</v>
      </c>
    </row>
    <row r="2" spans="2:3" s="16" customFormat="1" ht="10.5" x14ac:dyDescent="0.15">
      <c r="B2" s="15" t="s">
        <v>51</v>
      </c>
    </row>
    <row r="3" spans="2:3" s="16" customFormat="1" ht="10.5" x14ac:dyDescent="0.15">
      <c r="B3" s="15" t="s">
        <v>199</v>
      </c>
    </row>
    <row r="5" spans="2:3" x14ac:dyDescent="0.25">
      <c r="B5" s="88" t="s">
        <v>91</v>
      </c>
      <c r="C5" s="89" t="s">
        <v>16</v>
      </c>
    </row>
    <row r="6" spans="2:3" x14ac:dyDescent="0.25">
      <c r="B6" s="88" t="s">
        <v>200</v>
      </c>
      <c r="C6" s="90" t="s">
        <v>201</v>
      </c>
    </row>
    <row r="7" spans="2:3" x14ac:dyDescent="0.25">
      <c r="B7" s="88" t="s">
        <v>202</v>
      </c>
      <c r="C7" s="90" t="s">
        <v>203</v>
      </c>
    </row>
    <row r="8" spans="2:3" x14ac:dyDescent="0.25">
      <c r="B8" s="91">
        <v>1</v>
      </c>
      <c r="C8" s="92">
        <v>1335.4281667184159</v>
      </c>
    </row>
    <row r="9" spans="2:3" x14ac:dyDescent="0.25">
      <c r="B9" s="91">
        <v>2</v>
      </c>
      <c r="C9" s="92">
        <v>1634.3135130545925</v>
      </c>
    </row>
    <row r="10" spans="2:3" x14ac:dyDescent="0.25">
      <c r="B10" s="91">
        <v>3</v>
      </c>
      <c r="C10" s="92">
        <v>-160.8868319366029</v>
      </c>
    </row>
    <row r="11" spans="2:3" x14ac:dyDescent="0.25">
      <c r="B11" s="91">
        <v>4</v>
      </c>
      <c r="C11" s="92">
        <v>1370.0803294761281</v>
      </c>
    </row>
    <row r="12" spans="2:3" x14ac:dyDescent="0.25">
      <c r="B12" s="91">
        <v>5</v>
      </c>
      <c r="C12" s="92">
        <v>968.02463871448708</v>
      </c>
    </row>
    <row r="13" spans="2:3" x14ac:dyDescent="0.25">
      <c r="B13" s="91">
        <v>6</v>
      </c>
      <c r="C13" s="92">
        <v>-325.25080054818409</v>
      </c>
    </row>
    <row r="14" spans="2:3" x14ac:dyDescent="0.25">
      <c r="B14" s="91">
        <v>7</v>
      </c>
      <c r="C14" s="92">
        <v>553.12142959014727</v>
      </c>
    </row>
    <row r="15" spans="2:3" x14ac:dyDescent="0.25">
      <c r="B15" s="91">
        <v>8</v>
      </c>
      <c r="C15" s="92">
        <v>1431.4327589315917</v>
      </c>
    </row>
    <row r="16" spans="2:3" x14ac:dyDescent="0.25">
      <c r="B16" s="91">
        <v>9</v>
      </c>
      <c r="C16" s="92">
        <v>908.278284938463</v>
      </c>
    </row>
    <row r="17" spans="2:3" x14ac:dyDescent="0.25">
      <c r="B17" s="91">
        <v>10</v>
      </c>
      <c r="C17" s="92">
        <v>2125.5030977888027</v>
      </c>
    </row>
    <row r="18" spans="2:3" x14ac:dyDescent="0.25">
      <c r="B18" s="91">
        <v>11</v>
      </c>
      <c r="C18" s="92">
        <v>2073.3275637783654</v>
      </c>
    </row>
    <row r="19" spans="2:3" x14ac:dyDescent="0.25">
      <c r="B19" s="91">
        <v>12</v>
      </c>
      <c r="C19" s="92">
        <v>2451.3262524656247</v>
      </c>
    </row>
    <row r="20" spans="2:3" x14ac:dyDescent="0.25">
      <c r="B20" s="91">
        <v>13</v>
      </c>
      <c r="C20" s="92">
        <v>1380.6470597104471</v>
      </c>
    </row>
    <row r="21" spans="2:3" x14ac:dyDescent="0.25">
      <c r="B21" s="91">
        <v>14</v>
      </c>
      <c r="C21" s="92">
        <v>688.23182862518115</v>
      </c>
    </row>
    <row r="22" spans="2:3" x14ac:dyDescent="0.25">
      <c r="B22" s="91">
        <v>15</v>
      </c>
      <c r="C22" s="92">
        <v>1100.6666782181856</v>
      </c>
    </row>
    <row r="23" spans="2:3" x14ac:dyDescent="0.25">
      <c r="B23" s="91">
        <v>16</v>
      </c>
      <c r="C23" s="92">
        <v>1032.4014531700386</v>
      </c>
    </row>
    <row r="24" spans="2:3" x14ac:dyDescent="0.25">
      <c r="B24" s="91">
        <v>17</v>
      </c>
      <c r="C24" s="92">
        <v>1464.7698242581173</v>
      </c>
    </row>
    <row r="25" spans="2:3" x14ac:dyDescent="0.25">
      <c r="B25" s="91">
        <v>18</v>
      </c>
      <c r="C25" s="92">
        <v>-61.451842159962325</v>
      </c>
    </row>
    <row r="26" spans="2:3" x14ac:dyDescent="0.25">
      <c r="B26" s="91">
        <v>19</v>
      </c>
      <c r="C26" s="92">
        <v>269.34062422654733</v>
      </c>
    </row>
    <row r="27" spans="2:3" x14ac:dyDescent="0.25">
      <c r="B27" s="91">
        <v>20</v>
      </c>
      <c r="C27" s="92">
        <v>2130.8897324134323</v>
      </c>
    </row>
    <row r="28" spans="2:3" x14ac:dyDescent="0.25">
      <c r="B28" s="91">
        <v>21</v>
      </c>
      <c r="C28" s="92">
        <v>-604.15150128262758</v>
      </c>
    </row>
    <row r="29" spans="2:3" x14ac:dyDescent="0.25">
      <c r="B29" s="91">
        <v>22</v>
      </c>
      <c r="C29" s="92">
        <v>1609.3154921773803</v>
      </c>
    </row>
    <row r="30" spans="2:3" x14ac:dyDescent="0.25">
      <c r="B30" s="91">
        <v>23</v>
      </c>
      <c r="C30" s="92">
        <v>642.63458570195689</v>
      </c>
    </row>
    <row r="31" spans="2:3" x14ac:dyDescent="0.25">
      <c r="B31" s="91">
        <v>24</v>
      </c>
      <c r="C31" s="92">
        <v>1076.5424074712146</v>
      </c>
    </row>
    <row r="32" spans="2:3" x14ac:dyDescent="0.25">
      <c r="B32" s="91">
        <v>25</v>
      </c>
      <c r="C32" s="92">
        <v>1519.693503727256</v>
      </c>
    </row>
    <row r="33" spans="2:3" x14ac:dyDescent="0.25">
      <c r="B33" s="91">
        <v>26</v>
      </c>
      <c r="C33" s="92">
        <v>2563.1156210198451</v>
      </c>
    </row>
    <row r="34" spans="2:3" x14ac:dyDescent="0.25">
      <c r="B34" s="91">
        <v>27</v>
      </c>
      <c r="C34" s="92">
        <v>2213.2023726789457</v>
      </c>
    </row>
    <row r="35" spans="2:3" x14ac:dyDescent="0.25">
      <c r="B35" s="91">
        <v>28</v>
      </c>
      <c r="C35" s="92">
        <v>1169.0260559604512</v>
      </c>
    </row>
    <row r="36" spans="2:3" x14ac:dyDescent="0.25">
      <c r="B36" s="91">
        <v>29</v>
      </c>
      <c r="C36" s="92">
        <v>1145.5304001382374</v>
      </c>
    </row>
    <row r="37" spans="2:3" x14ac:dyDescent="0.25">
      <c r="B37" s="91">
        <v>30</v>
      </c>
      <c r="C37" s="92">
        <v>1153.5965630632945</v>
      </c>
    </row>
    <row r="38" spans="2:3" x14ac:dyDescent="0.25">
      <c r="B38" s="91">
        <v>31</v>
      </c>
      <c r="C38" s="92">
        <v>1688.2920121188472</v>
      </c>
    </row>
    <row r="39" spans="2:3" x14ac:dyDescent="0.25">
      <c r="B39" s="91">
        <v>32</v>
      </c>
      <c r="C39" s="92">
        <v>580.66823271056091</v>
      </c>
    </row>
    <row r="40" spans="2:3" x14ac:dyDescent="0.25">
      <c r="B40" s="91">
        <v>33</v>
      </c>
      <c r="C40" s="92">
        <v>1107.6529558554694</v>
      </c>
    </row>
    <row r="41" spans="2:3" x14ac:dyDescent="0.25">
      <c r="B41" s="91">
        <v>34</v>
      </c>
      <c r="C41" s="92">
        <v>986.31904168762503</v>
      </c>
    </row>
    <row r="42" spans="2:3" x14ac:dyDescent="0.25">
      <c r="B42" s="91">
        <v>35</v>
      </c>
      <c r="C42" s="92">
        <v>1233.8460164015323</v>
      </c>
    </row>
    <row r="43" spans="2:3" x14ac:dyDescent="0.25">
      <c r="B43" s="91">
        <v>36</v>
      </c>
      <c r="C43" s="92">
        <v>1647.7105036802905</v>
      </c>
    </row>
    <row r="44" spans="2:3" x14ac:dyDescent="0.25">
      <c r="B44" s="91">
        <v>37</v>
      </c>
      <c r="C44" s="92">
        <v>677.51197743065313</v>
      </c>
    </row>
    <row r="45" spans="2:3" x14ac:dyDescent="0.25">
      <c r="B45" s="91">
        <v>38</v>
      </c>
      <c r="C45" s="92">
        <v>2178.1964113438817</v>
      </c>
    </row>
    <row r="46" spans="2:3" x14ac:dyDescent="0.25">
      <c r="B46" s="91">
        <v>39</v>
      </c>
      <c r="C46" s="92">
        <v>353.8170257730626</v>
      </c>
    </row>
    <row r="47" spans="2:3" x14ac:dyDescent="0.25">
      <c r="B47" s="91">
        <v>40</v>
      </c>
      <c r="C47" s="92">
        <v>2076.6256618245479</v>
      </c>
    </row>
    <row r="48" spans="2:3" x14ac:dyDescent="0.25">
      <c r="B48" s="91">
        <v>41</v>
      </c>
      <c r="C48" s="92">
        <v>436.36656675995346</v>
      </c>
    </row>
    <row r="49" spans="2:3" x14ac:dyDescent="0.25">
      <c r="B49" s="91">
        <v>42</v>
      </c>
      <c r="C49" s="92">
        <v>994.92099525709</v>
      </c>
    </row>
    <row r="50" spans="2:3" x14ac:dyDescent="0.25">
      <c r="B50" s="91">
        <v>43</v>
      </c>
      <c r="C50" s="92">
        <v>-693.19849307961613</v>
      </c>
    </row>
    <row r="51" spans="2:3" x14ac:dyDescent="0.25">
      <c r="B51" s="91">
        <v>44</v>
      </c>
      <c r="C51" s="92">
        <v>179.58056542936174</v>
      </c>
    </row>
    <row r="52" spans="2:3" x14ac:dyDescent="0.25">
      <c r="B52" s="91">
        <v>45</v>
      </c>
      <c r="C52" s="92">
        <v>2408.1698698030323</v>
      </c>
    </row>
    <row r="53" spans="2:3" x14ac:dyDescent="0.25">
      <c r="B53" s="91">
        <v>46</v>
      </c>
      <c r="C53" s="92">
        <v>422.35348357721887</v>
      </c>
    </row>
    <row r="54" spans="2:3" x14ac:dyDescent="0.25">
      <c r="B54" s="91">
        <v>47</v>
      </c>
      <c r="C54" s="92">
        <v>2406.8972197520607</v>
      </c>
    </row>
    <row r="55" spans="2:3" x14ac:dyDescent="0.25">
      <c r="B55" s="91">
        <v>48</v>
      </c>
      <c r="C55" s="92">
        <v>-499.39473976850059</v>
      </c>
    </row>
    <row r="56" spans="2:3" x14ac:dyDescent="0.25">
      <c r="B56" s="91">
        <v>49</v>
      </c>
      <c r="C56" s="92">
        <v>3019.9743800436304</v>
      </c>
    </row>
    <row r="57" spans="2:3" x14ac:dyDescent="0.25">
      <c r="B57" s="91">
        <v>50</v>
      </c>
      <c r="C57" s="92">
        <v>774.09920845103079</v>
      </c>
    </row>
    <row r="58" spans="2:3" x14ac:dyDescent="0.25">
      <c r="B58" s="91">
        <v>51</v>
      </c>
      <c r="C58" s="92">
        <v>2316.3234713178881</v>
      </c>
    </row>
    <row r="59" spans="2:3" x14ac:dyDescent="0.25">
      <c r="B59" s="91">
        <v>52</v>
      </c>
      <c r="C59" s="92">
        <v>1502.7950310562137</v>
      </c>
    </row>
    <row r="60" spans="2:3" x14ac:dyDescent="0.25">
      <c r="B60" s="91">
        <v>53</v>
      </c>
      <c r="C60" s="92">
        <v>988.55658284947094</v>
      </c>
    </row>
    <row r="61" spans="2:3" x14ac:dyDescent="0.25">
      <c r="B61" s="91">
        <v>54</v>
      </c>
      <c r="C61" s="92">
        <v>995.38614830359165</v>
      </c>
    </row>
    <row r="62" spans="2:3" x14ac:dyDescent="0.25">
      <c r="B62" s="91">
        <v>55</v>
      </c>
      <c r="C62" s="92">
        <v>1728.4654789760089</v>
      </c>
    </row>
    <row r="63" spans="2:3" x14ac:dyDescent="0.25">
      <c r="B63" s="91">
        <v>56</v>
      </c>
      <c r="C63" s="92">
        <v>852.25320380866924</v>
      </c>
    </row>
    <row r="64" spans="2:3" x14ac:dyDescent="0.25">
      <c r="B64" s="91">
        <v>57</v>
      </c>
      <c r="C64" s="92">
        <v>212.37291984822969</v>
      </c>
    </row>
    <row r="65" spans="2:3" x14ac:dyDescent="0.25">
      <c r="B65" s="91">
        <v>58</v>
      </c>
      <c r="C65" s="92">
        <v>1295.0582777440168</v>
      </c>
    </row>
    <row r="66" spans="2:3" x14ac:dyDescent="0.25">
      <c r="B66" s="91">
        <v>59</v>
      </c>
      <c r="C66" s="92">
        <v>525.63306234431548</v>
      </c>
    </row>
    <row r="67" spans="2:3" x14ac:dyDescent="0.25">
      <c r="B67" s="91">
        <v>60</v>
      </c>
      <c r="C67" s="92">
        <v>1848.4162676515862</v>
      </c>
    </row>
    <row r="68" spans="2:3" x14ac:dyDescent="0.25">
      <c r="B68" s="91">
        <v>61</v>
      </c>
      <c r="C68" s="92">
        <v>1806.4408706564882</v>
      </c>
    </row>
    <row r="69" spans="2:3" x14ac:dyDescent="0.25">
      <c r="B69" s="91">
        <v>62</v>
      </c>
      <c r="C69" s="92">
        <v>2639.9431817917157</v>
      </c>
    </row>
    <row r="70" spans="2:3" x14ac:dyDescent="0.25">
      <c r="B70" s="91">
        <v>63</v>
      </c>
      <c r="C70" s="92">
        <v>592.00621288385628</v>
      </c>
    </row>
    <row r="71" spans="2:3" x14ac:dyDescent="0.25">
      <c r="B71" s="91">
        <v>64</v>
      </c>
      <c r="C71" s="92">
        <v>2435.5081400035106</v>
      </c>
    </row>
    <row r="72" spans="2:3" x14ac:dyDescent="0.25">
      <c r="B72" s="91">
        <v>65</v>
      </c>
      <c r="C72" s="92">
        <v>758.13550131987995</v>
      </c>
    </row>
    <row r="73" spans="2:3" x14ac:dyDescent="0.25">
      <c r="B73" s="91">
        <v>66</v>
      </c>
      <c r="C73" s="92">
        <v>1091.2696872605602</v>
      </c>
    </row>
    <row r="74" spans="2:3" x14ac:dyDescent="0.25">
      <c r="B74" s="91">
        <v>67</v>
      </c>
      <c r="C74" s="92">
        <v>1460.3521143976268</v>
      </c>
    </row>
    <row r="75" spans="2:3" x14ac:dyDescent="0.25">
      <c r="B75" s="91">
        <v>68</v>
      </c>
      <c r="C75" s="92">
        <v>471.79244493672832</v>
      </c>
    </row>
    <row r="76" spans="2:3" x14ac:dyDescent="0.25">
      <c r="B76" s="91">
        <v>69</v>
      </c>
      <c r="C76" s="92">
        <v>2470.7770453292414</v>
      </c>
    </row>
    <row r="77" spans="2:3" x14ac:dyDescent="0.25">
      <c r="B77" s="91">
        <v>70</v>
      </c>
      <c r="C77" s="92">
        <v>1399.7418360606871</v>
      </c>
    </row>
    <row r="78" spans="2:3" x14ac:dyDescent="0.25">
      <c r="B78" s="91">
        <v>71</v>
      </c>
      <c r="C78" s="92">
        <v>228.17796653863206</v>
      </c>
    </row>
    <row r="79" spans="2:3" x14ac:dyDescent="0.25">
      <c r="B79" s="91">
        <v>72</v>
      </c>
      <c r="C79" s="92">
        <v>263.08134668883304</v>
      </c>
    </row>
    <row r="80" spans="2:3" x14ac:dyDescent="0.25">
      <c r="B80" s="91">
        <v>73</v>
      </c>
      <c r="C80" s="92">
        <v>763.20410036512749</v>
      </c>
    </row>
    <row r="81" spans="2:3" x14ac:dyDescent="0.25">
      <c r="B81" s="91">
        <v>74</v>
      </c>
      <c r="C81" s="92">
        <v>195.35647642350796</v>
      </c>
    </row>
    <row r="82" spans="2:3" x14ac:dyDescent="0.25">
      <c r="B82" s="91">
        <v>75</v>
      </c>
      <c r="C82" s="92">
        <v>2501.4117317692744</v>
      </c>
    </row>
    <row r="83" spans="2:3" x14ac:dyDescent="0.25">
      <c r="B83" s="91">
        <v>76</v>
      </c>
      <c r="C83" s="92">
        <v>798.75645271110261</v>
      </c>
    </row>
    <row r="84" spans="2:3" x14ac:dyDescent="0.25">
      <c r="B84" s="91">
        <v>77</v>
      </c>
      <c r="C84" s="92">
        <v>2830.1723076665949</v>
      </c>
    </row>
    <row r="85" spans="2:3" x14ac:dyDescent="0.25">
      <c r="B85" s="91">
        <v>78</v>
      </c>
      <c r="C85" s="92">
        <v>767.87142739295268</v>
      </c>
    </row>
    <row r="86" spans="2:3" x14ac:dyDescent="0.25">
      <c r="B86" s="91">
        <v>79</v>
      </c>
      <c r="C86" s="92">
        <v>1996.7281715446334</v>
      </c>
    </row>
    <row r="87" spans="2:3" x14ac:dyDescent="0.25">
      <c r="B87" s="91">
        <v>80</v>
      </c>
      <c r="C87" s="92">
        <v>1050.1984621672</v>
      </c>
    </row>
    <row r="88" spans="2:3" x14ac:dyDescent="0.25">
      <c r="B88" s="91">
        <v>81</v>
      </c>
      <c r="C88" s="92">
        <v>448.46642761985549</v>
      </c>
    </row>
    <row r="89" spans="2:3" x14ac:dyDescent="0.25">
      <c r="B89" s="91">
        <v>82</v>
      </c>
      <c r="C89" s="92">
        <v>1046.1629306677551</v>
      </c>
    </row>
    <row r="90" spans="2:3" x14ac:dyDescent="0.25">
      <c r="B90" s="91">
        <v>83</v>
      </c>
      <c r="C90" s="92">
        <v>2244.6110003309586</v>
      </c>
    </row>
    <row r="91" spans="2:3" x14ac:dyDescent="0.25">
      <c r="B91" s="91">
        <v>84</v>
      </c>
      <c r="C91" s="92">
        <v>1891.8714332631098</v>
      </c>
    </row>
    <row r="92" spans="2:3" x14ac:dyDescent="0.25">
      <c r="B92" s="91">
        <v>85</v>
      </c>
      <c r="C92" s="92">
        <v>1067.5686724215257</v>
      </c>
    </row>
    <row r="93" spans="2:3" x14ac:dyDescent="0.25">
      <c r="B93" s="91">
        <v>86</v>
      </c>
      <c r="C93" s="92">
        <v>2236.6884485626229</v>
      </c>
    </row>
    <row r="94" spans="2:3" x14ac:dyDescent="0.25">
      <c r="B94" s="91">
        <v>87</v>
      </c>
      <c r="C94" s="92">
        <v>1624.3444848624013</v>
      </c>
    </row>
    <row r="95" spans="2:3" x14ac:dyDescent="0.25">
      <c r="B95" s="91">
        <v>88</v>
      </c>
      <c r="C95" s="92">
        <v>1314.1859914781553</v>
      </c>
    </row>
    <row r="96" spans="2:3" x14ac:dyDescent="0.25">
      <c r="B96" s="91">
        <v>89</v>
      </c>
      <c r="C96" s="92">
        <v>931.84707831551077</v>
      </c>
    </row>
    <row r="97" spans="2:3" x14ac:dyDescent="0.25">
      <c r="B97" s="91">
        <v>90</v>
      </c>
      <c r="C97" s="92">
        <v>608.78342069621431</v>
      </c>
    </row>
    <row r="98" spans="2:3" x14ac:dyDescent="0.25">
      <c r="B98" s="91">
        <v>91</v>
      </c>
      <c r="C98" s="92">
        <v>1730.3804188392351</v>
      </c>
    </row>
    <row r="99" spans="2:3" x14ac:dyDescent="0.25">
      <c r="B99" s="91">
        <v>92</v>
      </c>
      <c r="C99" s="92">
        <v>2894.9690941042645</v>
      </c>
    </row>
    <row r="100" spans="2:3" x14ac:dyDescent="0.25">
      <c r="B100" s="91">
        <v>93</v>
      </c>
      <c r="C100" s="92">
        <v>963.12016857008439</v>
      </c>
    </row>
    <row r="101" spans="2:3" x14ac:dyDescent="0.25">
      <c r="B101" s="91">
        <v>94</v>
      </c>
      <c r="C101" s="92">
        <v>-526.61830360599743</v>
      </c>
    </row>
    <row r="102" spans="2:3" x14ac:dyDescent="0.25">
      <c r="B102" s="91">
        <v>95</v>
      </c>
      <c r="C102" s="92">
        <v>2957.1601589814554</v>
      </c>
    </row>
    <row r="103" spans="2:3" x14ac:dyDescent="0.25">
      <c r="B103" s="91">
        <v>96</v>
      </c>
      <c r="C103" s="92">
        <v>2712.2009936042668</v>
      </c>
    </row>
    <row r="104" spans="2:3" x14ac:dyDescent="0.25">
      <c r="B104" s="91">
        <v>97</v>
      </c>
      <c r="C104" s="92">
        <v>1618.1908495530224</v>
      </c>
    </row>
    <row r="105" spans="2:3" x14ac:dyDescent="0.25">
      <c r="B105" s="91">
        <v>98</v>
      </c>
      <c r="C105" s="92">
        <v>1879.9175553495579</v>
      </c>
    </row>
    <row r="106" spans="2:3" x14ac:dyDescent="0.25">
      <c r="B106" s="91">
        <v>99</v>
      </c>
      <c r="C106" s="92">
        <v>657.25934506181784</v>
      </c>
    </row>
    <row r="107" spans="2:3" x14ac:dyDescent="0.25">
      <c r="B107" s="91">
        <v>100</v>
      </c>
      <c r="C107" s="92">
        <v>399.15578728039418</v>
      </c>
    </row>
    <row r="108" spans="2:3" x14ac:dyDescent="0.25">
      <c r="B108" s="91">
        <v>101</v>
      </c>
      <c r="C108" s="92">
        <v>1499.7406755120564</v>
      </c>
    </row>
    <row r="109" spans="2:3" x14ac:dyDescent="0.25">
      <c r="B109" s="91">
        <v>102</v>
      </c>
      <c r="C109" s="92">
        <v>2725.7448553708145</v>
      </c>
    </row>
    <row r="110" spans="2:3" x14ac:dyDescent="0.25">
      <c r="B110" s="91">
        <v>103</v>
      </c>
      <c r="C110" s="92">
        <v>1088.2402080285401</v>
      </c>
    </row>
    <row r="111" spans="2:3" x14ac:dyDescent="0.25">
      <c r="B111" s="91">
        <v>104</v>
      </c>
      <c r="C111" s="92">
        <v>1144.8435895660459</v>
      </c>
    </row>
    <row r="112" spans="2:3" x14ac:dyDescent="0.25">
      <c r="B112" s="91">
        <v>105</v>
      </c>
      <c r="C112" s="92">
        <v>1492.8454230239586</v>
      </c>
    </row>
    <row r="113" spans="2:3" x14ac:dyDescent="0.25">
      <c r="B113" s="91">
        <v>106</v>
      </c>
      <c r="C113" s="92">
        <v>1009.3556824103725</v>
      </c>
    </row>
    <row r="114" spans="2:3" x14ac:dyDescent="0.25">
      <c r="B114" s="91">
        <v>107</v>
      </c>
      <c r="C114" s="92">
        <v>566.73069639037112</v>
      </c>
    </row>
    <row r="115" spans="2:3" x14ac:dyDescent="0.25">
      <c r="B115" s="91">
        <v>108</v>
      </c>
      <c r="C115" s="92">
        <v>256.7945680210878</v>
      </c>
    </row>
    <row r="116" spans="2:3" x14ac:dyDescent="0.25">
      <c r="B116" s="91">
        <v>109</v>
      </c>
      <c r="C116" s="92">
        <v>1968.6111587864216</v>
      </c>
    </row>
    <row r="117" spans="2:3" x14ac:dyDescent="0.25">
      <c r="B117" s="91">
        <v>110</v>
      </c>
      <c r="C117" s="92">
        <v>617.03881556660326</v>
      </c>
    </row>
    <row r="118" spans="2:3" x14ac:dyDescent="0.25">
      <c r="B118" s="91">
        <v>111</v>
      </c>
      <c r="C118" s="92">
        <v>1466.3040925238129</v>
      </c>
    </row>
    <row r="119" spans="2:3" x14ac:dyDescent="0.25">
      <c r="B119" s="91">
        <v>112</v>
      </c>
      <c r="C119" s="92">
        <v>1104.1355179518296</v>
      </c>
    </row>
    <row r="120" spans="2:3" x14ac:dyDescent="0.25">
      <c r="B120" s="91">
        <v>113</v>
      </c>
      <c r="C120" s="92">
        <v>2154.5549356700312</v>
      </c>
    </row>
    <row r="121" spans="2:3" x14ac:dyDescent="0.25">
      <c r="B121" s="91">
        <v>114</v>
      </c>
      <c r="C121" s="92">
        <v>894.9672099451227</v>
      </c>
    </row>
    <row r="122" spans="2:3" x14ac:dyDescent="0.25">
      <c r="B122" s="91">
        <v>115</v>
      </c>
      <c r="C122" s="92">
        <v>1503.0203155113959</v>
      </c>
    </row>
    <row r="123" spans="2:3" x14ac:dyDescent="0.25">
      <c r="B123" s="91">
        <v>116</v>
      </c>
      <c r="C123" s="92">
        <v>-287.13833259059993</v>
      </c>
    </row>
    <row r="124" spans="2:3" x14ac:dyDescent="0.25">
      <c r="B124" s="91">
        <v>117</v>
      </c>
      <c r="C124" s="92">
        <v>918.33903127851772</v>
      </c>
    </row>
    <row r="125" spans="2:3" x14ac:dyDescent="0.25">
      <c r="B125" s="91">
        <v>118</v>
      </c>
      <c r="C125" s="92">
        <v>-261.9813587177232</v>
      </c>
    </row>
    <row r="126" spans="2:3" x14ac:dyDescent="0.25">
      <c r="B126" s="91">
        <v>119</v>
      </c>
      <c r="C126" s="92">
        <v>1002.6051491802391</v>
      </c>
    </row>
    <row r="127" spans="2:3" x14ac:dyDescent="0.25">
      <c r="B127" s="91">
        <v>120</v>
      </c>
      <c r="C127" s="92">
        <v>211.37819583582495</v>
      </c>
    </row>
    <row r="128" spans="2:3" x14ac:dyDescent="0.25">
      <c r="B128" s="91">
        <v>121</v>
      </c>
      <c r="C128" s="92">
        <v>2094.8287728038167</v>
      </c>
    </row>
    <row r="129" spans="2:3" x14ac:dyDescent="0.25">
      <c r="B129" s="91">
        <v>122</v>
      </c>
      <c r="C129" s="92">
        <v>728.16692698179122</v>
      </c>
    </row>
    <row r="130" spans="2:3" x14ac:dyDescent="0.25">
      <c r="B130" s="91">
        <v>123</v>
      </c>
      <c r="C130" s="92">
        <v>2406.3672374532734</v>
      </c>
    </row>
    <row r="131" spans="2:3" x14ac:dyDescent="0.25">
      <c r="B131" s="91">
        <v>124</v>
      </c>
      <c r="C131" s="92">
        <v>2059.4284627779125</v>
      </c>
    </row>
    <row r="132" spans="2:3" x14ac:dyDescent="0.25">
      <c r="B132" s="91">
        <v>125</v>
      </c>
      <c r="C132" s="92">
        <v>1728.3374112772108</v>
      </c>
    </row>
    <row r="133" spans="2:3" x14ac:dyDescent="0.25">
      <c r="B133" s="91">
        <v>126</v>
      </c>
      <c r="C133" s="92">
        <v>699.88659258072948</v>
      </c>
    </row>
    <row r="134" spans="2:3" x14ac:dyDescent="0.25">
      <c r="B134" s="91">
        <v>127</v>
      </c>
      <c r="C134" s="92">
        <v>205.60711886602621</v>
      </c>
    </row>
    <row r="135" spans="2:3" x14ac:dyDescent="0.25">
      <c r="B135" s="91">
        <v>128</v>
      </c>
      <c r="C135" s="92">
        <v>1560.3497023993514</v>
      </c>
    </row>
    <row r="136" spans="2:3" x14ac:dyDescent="0.25">
      <c r="B136" s="91">
        <v>129</v>
      </c>
      <c r="C136" s="92">
        <v>483.27865008361914</v>
      </c>
    </row>
    <row r="137" spans="2:3" x14ac:dyDescent="0.25">
      <c r="B137" s="91">
        <v>130</v>
      </c>
      <c r="C137" s="92">
        <v>333.43526530546114</v>
      </c>
    </row>
    <row r="138" spans="2:3" x14ac:dyDescent="0.25">
      <c r="B138" s="91">
        <v>131</v>
      </c>
      <c r="C138" s="92">
        <v>1513.4784091035499</v>
      </c>
    </row>
    <row r="139" spans="2:3" x14ac:dyDescent="0.25">
      <c r="B139" s="91">
        <v>132</v>
      </c>
      <c r="C139" s="92">
        <v>1035.7361678223415</v>
      </c>
    </row>
    <row r="140" spans="2:3" x14ac:dyDescent="0.25">
      <c r="B140" s="91">
        <v>133</v>
      </c>
      <c r="C140" s="92">
        <v>736.82406046296092</v>
      </c>
    </row>
    <row r="141" spans="2:3" x14ac:dyDescent="0.25">
      <c r="B141" s="91">
        <v>134</v>
      </c>
      <c r="C141" s="92">
        <v>-162.319740790992</v>
      </c>
    </row>
    <row r="142" spans="2:3" x14ac:dyDescent="0.25">
      <c r="B142" s="91">
        <v>135</v>
      </c>
      <c r="C142" s="92">
        <v>674.98096184712085</v>
      </c>
    </row>
    <row r="143" spans="2:3" x14ac:dyDescent="0.25">
      <c r="B143" s="91">
        <v>136</v>
      </c>
      <c r="C143" s="92">
        <v>899.81879494087661</v>
      </c>
    </row>
    <row r="144" spans="2:3" x14ac:dyDescent="0.25">
      <c r="B144" s="91">
        <v>137</v>
      </c>
      <c r="C144" s="92">
        <v>2213.4838198976158</v>
      </c>
    </row>
    <row r="145" spans="2:3" x14ac:dyDescent="0.25">
      <c r="B145" s="91">
        <v>138</v>
      </c>
      <c r="C145" s="92">
        <v>958.28494384290298</v>
      </c>
    </row>
    <row r="146" spans="2:3" x14ac:dyDescent="0.25">
      <c r="B146" s="91">
        <v>139</v>
      </c>
      <c r="C146" s="92">
        <v>2608.8069477198342</v>
      </c>
    </row>
    <row r="147" spans="2:3" x14ac:dyDescent="0.25">
      <c r="B147" s="91">
        <v>140</v>
      </c>
      <c r="C147" s="92">
        <v>580.85486936390316</v>
      </c>
    </row>
    <row r="148" spans="2:3" x14ac:dyDescent="0.25">
      <c r="B148" s="91">
        <v>141</v>
      </c>
      <c r="C148" s="92">
        <v>620.76626294172365</v>
      </c>
    </row>
    <row r="149" spans="2:3" x14ac:dyDescent="0.25">
      <c r="B149" s="91">
        <v>142</v>
      </c>
      <c r="C149" s="92">
        <v>2312.43664312284</v>
      </c>
    </row>
    <row r="150" spans="2:3" x14ac:dyDescent="0.25">
      <c r="B150" s="91">
        <v>143</v>
      </c>
      <c r="C150" s="92">
        <v>1651.001648892915</v>
      </c>
    </row>
    <row r="151" spans="2:3" x14ac:dyDescent="0.25">
      <c r="B151" s="91">
        <v>144</v>
      </c>
      <c r="C151" s="92">
        <v>1340.7277009124587</v>
      </c>
    </row>
    <row r="152" spans="2:3" x14ac:dyDescent="0.25">
      <c r="B152" s="91">
        <v>145</v>
      </c>
      <c r="C152" s="92">
        <v>966.95589900096184</v>
      </c>
    </row>
    <row r="153" spans="2:3" x14ac:dyDescent="0.25">
      <c r="B153" s="91">
        <v>146</v>
      </c>
      <c r="C153" s="92">
        <v>2212.9320567413579</v>
      </c>
    </row>
    <row r="154" spans="2:3" x14ac:dyDescent="0.25">
      <c r="B154" s="91">
        <v>147</v>
      </c>
      <c r="C154" s="92">
        <v>1212.9367548255395</v>
      </c>
    </row>
    <row r="155" spans="2:3" x14ac:dyDescent="0.25">
      <c r="B155" s="91">
        <v>148</v>
      </c>
      <c r="C155" s="92">
        <v>1676.7626448033388</v>
      </c>
    </row>
    <row r="156" spans="2:3" x14ac:dyDescent="0.25">
      <c r="B156" s="91">
        <v>149</v>
      </c>
      <c r="C156" s="92">
        <v>1255.6290199880777</v>
      </c>
    </row>
    <row r="157" spans="2:3" x14ac:dyDescent="0.25">
      <c r="B157" s="91">
        <v>150</v>
      </c>
      <c r="C157" s="92">
        <v>-194.73824206293557</v>
      </c>
    </row>
    <row r="158" spans="2:3" x14ac:dyDescent="0.25">
      <c r="B158" s="91">
        <v>151</v>
      </c>
      <c r="C158" s="92">
        <v>2210.9707439240501</v>
      </c>
    </row>
    <row r="159" spans="2:3" x14ac:dyDescent="0.25">
      <c r="B159" s="91">
        <v>152</v>
      </c>
      <c r="C159" s="92">
        <v>1508.773807206594</v>
      </c>
    </row>
    <row r="160" spans="2:3" x14ac:dyDescent="0.25">
      <c r="B160" s="91">
        <v>153</v>
      </c>
      <c r="C160" s="92">
        <v>409.61879260904334</v>
      </c>
    </row>
    <row r="161" spans="2:3" x14ac:dyDescent="0.25">
      <c r="B161" s="91">
        <v>154</v>
      </c>
      <c r="C161" s="92">
        <v>149.98323192171392</v>
      </c>
    </row>
    <row r="162" spans="2:3" x14ac:dyDescent="0.25">
      <c r="B162" s="91">
        <v>155</v>
      </c>
      <c r="C162" s="92">
        <v>1742.8920518710484</v>
      </c>
    </row>
    <row r="163" spans="2:3" x14ac:dyDescent="0.25">
      <c r="B163" s="91">
        <v>156</v>
      </c>
      <c r="C163" s="92">
        <v>482.64505548665238</v>
      </c>
    </row>
    <row r="164" spans="2:3" x14ac:dyDescent="0.25">
      <c r="B164" s="91">
        <v>157</v>
      </c>
      <c r="C164" s="92">
        <v>1826.0678811215021</v>
      </c>
    </row>
    <row r="165" spans="2:3" x14ac:dyDescent="0.25">
      <c r="B165" s="91">
        <v>158</v>
      </c>
      <c r="C165" s="92">
        <v>847.97697644026357</v>
      </c>
    </row>
    <row r="166" spans="2:3" x14ac:dyDescent="0.25">
      <c r="B166" s="91">
        <v>159</v>
      </c>
      <c r="C166" s="92">
        <v>1365.9798957830217</v>
      </c>
    </row>
    <row r="167" spans="2:3" x14ac:dyDescent="0.25">
      <c r="B167" s="91">
        <v>160</v>
      </c>
      <c r="C167" s="92">
        <v>2552.6751620253108</v>
      </c>
    </row>
    <row r="168" spans="2:3" x14ac:dyDescent="0.25">
      <c r="B168" s="91">
        <v>161</v>
      </c>
      <c r="C168" s="92">
        <v>2642.6700596717019</v>
      </c>
    </row>
    <row r="169" spans="2:3" x14ac:dyDescent="0.25">
      <c r="B169" s="91">
        <v>162</v>
      </c>
      <c r="C169" s="92">
        <v>304.22996598580175</v>
      </c>
    </row>
    <row r="170" spans="2:3" x14ac:dyDescent="0.25">
      <c r="B170" s="91">
        <v>163</v>
      </c>
      <c r="C170" s="92">
        <v>2541.172617493236</v>
      </c>
    </row>
    <row r="171" spans="2:3" x14ac:dyDescent="0.25">
      <c r="B171" s="91">
        <v>164</v>
      </c>
      <c r="C171" s="92">
        <v>320.48447000181204</v>
      </c>
    </row>
    <row r="172" spans="2:3" x14ac:dyDescent="0.25">
      <c r="B172" s="91">
        <v>165</v>
      </c>
      <c r="C172" s="92">
        <v>-192.02864128735382</v>
      </c>
    </row>
    <row r="173" spans="2:3" x14ac:dyDescent="0.25">
      <c r="B173" s="91">
        <v>166</v>
      </c>
      <c r="C173" s="92">
        <v>931.2789103360401</v>
      </c>
    </row>
    <row r="174" spans="2:3" x14ac:dyDescent="0.25">
      <c r="B174" s="91">
        <v>167</v>
      </c>
      <c r="C174" s="92">
        <v>1002.1033599839348</v>
      </c>
    </row>
    <row r="175" spans="2:3" x14ac:dyDescent="0.25">
      <c r="B175" s="91">
        <v>168</v>
      </c>
      <c r="C175" s="92">
        <v>1249.0904009338619</v>
      </c>
    </row>
    <row r="176" spans="2:3" x14ac:dyDescent="0.25">
      <c r="B176" s="91">
        <v>169</v>
      </c>
      <c r="C176" s="92">
        <v>2110.5919560017564</v>
      </c>
    </row>
    <row r="177" spans="2:3" x14ac:dyDescent="0.25">
      <c r="B177" s="91">
        <v>170</v>
      </c>
      <c r="C177" s="92">
        <v>1813.4443427470296</v>
      </c>
    </row>
    <row r="178" spans="2:3" x14ac:dyDescent="0.25">
      <c r="B178" s="91">
        <v>171</v>
      </c>
      <c r="C178" s="92">
        <v>1712.5912499620854</v>
      </c>
    </row>
    <row r="179" spans="2:3" x14ac:dyDescent="0.25">
      <c r="B179" s="91">
        <v>172</v>
      </c>
      <c r="C179" s="92">
        <v>2319.2803850162945</v>
      </c>
    </row>
    <row r="180" spans="2:3" x14ac:dyDescent="0.25">
      <c r="B180" s="91">
        <v>173</v>
      </c>
      <c r="C180" s="92">
        <v>2653.0907063651002</v>
      </c>
    </row>
    <row r="181" spans="2:3" x14ac:dyDescent="0.25">
      <c r="B181" s="91">
        <v>174</v>
      </c>
      <c r="C181" s="92">
        <v>1108.0748685306444</v>
      </c>
    </row>
    <row r="182" spans="2:3" x14ac:dyDescent="0.25">
      <c r="B182" s="91">
        <v>175</v>
      </c>
      <c r="C182" s="92">
        <v>1355.8819413850542</v>
      </c>
    </row>
    <row r="183" spans="2:3" x14ac:dyDescent="0.25">
      <c r="B183" s="91">
        <v>176</v>
      </c>
      <c r="C183" s="92">
        <v>62.234921937309991</v>
      </c>
    </row>
    <row r="184" spans="2:3" x14ac:dyDescent="0.25">
      <c r="B184" s="91">
        <v>177</v>
      </c>
      <c r="C184" s="92">
        <v>2089.5500409668357</v>
      </c>
    </row>
    <row r="185" spans="2:3" x14ac:dyDescent="0.25">
      <c r="B185" s="91">
        <v>178</v>
      </c>
      <c r="C185" s="92">
        <v>2240.5823873242452</v>
      </c>
    </row>
    <row r="186" spans="2:3" x14ac:dyDescent="0.25">
      <c r="B186" s="91">
        <v>179</v>
      </c>
      <c r="C186" s="92">
        <v>743.29053638577989</v>
      </c>
    </row>
    <row r="187" spans="2:3" x14ac:dyDescent="0.25">
      <c r="B187" s="91">
        <v>180</v>
      </c>
      <c r="C187" s="92">
        <v>1037.1659398122874</v>
      </c>
    </row>
    <row r="188" spans="2:3" x14ac:dyDescent="0.25">
      <c r="B188" s="91">
        <v>181</v>
      </c>
      <c r="C188" s="92">
        <v>2395.4055380115637</v>
      </c>
    </row>
    <row r="189" spans="2:3" x14ac:dyDescent="0.25">
      <c r="B189" s="91">
        <v>182</v>
      </c>
      <c r="C189" s="92">
        <v>1377.4075376040182</v>
      </c>
    </row>
    <row r="190" spans="2:3" x14ac:dyDescent="0.25">
      <c r="B190" s="91">
        <v>183</v>
      </c>
      <c r="C190" s="92">
        <v>580.63792125208056</v>
      </c>
    </row>
    <row r="191" spans="2:3" x14ac:dyDescent="0.25">
      <c r="B191" s="91">
        <v>184</v>
      </c>
      <c r="C191" s="92">
        <v>989.93030982791788</v>
      </c>
    </row>
    <row r="192" spans="2:3" x14ac:dyDescent="0.25">
      <c r="B192" s="91">
        <v>185</v>
      </c>
      <c r="C192" s="92">
        <v>829.36784434993569</v>
      </c>
    </row>
    <row r="193" spans="2:3" x14ac:dyDescent="0.25">
      <c r="B193" s="91">
        <v>186</v>
      </c>
      <c r="C193" s="92">
        <v>1781.4456277278878</v>
      </c>
    </row>
    <row r="194" spans="2:3" x14ac:dyDescent="0.25">
      <c r="B194" s="91">
        <v>187</v>
      </c>
      <c r="C194" s="92">
        <v>242.4168433654595</v>
      </c>
    </row>
    <row r="195" spans="2:3" x14ac:dyDescent="0.25">
      <c r="B195" s="91">
        <v>188</v>
      </c>
      <c r="C195" s="92">
        <v>672.97520493837055</v>
      </c>
    </row>
    <row r="196" spans="2:3" x14ac:dyDescent="0.25">
      <c r="B196" s="91">
        <v>189</v>
      </c>
      <c r="C196" s="92">
        <v>30.461113813076736</v>
      </c>
    </row>
    <row r="197" spans="2:3" x14ac:dyDescent="0.25">
      <c r="B197" s="91">
        <v>190</v>
      </c>
      <c r="C197" s="92">
        <v>539.66721257673271</v>
      </c>
    </row>
    <row r="198" spans="2:3" x14ac:dyDescent="0.25">
      <c r="B198" s="91">
        <v>191</v>
      </c>
      <c r="C198" s="92">
        <v>505.40271784174001</v>
      </c>
    </row>
    <row r="199" spans="2:3" x14ac:dyDescent="0.25">
      <c r="B199" s="91">
        <v>192</v>
      </c>
      <c r="C199" s="92">
        <v>2284.4866112246627</v>
      </c>
    </row>
    <row r="200" spans="2:3" x14ac:dyDescent="0.25">
      <c r="B200" s="91">
        <v>193</v>
      </c>
      <c r="C200" s="92">
        <v>631.58135322162525</v>
      </c>
    </row>
    <row r="201" spans="2:3" x14ac:dyDescent="0.25">
      <c r="B201" s="91">
        <v>194</v>
      </c>
      <c r="C201" s="92">
        <v>2488.8372443610351</v>
      </c>
    </row>
    <row r="202" spans="2:3" x14ac:dyDescent="0.25">
      <c r="B202" s="91">
        <v>195</v>
      </c>
      <c r="C202" s="92">
        <v>997.93626788550864</v>
      </c>
    </row>
    <row r="203" spans="2:3" x14ac:dyDescent="0.25">
      <c r="B203" s="91">
        <v>196</v>
      </c>
      <c r="C203" s="92">
        <v>1563.956704607097</v>
      </c>
    </row>
    <row r="204" spans="2:3" x14ac:dyDescent="0.25">
      <c r="B204" s="91">
        <v>197</v>
      </c>
      <c r="C204" s="92">
        <v>2015.8859252029806</v>
      </c>
    </row>
    <row r="205" spans="2:3" x14ac:dyDescent="0.25">
      <c r="B205" s="91">
        <v>198</v>
      </c>
      <c r="C205" s="92">
        <v>385.62857878698014</v>
      </c>
    </row>
    <row r="206" spans="2:3" x14ac:dyDescent="0.25">
      <c r="B206" s="91">
        <v>199</v>
      </c>
      <c r="C206" s="92">
        <v>2616.7568826026873</v>
      </c>
    </row>
    <row r="207" spans="2:3" x14ac:dyDescent="0.25">
      <c r="B207" s="91">
        <v>200</v>
      </c>
      <c r="C207" s="92">
        <v>1739.2981584058962</v>
      </c>
    </row>
    <row r="208" spans="2:3" x14ac:dyDescent="0.25">
      <c r="B208" s="91">
        <v>201</v>
      </c>
      <c r="C208" s="92">
        <v>2501.9278786605264</v>
      </c>
    </row>
    <row r="209" spans="2:3" x14ac:dyDescent="0.25">
      <c r="B209" s="91">
        <v>202</v>
      </c>
      <c r="C209" s="92">
        <v>1143.2941539811345</v>
      </c>
    </row>
    <row r="210" spans="2:3" x14ac:dyDescent="0.25">
      <c r="B210" s="91">
        <v>203</v>
      </c>
      <c r="C210" s="92">
        <v>-188.36422514865262</v>
      </c>
    </row>
    <row r="211" spans="2:3" x14ac:dyDescent="0.25">
      <c r="B211" s="91">
        <v>204</v>
      </c>
      <c r="C211" s="92">
        <v>1436.2162241610067</v>
      </c>
    </row>
    <row r="212" spans="2:3" x14ac:dyDescent="0.25">
      <c r="B212" s="91">
        <v>205</v>
      </c>
      <c r="C212" s="92">
        <v>901.84272176376908</v>
      </c>
    </row>
    <row r="213" spans="2:3" x14ac:dyDescent="0.25">
      <c r="B213" s="91">
        <v>206</v>
      </c>
      <c r="C213" s="92">
        <v>1494.9722906114594</v>
      </c>
    </row>
    <row r="214" spans="2:3" x14ac:dyDescent="0.25">
      <c r="B214" s="91">
        <v>207</v>
      </c>
      <c r="C214" s="92">
        <v>1235.750517421402</v>
      </c>
    </row>
    <row r="215" spans="2:3" x14ac:dyDescent="0.25">
      <c r="B215" s="91">
        <v>208</v>
      </c>
      <c r="C215" s="92">
        <v>2972.2384039810504</v>
      </c>
    </row>
    <row r="216" spans="2:3" x14ac:dyDescent="0.25">
      <c r="B216" s="91">
        <v>209</v>
      </c>
      <c r="C216" s="92">
        <v>1198.0846156680591</v>
      </c>
    </row>
    <row r="217" spans="2:3" x14ac:dyDescent="0.25">
      <c r="B217" s="91">
        <v>210</v>
      </c>
      <c r="C217" s="92">
        <v>1371.5279079836509</v>
      </c>
    </row>
    <row r="218" spans="2:3" x14ac:dyDescent="0.25">
      <c r="B218" s="91">
        <v>211</v>
      </c>
      <c r="C218" s="92">
        <v>696.62708680691867</v>
      </c>
    </row>
    <row r="219" spans="2:3" x14ac:dyDescent="0.25">
      <c r="B219" s="91">
        <v>212</v>
      </c>
      <c r="C219" s="92">
        <v>880.52209741717252</v>
      </c>
    </row>
    <row r="220" spans="2:3" x14ac:dyDescent="0.25">
      <c r="B220" s="91">
        <v>213</v>
      </c>
      <c r="C220" s="92">
        <v>-169.98292819145172</v>
      </c>
    </row>
    <row r="221" spans="2:3" x14ac:dyDescent="0.25">
      <c r="B221" s="91">
        <v>214</v>
      </c>
      <c r="C221" s="92">
        <v>1647.6201505105673</v>
      </c>
    </row>
    <row r="222" spans="2:3" x14ac:dyDescent="0.25">
      <c r="B222" s="91">
        <v>215</v>
      </c>
      <c r="C222" s="92">
        <v>1209.1819361870166</v>
      </c>
    </row>
    <row r="223" spans="2:3" x14ac:dyDescent="0.25">
      <c r="B223" s="91">
        <v>216</v>
      </c>
      <c r="C223" s="92">
        <v>69.642170198324493</v>
      </c>
    </row>
    <row r="224" spans="2:3" x14ac:dyDescent="0.25">
      <c r="B224" s="91">
        <v>217</v>
      </c>
      <c r="C224" s="92">
        <v>-12.912848313510949</v>
      </c>
    </row>
    <row r="225" spans="2:3" x14ac:dyDescent="0.25">
      <c r="B225" s="91">
        <v>218</v>
      </c>
      <c r="C225" s="92">
        <v>2949.3865537399115</v>
      </c>
    </row>
    <row r="226" spans="2:3" x14ac:dyDescent="0.25">
      <c r="B226" s="91">
        <v>219</v>
      </c>
      <c r="C226" s="92">
        <v>1020.2315013986054</v>
      </c>
    </row>
    <row r="227" spans="2:3" x14ac:dyDescent="0.25">
      <c r="B227" s="91">
        <v>220</v>
      </c>
      <c r="C227" s="92">
        <v>2778.8287180573734</v>
      </c>
    </row>
    <row r="228" spans="2:3" x14ac:dyDescent="0.25">
      <c r="B228" s="91">
        <v>221</v>
      </c>
      <c r="C228" s="92">
        <v>2380.4545287271494</v>
      </c>
    </row>
    <row r="229" spans="2:3" x14ac:dyDescent="0.25">
      <c r="B229" s="91">
        <v>222</v>
      </c>
      <c r="C229" s="92">
        <v>514.81657001270105</v>
      </c>
    </row>
    <row r="230" spans="2:3" x14ac:dyDescent="0.25">
      <c r="B230" s="91">
        <v>223</v>
      </c>
      <c r="C230" s="92">
        <v>2418.5047753972458</v>
      </c>
    </row>
    <row r="231" spans="2:3" x14ac:dyDescent="0.25">
      <c r="B231" s="91">
        <v>224</v>
      </c>
      <c r="C231" s="92">
        <v>1712.2499466600611</v>
      </c>
    </row>
    <row r="232" spans="2:3" x14ac:dyDescent="0.25">
      <c r="B232" s="91">
        <v>225</v>
      </c>
      <c r="C232" s="92">
        <v>2915.1059778315475</v>
      </c>
    </row>
    <row r="233" spans="2:3" x14ac:dyDescent="0.25">
      <c r="B233" s="91">
        <v>226</v>
      </c>
      <c r="C233" s="92">
        <v>2568.5127661043662</v>
      </c>
    </row>
    <row r="234" spans="2:3" x14ac:dyDescent="0.25">
      <c r="B234" s="91">
        <v>227</v>
      </c>
      <c r="C234" s="92">
        <v>788.92891077365857</v>
      </c>
    </row>
    <row r="235" spans="2:3" x14ac:dyDescent="0.25">
      <c r="B235" s="91">
        <v>228</v>
      </c>
      <c r="C235" s="92">
        <v>1248.8217564049746</v>
      </c>
    </row>
    <row r="236" spans="2:3" x14ac:dyDescent="0.25">
      <c r="B236" s="91">
        <v>229</v>
      </c>
      <c r="C236" s="92">
        <v>321.58933406546748</v>
      </c>
    </row>
    <row r="237" spans="2:3" x14ac:dyDescent="0.25">
      <c r="B237" s="91">
        <v>230</v>
      </c>
      <c r="C237" s="92">
        <v>1784.4555604727866</v>
      </c>
    </row>
    <row r="238" spans="2:3" x14ac:dyDescent="0.25">
      <c r="B238" s="91">
        <v>231</v>
      </c>
      <c r="C238" s="92">
        <v>2549.7186869653942</v>
      </c>
    </row>
    <row r="239" spans="2:3" x14ac:dyDescent="0.25">
      <c r="B239" s="91">
        <v>232</v>
      </c>
      <c r="C239" s="92">
        <v>860.16218126566946</v>
      </c>
    </row>
    <row r="240" spans="2:3" x14ac:dyDescent="0.25">
      <c r="B240" s="91">
        <v>233</v>
      </c>
      <c r="C240" s="92">
        <v>899.83330896953885</v>
      </c>
    </row>
    <row r="241" spans="2:3" x14ac:dyDescent="0.25">
      <c r="B241" s="91">
        <v>234</v>
      </c>
      <c r="C241" s="92">
        <v>724.11802560976685</v>
      </c>
    </row>
    <row r="242" spans="2:3" x14ac:dyDescent="0.25">
      <c r="B242" s="91">
        <v>235</v>
      </c>
      <c r="C242" s="92">
        <v>177.25694922811726</v>
      </c>
    </row>
    <row r="243" spans="2:3" x14ac:dyDescent="0.25">
      <c r="B243" s="91">
        <v>236</v>
      </c>
      <c r="C243" s="92">
        <v>720.27133602547565</v>
      </c>
    </row>
    <row r="244" spans="2:3" x14ac:dyDescent="0.25">
      <c r="B244" s="91">
        <v>237</v>
      </c>
      <c r="C244" s="92">
        <v>97.412635462893377</v>
      </c>
    </row>
    <row r="245" spans="2:3" x14ac:dyDescent="0.25">
      <c r="B245" s="91">
        <v>238</v>
      </c>
      <c r="C245" s="92">
        <v>738.18112347206898</v>
      </c>
    </row>
    <row r="246" spans="2:3" x14ac:dyDescent="0.25">
      <c r="B246" s="91">
        <v>239</v>
      </c>
      <c r="C246" s="92">
        <v>2692.7261667707317</v>
      </c>
    </row>
    <row r="247" spans="2:3" x14ac:dyDescent="0.25">
      <c r="B247" s="91">
        <v>240</v>
      </c>
      <c r="C247" s="92">
        <v>1149.0529272382591</v>
      </c>
    </row>
    <row r="248" spans="2:3" x14ac:dyDescent="0.25">
      <c r="B248" s="91">
        <v>241</v>
      </c>
      <c r="C248" s="92">
        <v>-577.41074136947191</v>
      </c>
    </row>
    <row r="249" spans="2:3" x14ac:dyDescent="0.25">
      <c r="B249" s="91">
        <v>242</v>
      </c>
      <c r="C249" s="92">
        <v>1444.1458889402029</v>
      </c>
    </row>
    <row r="250" spans="2:3" x14ac:dyDescent="0.25">
      <c r="B250" s="91">
        <v>243</v>
      </c>
      <c r="C250" s="92">
        <v>1927.6476749467347</v>
      </c>
    </row>
    <row r="251" spans="2:3" x14ac:dyDescent="0.25">
      <c r="B251" s="91">
        <v>244</v>
      </c>
      <c r="C251" s="92">
        <v>1642.1676530822251</v>
      </c>
    </row>
    <row r="252" spans="2:3" x14ac:dyDescent="0.25">
      <c r="B252" s="91">
        <v>245</v>
      </c>
      <c r="C252" s="92">
        <v>1625.5778843757189</v>
      </c>
    </row>
    <row r="253" spans="2:3" x14ac:dyDescent="0.25">
      <c r="B253" s="91">
        <v>246</v>
      </c>
      <c r="C253" s="92">
        <v>-122.67042729503191</v>
      </c>
    </row>
    <row r="254" spans="2:3" x14ac:dyDescent="0.25">
      <c r="B254" s="91">
        <v>247</v>
      </c>
      <c r="C254" s="92">
        <v>2504.2738213921157</v>
      </c>
    </row>
    <row r="255" spans="2:3" x14ac:dyDescent="0.25">
      <c r="B255" s="91">
        <v>248</v>
      </c>
      <c r="C255" s="92">
        <v>696.57637392811193</v>
      </c>
    </row>
    <row r="256" spans="2:3" x14ac:dyDescent="0.25">
      <c r="B256" s="91">
        <v>249</v>
      </c>
      <c r="C256" s="92">
        <v>1017.287507369284</v>
      </c>
    </row>
    <row r="257" spans="2:3" x14ac:dyDescent="0.25">
      <c r="B257" s="91">
        <v>250</v>
      </c>
      <c r="C257" s="92">
        <v>469.33071230310816</v>
      </c>
    </row>
    <row r="258" spans="2:3" x14ac:dyDescent="0.25">
      <c r="B258" s="91">
        <v>251</v>
      </c>
      <c r="C258" s="92">
        <v>1566.8323344788787</v>
      </c>
    </row>
    <row r="259" spans="2:3" x14ac:dyDescent="0.25">
      <c r="B259" s="91">
        <v>252</v>
      </c>
      <c r="C259" s="92">
        <v>1418.2488865032674</v>
      </c>
    </row>
    <row r="260" spans="2:3" x14ac:dyDescent="0.25">
      <c r="B260" s="91">
        <v>253</v>
      </c>
      <c r="C260" s="92">
        <v>1781.7386370999811</v>
      </c>
    </row>
    <row r="261" spans="2:3" x14ac:dyDescent="0.25">
      <c r="B261" s="91">
        <v>254</v>
      </c>
      <c r="C261" s="92">
        <v>-149.35498137674404</v>
      </c>
    </row>
    <row r="262" spans="2:3" x14ac:dyDescent="0.25">
      <c r="B262" s="91">
        <v>255</v>
      </c>
      <c r="C262" s="92">
        <v>2980.7671198963644</v>
      </c>
    </row>
    <row r="263" spans="2:3" x14ac:dyDescent="0.25">
      <c r="B263" s="91">
        <v>256</v>
      </c>
      <c r="C263" s="92">
        <v>1366.0750686795254</v>
      </c>
    </row>
    <row r="264" spans="2:3" x14ac:dyDescent="0.25">
      <c r="B264" s="91">
        <v>257</v>
      </c>
      <c r="C264" s="92">
        <v>1020.2428515514903</v>
      </c>
    </row>
    <row r="265" spans="2:3" x14ac:dyDescent="0.25">
      <c r="B265" s="91">
        <v>258</v>
      </c>
      <c r="C265" s="92">
        <v>884.24492700046358</v>
      </c>
    </row>
    <row r="266" spans="2:3" x14ac:dyDescent="0.25">
      <c r="B266" s="91">
        <v>259</v>
      </c>
      <c r="C266" s="92">
        <v>959.85533518031207</v>
      </c>
    </row>
    <row r="267" spans="2:3" x14ac:dyDescent="0.25">
      <c r="B267" s="91">
        <v>260</v>
      </c>
      <c r="C267" s="92">
        <v>327.09071213583957</v>
      </c>
    </row>
    <row r="268" spans="2:3" x14ac:dyDescent="0.25">
      <c r="B268" s="91">
        <v>261</v>
      </c>
      <c r="C268" s="92">
        <v>-165.74850179417354</v>
      </c>
    </row>
    <row r="269" spans="2:3" x14ac:dyDescent="0.25">
      <c r="B269" s="91">
        <v>262</v>
      </c>
      <c r="C269" s="92">
        <v>2237.3055962524586</v>
      </c>
    </row>
    <row r="270" spans="2:3" x14ac:dyDescent="0.25">
      <c r="B270" s="91">
        <v>263</v>
      </c>
      <c r="C270" s="92">
        <v>585.89799655532443</v>
      </c>
    </row>
    <row r="271" spans="2:3" x14ac:dyDescent="0.25">
      <c r="B271" s="91">
        <v>264</v>
      </c>
      <c r="C271" s="92">
        <v>361.25131189361855</v>
      </c>
    </row>
    <row r="272" spans="2:3" x14ac:dyDescent="0.25">
      <c r="B272" s="91">
        <v>265</v>
      </c>
      <c r="C272" s="92">
        <v>-203.20603256206596</v>
      </c>
    </row>
    <row r="273" spans="2:3" x14ac:dyDescent="0.25">
      <c r="B273" s="91">
        <v>266</v>
      </c>
      <c r="C273" s="92">
        <v>866.14427119388074</v>
      </c>
    </row>
    <row r="274" spans="2:3" x14ac:dyDescent="0.25">
      <c r="B274" s="91">
        <v>267</v>
      </c>
      <c r="C274" s="92">
        <v>2706.0846549168709</v>
      </c>
    </row>
    <row r="275" spans="2:3" x14ac:dyDescent="0.25">
      <c r="B275" s="91">
        <v>268</v>
      </c>
      <c r="C275" s="92">
        <v>-210.8539899256557</v>
      </c>
    </row>
    <row r="276" spans="2:3" x14ac:dyDescent="0.25">
      <c r="B276" s="91">
        <v>269</v>
      </c>
      <c r="C276" s="92">
        <v>809.31905702904078</v>
      </c>
    </row>
    <row r="277" spans="2:3" x14ac:dyDescent="0.25">
      <c r="B277" s="91">
        <v>270</v>
      </c>
      <c r="C277" s="92">
        <v>1292.6726905188361</v>
      </c>
    </row>
    <row r="278" spans="2:3" x14ac:dyDescent="0.25">
      <c r="B278" s="91">
        <v>271</v>
      </c>
      <c r="C278" s="92">
        <v>2904.6382491883523</v>
      </c>
    </row>
    <row r="279" spans="2:3" x14ac:dyDescent="0.25">
      <c r="B279" s="91">
        <v>272</v>
      </c>
      <c r="C279" s="92">
        <v>1715.2891791896723</v>
      </c>
    </row>
    <row r="280" spans="2:3" x14ac:dyDescent="0.25">
      <c r="B280" s="91">
        <v>273</v>
      </c>
      <c r="C280" s="92">
        <v>2484.898693365999</v>
      </c>
    </row>
    <row r="281" spans="2:3" x14ac:dyDescent="0.25">
      <c r="B281" s="91">
        <v>274</v>
      </c>
      <c r="C281" s="92">
        <v>-228.76113095040819</v>
      </c>
    </row>
    <row r="282" spans="2:3" x14ac:dyDescent="0.25">
      <c r="B282" s="91">
        <v>275</v>
      </c>
      <c r="C282" s="92">
        <v>1025.5190981050291</v>
      </c>
    </row>
    <row r="283" spans="2:3" x14ac:dyDescent="0.25">
      <c r="B283" s="91">
        <v>276</v>
      </c>
      <c r="C283" s="92">
        <v>1855.4276418557129</v>
      </c>
    </row>
    <row r="284" spans="2:3" x14ac:dyDescent="0.25">
      <c r="B284" s="91">
        <v>277</v>
      </c>
      <c r="C284" s="92">
        <v>758.11874969608016</v>
      </c>
    </row>
    <row r="285" spans="2:3" x14ac:dyDescent="0.25">
      <c r="B285" s="91">
        <v>278</v>
      </c>
      <c r="C285" s="92">
        <v>2480.4696469475221</v>
      </c>
    </row>
    <row r="286" spans="2:3" x14ac:dyDescent="0.25">
      <c r="B286" s="91">
        <v>279</v>
      </c>
      <c r="C286" s="92">
        <v>1551.3201958001073</v>
      </c>
    </row>
    <row r="287" spans="2:3" x14ac:dyDescent="0.25">
      <c r="B287" s="91">
        <v>280</v>
      </c>
      <c r="C287" s="92">
        <v>2406.9735309976932</v>
      </c>
    </row>
    <row r="288" spans="2:3" x14ac:dyDescent="0.25">
      <c r="B288" s="91">
        <v>281</v>
      </c>
      <c r="C288" s="92">
        <v>1035.9039188776733</v>
      </c>
    </row>
    <row r="289" spans="2:3" x14ac:dyDescent="0.25">
      <c r="B289" s="91">
        <v>282</v>
      </c>
      <c r="C289" s="92">
        <v>647.76800361865207</v>
      </c>
    </row>
    <row r="290" spans="2:3" x14ac:dyDescent="0.25">
      <c r="B290" s="91">
        <v>283</v>
      </c>
      <c r="C290" s="92">
        <v>961.05665126645181</v>
      </c>
    </row>
    <row r="291" spans="2:3" x14ac:dyDescent="0.25">
      <c r="B291" s="91">
        <v>284</v>
      </c>
      <c r="C291" s="92">
        <v>656.84744215005503</v>
      </c>
    </row>
    <row r="292" spans="2:3" x14ac:dyDescent="0.25">
      <c r="B292" s="91">
        <v>285</v>
      </c>
      <c r="C292" s="92">
        <v>832.38828828026271</v>
      </c>
    </row>
    <row r="293" spans="2:3" x14ac:dyDescent="0.25">
      <c r="B293" s="91">
        <v>286</v>
      </c>
      <c r="C293" s="92">
        <v>851.0313523813702</v>
      </c>
    </row>
    <row r="294" spans="2:3" x14ac:dyDescent="0.25">
      <c r="B294" s="91">
        <v>287</v>
      </c>
      <c r="C294" s="92">
        <v>1552.0587286852242</v>
      </c>
    </row>
    <row r="295" spans="2:3" x14ac:dyDescent="0.25">
      <c r="B295" s="91">
        <v>288</v>
      </c>
      <c r="C295" s="92">
        <v>1401.2079615345265</v>
      </c>
    </row>
    <row r="296" spans="2:3" x14ac:dyDescent="0.25">
      <c r="B296" s="91">
        <v>289</v>
      </c>
      <c r="C296" s="92">
        <v>2415.6092965446669</v>
      </c>
    </row>
    <row r="297" spans="2:3" x14ac:dyDescent="0.25">
      <c r="B297" s="91">
        <v>290</v>
      </c>
      <c r="C297" s="92">
        <v>563.29396758705661</v>
      </c>
    </row>
    <row r="298" spans="2:3" x14ac:dyDescent="0.25">
      <c r="B298" s="91">
        <v>291</v>
      </c>
      <c r="C298" s="92">
        <v>1766.7695482810286</v>
      </c>
    </row>
    <row r="299" spans="2:3" x14ac:dyDescent="0.25">
      <c r="B299" s="91">
        <v>292</v>
      </c>
      <c r="C299" s="92">
        <v>1105.3329914616925</v>
      </c>
    </row>
    <row r="300" spans="2:3" x14ac:dyDescent="0.25">
      <c r="B300" s="91">
        <v>293</v>
      </c>
      <c r="C300" s="92">
        <v>2833.5946385590732</v>
      </c>
    </row>
    <row r="301" spans="2:3" x14ac:dyDescent="0.25">
      <c r="B301" s="91">
        <v>294</v>
      </c>
      <c r="C301" s="92">
        <v>1987.1432603925268</v>
      </c>
    </row>
    <row r="302" spans="2:3" x14ac:dyDescent="0.25">
      <c r="B302" s="91">
        <v>295</v>
      </c>
      <c r="C302" s="92">
        <v>1811.4592867331103</v>
      </c>
    </row>
    <row r="303" spans="2:3" x14ac:dyDescent="0.25">
      <c r="B303" s="91">
        <v>296</v>
      </c>
      <c r="C303" s="92">
        <v>976.57280912136503</v>
      </c>
    </row>
    <row r="304" spans="2:3" x14ac:dyDescent="0.25">
      <c r="B304" s="91">
        <v>297</v>
      </c>
      <c r="C304" s="92">
        <v>905.92890455363704</v>
      </c>
    </row>
    <row r="305" spans="2:3" x14ac:dyDescent="0.25">
      <c r="B305" s="91">
        <v>298</v>
      </c>
      <c r="C305" s="92">
        <v>-306.84685206401446</v>
      </c>
    </row>
    <row r="306" spans="2:3" x14ac:dyDescent="0.25">
      <c r="B306" s="91">
        <v>299</v>
      </c>
      <c r="C306" s="92">
        <v>929.12060316637508</v>
      </c>
    </row>
    <row r="307" spans="2:3" x14ac:dyDescent="0.25">
      <c r="B307" s="91">
        <v>300</v>
      </c>
      <c r="C307" s="92">
        <v>2431.0573744119865</v>
      </c>
    </row>
    <row r="308" spans="2:3" x14ac:dyDescent="0.25">
      <c r="B308" s="91">
        <v>301</v>
      </c>
      <c r="C308" s="92">
        <v>1605.1675215333516</v>
      </c>
    </row>
    <row r="309" spans="2:3" x14ac:dyDescent="0.25">
      <c r="B309" s="91">
        <v>302</v>
      </c>
      <c r="C309" s="92">
        <v>692.8962744218743</v>
      </c>
    </row>
    <row r="310" spans="2:3" x14ac:dyDescent="0.25">
      <c r="B310" s="91">
        <v>303</v>
      </c>
      <c r="C310" s="92">
        <v>1694.3128715293824</v>
      </c>
    </row>
    <row r="311" spans="2:3" x14ac:dyDescent="0.25">
      <c r="B311" s="91">
        <v>304</v>
      </c>
      <c r="C311" s="92">
        <v>1007.4351199105222</v>
      </c>
    </row>
    <row r="312" spans="2:3" x14ac:dyDescent="0.25">
      <c r="B312" s="91">
        <v>305</v>
      </c>
      <c r="C312" s="92">
        <v>1032.159122945176</v>
      </c>
    </row>
    <row r="313" spans="2:3" x14ac:dyDescent="0.25">
      <c r="B313" s="91">
        <v>306</v>
      </c>
      <c r="C313" s="92">
        <v>1221.259580087325</v>
      </c>
    </row>
    <row r="314" spans="2:3" x14ac:dyDescent="0.25">
      <c r="B314" s="91">
        <v>307</v>
      </c>
      <c r="C314" s="92">
        <v>-109.19881836764671</v>
      </c>
    </row>
    <row r="315" spans="2:3" x14ac:dyDescent="0.25">
      <c r="B315" s="91">
        <v>308</v>
      </c>
      <c r="C315" s="92">
        <v>826.82615404861644</v>
      </c>
    </row>
    <row r="316" spans="2:3" x14ac:dyDescent="0.25">
      <c r="B316" s="91">
        <v>309</v>
      </c>
      <c r="C316" s="92">
        <v>-227.030086020005</v>
      </c>
    </row>
    <row r="317" spans="2:3" x14ac:dyDescent="0.25">
      <c r="B317" s="91">
        <v>310</v>
      </c>
      <c r="C317" s="92">
        <v>1948.0712886902729</v>
      </c>
    </row>
    <row r="318" spans="2:3" x14ac:dyDescent="0.25">
      <c r="B318" s="91">
        <v>311</v>
      </c>
      <c r="C318" s="92">
        <v>233.3352726551193</v>
      </c>
    </row>
    <row r="319" spans="2:3" x14ac:dyDescent="0.25">
      <c r="B319" s="91">
        <v>312</v>
      </c>
      <c r="C319" s="92">
        <v>2191.4976366987985</v>
      </c>
    </row>
    <row r="320" spans="2:3" x14ac:dyDescent="0.25">
      <c r="B320" s="91">
        <v>313</v>
      </c>
      <c r="C320" s="92">
        <v>1222.839199733884</v>
      </c>
    </row>
    <row r="321" spans="2:3" x14ac:dyDescent="0.25">
      <c r="B321" s="91">
        <v>314</v>
      </c>
      <c r="C321" s="92">
        <v>957.24518754285418</v>
      </c>
    </row>
    <row r="322" spans="2:3" x14ac:dyDescent="0.25">
      <c r="B322" s="91">
        <v>315</v>
      </c>
      <c r="C322" s="92">
        <v>794.80709259665309</v>
      </c>
    </row>
    <row r="323" spans="2:3" x14ac:dyDescent="0.25">
      <c r="B323" s="91">
        <v>316</v>
      </c>
      <c r="C323" s="92">
        <v>218.54065113400702</v>
      </c>
    </row>
    <row r="324" spans="2:3" x14ac:dyDescent="0.25">
      <c r="B324" s="91">
        <v>317</v>
      </c>
      <c r="C324" s="92">
        <v>1080.6664868475837</v>
      </c>
    </row>
    <row r="325" spans="2:3" x14ac:dyDescent="0.25">
      <c r="B325" s="91">
        <v>318</v>
      </c>
      <c r="C325" s="92">
        <v>2583.2632793234043</v>
      </c>
    </row>
    <row r="326" spans="2:3" x14ac:dyDescent="0.25">
      <c r="B326" s="91">
        <v>319</v>
      </c>
      <c r="C326" s="92">
        <v>2852.517367288905</v>
      </c>
    </row>
    <row r="327" spans="2:3" x14ac:dyDescent="0.25">
      <c r="B327" s="91">
        <v>320</v>
      </c>
      <c r="C327" s="92">
        <v>956.31275288263259</v>
      </c>
    </row>
    <row r="328" spans="2:3" x14ac:dyDescent="0.25">
      <c r="B328" s="91">
        <v>321</v>
      </c>
      <c r="C328" s="92">
        <v>1173.4035309742976</v>
      </c>
    </row>
    <row r="329" spans="2:3" x14ac:dyDescent="0.25">
      <c r="B329" s="91">
        <v>322</v>
      </c>
      <c r="C329" s="92">
        <v>2679.2804964407133</v>
      </c>
    </row>
    <row r="330" spans="2:3" x14ac:dyDescent="0.25">
      <c r="B330" s="91">
        <v>323</v>
      </c>
      <c r="C330" s="92">
        <v>962.6371748201982</v>
      </c>
    </row>
    <row r="331" spans="2:3" x14ac:dyDescent="0.25">
      <c r="B331" s="91">
        <v>324</v>
      </c>
      <c r="C331" s="92">
        <v>73.944962105250852</v>
      </c>
    </row>
    <row r="332" spans="2:3" x14ac:dyDescent="0.25">
      <c r="B332" s="91">
        <v>325</v>
      </c>
      <c r="C332" s="92">
        <v>2324.6933793687658</v>
      </c>
    </row>
    <row r="333" spans="2:3" x14ac:dyDescent="0.25">
      <c r="B333" s="91">
        <v>326</v>
      </c>
      <c r="C333" s="92">
        <v>2384.534662696723</v>
      </c>
    </row>
    <row r="334" spans="2:3" x14ac:dyDescent="0.25">
      <c r="B334" s="91">
        <v>327</v>
      </c>
      <c r="C334" s="92">
        <v>1344.6897477930406</v>
      </c>
    </row>
    <row r="335" spans="2:3" x14ac:dyDescent="0.25">
      <c r="B335" s="91">
        <v>328</v>
      </c>
      <c r="C335" s="92">
        <v>2623.5757086593676</v>
      </c>
    </row>
    <row r="336" spans="2:3" x14ac:dyDescent="0.25">
      <c r="B336" s="91">
        <v>329</v>
      </c>
      <c r="C336" s="92">
        <v>948.13478704035151</v>
      </c>
    </row>
    <row r="337" spans="2:3" x14ac:dyDescent="0.25">
      <c r="B337" s="91">
        <v>330</v>
      </c>
      <c r="C337" s="92">
        <v>713.36271815944747</v>
      </c>
    </row>
    <row r="338" spans="2:3" x14ac:dyDescent="0.25">
      <c r="B338" s="91">
        <v>331</v>
      </c>
      <c r="C338" s="92">
        <v>1751.3473059363805</v>
      </c>
    </row>
    <row r="339" spans="2:3" x14ac:dyDescent="0.25">
      <c r="B339" s="91">
        <v>332</v>
      </c>
      <c r="C339" s="92">
        <v>2228.0922162156703</v>
      </c>
    </row>
    <row r="340" spans="2:3" x14ac:dyDescent="0.25">
      <c r="B340" s="91">
        <v>333</v>
      </c>
      <c r="C340" s="92">
        <v>634.30673812977602</v>
      </c>
    </row>
    <row r="341" spans="2:3" x14ac:dyDescent="0.25">
      <c r="B341" s="91">
        <v>334</v>
      </c>
      <c r="C341" s="92">
        <v>1836.5835350517091</v>
      </c>
    </row>
    <row r="342" spans="2:3" x14ac:dyDescent="0.25">
      <c r="B342" s="91">
        <v>335</v>
      </c>
      <c r="C342" s="92">
        <v>-125.63145959074609</v>
      </c>
    </row>
    <row r="343" spans="2:3" x14ac:dyDescent="0.25">
      <c r="B343" s="91">
        <v>336</v>
      </c>
      <c r="C343" s="92">
        <v>1260.6219321323324</v>
      </c>
    </row>
    <row r="344" spans="2:3" x14ac:dyDescent="0.25">
      <c r="B344" s="91">
        <v>337</v>
      </c>
      <c r="C344" s="92">
        <v>1943.8276993597447</v>
      </c>
    </row>
    <row r="345" spans="2:3" x14ac:dyDescent="0.25">
      <c r="B345" s="91">
        <v>338</v>
      </c>
      <c r="C345" s="92">
        <v>1095.0897484004599</v>
      </c>
    </row>
    <row r="346" spans="2:3" x14ac:dyDescent="0.25">
      <c r="B346" s="91">
        <v>339</v>
      </c>
      <c r="C346" s="92">
        <v>-690.44586440436615</v>
      </c>
    </row>
    <row r="347" spans="2:3" x14ac:dyDescent="0.25">
      <c r="B347" s="91">
        <v>340</v>
      </c>
      <c r="C347" s="92">
        <v>1164.7364030780864</v>
      </c>
    </row>
    <row r="348" spans="2:3" x14ac:dyDescent="0.25">
      <c r="B348" s="91">
        <v>341</v>
      </c>
      <c r="C348" s="92">
        <v>1117.6815580117682</v>
      </c>
    </row>
    <row r="349" spans="2:3" x14ac:dyDescent="0.25">
      <c r="B349" s="91">
        <v>342</v>
      </c>
      <c r="C349" s="92">
        <v>572.78014317494763</v>
      </c>
    </row>
    <row r="350" spans="2:3" x14ac:dyDescent="0.25">
      <c r="B350" s="91">
        <v>343</v>
      </c>
      <c r="C350" s="92">
        <v>813.47220161725636</v>
      </c>
    </row>
    <row r="351" spans="2:3" x14ac:dyDescent="0.25">
      <c r="B351" s="91">
        <v>344</v>
      </c>
      <c r="C351" s="92">
        <v>1576.4850942912117</v>
      </c>
    </row>
    <row r="352" spans="2:3" x14ac:dyDescent="0.25">
      <c r="B352" s="91">
        <v>345</v>
      </c>
      <c r="C352" s="92">
        <v>1492.6979809139802</v>
      </c>
    </row>
    <row r="353" spans="2:3" x14ac:dyDescent="0.25">
      <c r="B353" s="91">
        <v>346</v>
      </c>
      <c r="C353" s="92">
        <v>1449.3211666571397</v>
      </c>
    </row>
    <row r="354" spans="2:3" x14ac:dyDescent="0.25">
      <c r="B354" s="91">
        <v>347</v>
      </c>
      <c r="C354" s="92">
        <v>2236.4836745523135</v>
      </c>
    </row>
    <row r="355" spans="2:3" x14ac:dyDescent="0.25">
      <c r="B355" s="91">
        <v>348</v>
      </c>
      <c r="C355" s="92">
        <v>1844.8212305835104</v>
      </c>
    </row>
    <row r="356" spans="2:3" x14ac:dyDescent="0.25">
      <c r="B356" s="91">
        <v>349</v>
      </c>
      <c r="C356" s="92">
        <v>527.37323211371859</v>
      </c>
    </row>
    <row r="357" spans="2:3" x14ac:dyDescent="0.25">
      <c r="B357" s="91">
        <v>350</v>
      </c>
      <c r="C357" s="92">
        <v>120.68504129366465</v>
      </c>
    </row>
    <row r="358" spans="2:3" x14ac:dyDescent="0.25">
      <c r="B358" s="91">
        <v>351</v>
      </c>
      <c r="C358" s="92">
        <v>1283.3674129723213</v>
      </c>
    </row>
    <row r="359" spans="2:3" x14ac:dyDescent="0.25">
      <c r="B359" s="91">
        <v>352</v>
      </c>
      <c r="C359" s="92">
        <v>1810.8654419359682</v>
      </c>
    </row>
    <row r="360" spans="2:3" x14ac:dyDescent="0.25">
      <c r="B360" s="91">
        <v>353</v>
      </c>
      <c r="C360" s="92">
        <v>795.45323672414634</v>
      </c>
    </row>
    <row r="361" spans="2:3" x14ac:dyDescent="0.25">
      <c r="B361" s="91">
        <v>354</v>
      </c>
      <c r="C361" s="92">
        <v>1735.976570776792</v>
      </c>
    </row>
    <row r="362" spans="2:3" x14ac:dyDescent="0.25">
      <c r="B362" s="91">
        <v>355</v>
      </c>
      <c r="C362" s="92">
        <v>81.645201504830766</v>
      </c>
    </row>
    <row r="363" spans="2:3" x14ac:dyDescent="0.25">
      <c r="B363" s="91">
        <v>356</v>
      </c>
      <c r="C363" s="92">
        <v>932.17314441956933</v>
      </c>
    </row>
    <row r="364" spans="2:3" x14ac:dyDescent="0.25">
      <c r="B364" s="91">
        <v>357</v>
      </c>
      <c r="C364" s="92">
        <v>1331.3195137156881</v>
      </c>
    </row>
    <row r="365" spans="2:3" x14ac:dyDescent="0.25">
      <c r="B365" s="91">
        <v>358</v>
      </c>
      <c r="C365" s="92">
        <v>-53.59218625660651</v>
      </c>
    </row>
    <row r="366" spans="2:3" x14ac:dyDescent="0.25">
      <c r="B366" s="91">
        <v>359</v>
      </c>
      <c r="C366" s="92">
        <v>1519.9452498462083</v>
      </c>
    </row>
    <row r="367" spans="2:3" x14ac:dyDescent="0.25">
      <c r="B367" s="91">
        <v>360</v>
      </c>
      <c r="C367" s="92">
        <v>13.026477716855879</v>
      </c>
    </row>
    <row r="368" spans="2:3" x14ac:dyDescent="0.25">
      <c r="B368" s="91">
        <v>361</v>
      </c>
      <c r="C368" s="92">
        <v>-191.98042872719543</v>
      </c>
    </row>
    <row r="369" spans="2:3" x14ac:dyDescent="0.25">
      <c r="B369" s="91">
        <v>362</v>
      </c>
      <c r="C369" s="92">
        <v>489.22411673395345</v>
      </c>
    </row>
    <row r="370" spans="2:3" x14ac:dyDescent="0.25">
      <c r="B370" s="91">
        <v>363</v>
      </c>
      <c r="C370" s="92">
        <v>498.4039372507068</v>
      </c>
    </row>
    <row r="371" spans="2:3" x14ac:dyDescent="0.25">
      <c r="B371" s="91">
        <v>364</v>
      </c>
      <c r="C371" s="92">
        <v>2379.2313746682785</v>
      </c>
    </row>
    <row r="372" spans="2:3" x14ac:dyDescent="0.25">
      <c r="B372" s="91">
        <v>365</v>
      </c>
      <c r="C372" s="92">
        <v>423.26680923979984</v>
      </c>
    </row>
    <row r="373" spans="2:3" x14ac:dyDescent="0.25">
      <c r="B373" s="91">
        <v>366</v>
      </c>
      <c r="C373" s="92">
        <v>517.84991313462251</v>
      </c>
    </row>
    <row r="374" spans="2:3" x14ac:dyDescent="0.25">
      <c r="B374" s="91">
        <v>367</v>
      </c>
      <c r="C374" s="92">
        <v>1420.3352632744536</v>
      </c>
    </row>
    <row r="375" spans="2:3" x14ac:dyDescent="0.25">
      <c r="B375" s="91">
        <v>368</v>
      </c>
      <c r="C375" s="92">
        <v>779.61296990902611</v>
      </c>
    </row>
    <row r="376" spans="2:3" x14ac:dyDescent="0.25">
      <c r="B376" s="91">
        <v>369</v>
      </c>
      <c r="C376" s="92">
        <v>-208.35053315490586</v>
      </c>
    </row>
    <row r="377" spans="2:3" x14ac:dyDescent="0.25">
      <c r="B377" s="91">
        <v>370</v>
      </c>
      <c r="C377" s="92">
        <v>1078.4029021466422</v>
      </c>
    </row>
    <row r="378" spans="2:3" x14ac:dyDescent="0.25">
      <c r="B378" s="91">
        <v>371</v>
      </c>
      <c r="C378" s="92">
        <v>1556.9064564533419</v>
      </c>
    </row>
    <row r="379" spans="2:3" x14ac:dyDescent="0.25">
      <c r="B379" s="91">
        <v>372</v>
      </c>
      <c r="C379" s="92">
        <v>2349.9247425518306</v>
      </c>
    </row>
    <row r="380" spans="2:3" x14ac:dyDescent="0.25">
      <c r="B380" s="91">
        <v>373</v>
      </c>
      <c r="C380" s="92">
        <v>1363.0771814372793</v>
      </c>
    </row>
    <row r="381" spans="2:3" x14ac:dyDescent="0.25">
      <c r="B381" s="91">
        <v>374</v>
      </c>
      <c r="C381" s="92">
        <v>1703.840218061694</v>
      </c>
    </row>
    <row r="382" spans="2:3" x14ac:dyDescent="0.25">
      <c r="B382" s="91">
        <v>375</v>
      </c>
      <c r="C382" s="92">
        <v>317.883876132144</v>
      </c>
    </row>
    <row r="383" spans="2:3" x14ac:dyDescent="0.25">
      <c r="B383" s="91">
        <v>376</v>
      </c>
      <c r="C383" s="92">
        <v>1616.5154279035214</v>
      </c>
    </row>
    <row r="384" spans="2:3" x14ac:dyDescent="0.25">
      <c r="B384" s="91">
        <v>377</v>
      </c>
      <c r="C384" s="92">
        <v>797.76460553470679</v>
      </c>
    </row>
    <row r="385" spans="2:3" x14ac:dyDescent="0.25">
      <c r="B385" s="91">
        <v>378</v>
      </c>
      <c r="C385" s="92">
        <v>631.68286870644988</v>
      </c>
    </row>
    <row r="386" spans="2:3" x14ac:dyDescent="0.25">
      <c r="B386" s="91">
        <v>379</v>
      </c>
      <c r="C386" s="92">
        <v>223.39374446142301</v>
      </c>
    </row>
    <row r="387" spans="2:3" x14ac:dyDescent="0.25">
      <c r="B387" s="91">
        <v>380</v>
      </c>
      <c r="C387" s="92">
        <v>1444.1630314256918</v>
      </c>
    </row>
    <row r="388" spans="2:3" x14ac:dyDescent="0.25">
      <c r="B388" s="91">
        <v>381</v>
      </c>
      <c r="C388" s="92">
        <v>1369.6856285751428</v>
      </c>
    </row>
    <row r="389" spans="2:3" x14ac:dyDescent="0.25">
      <c r="B389" s="91">
        <v>382</v>
      </c>
      <c r="C389" s="92">
        <v>897.42069351306509</v>
      </c>
    </row>
    <row r="390" spans="2:3" x14ac:dyDescent="0.25">
      <c r="B390" s="91">
        <v>383</v>
      </c>
      <c r="C390" s="92">
        <v>1769.5426242692229</v>
      </c>
    </row>
    <row r="391" spans="2:3" x14ac:dyDescent="0.25">
      <c r="B391" s="91">
        <v>384</v>
      </c>
      <c r="C391" s="92">
        <v>1472.6706480836338</v>
      </c>
    </row>
    <row r="392" spans="2:3" x14ac:dyDescent="0.25">
      <c r="B392" s="91">
        <v>385</v>
      </c>
      <c r="C392" s="92">
        <v>1489.6147526974064</v>
      </c>
    </row>
    <row r="393" spans="2:3" x14ac:dyDescent="0.25">
      <c r="B393" s="91">
        <v>386</v>
      </c>
      <c r="C393" s="92">
        <v>1750.9452696780745</v>
      </c>
    </row>
    <row r="394" spans="2:3" x14ac:dyDescent="0.25">
      <c r="B394" s="91">
        <v>387</v>
      </c>
      <c r="C394" s="92">
        <v>1747.4643584264122</v>
      </c>
    </row>
    <row r="395" spans="2:3" x14ac:dyDescent="0.25">
      <c r="B395" s="91">
        <v>388</v>
      </c>
      <c r="C395" s="92">
        <v>990.69871639870053</v>
      </c>
    </row>
    <row r="396" spans="2:3" x14ac:dyDescent="0.25">
      <c r="B396" s="91">
        <v>389</v>
      </c>
      <c r="C396" s="92">
        <v>1633.769930505804</v>
      </c>
    </row>
    <row r="397" spans="2:3" x14ac:dyDescent="0.25">
      <c r="B397" s="91">
        <v>390</v>
      </c>
      <c r="C397" s="92">
        <v>1510.3278681297079</v>
      </c>
    </row>
    <row r="398" spans="2:3" x14ac:dyDescent="0.25">
      <c r="B398" s="91">
        <v>391</v>
      </c>
      <c r="C398" s="92">
        <v>1887.6721828783066</v>
      </c>
    </row>
    <row r="399" spans="2:3" x14ac:dyDescent="0.25">
      <c r="B399" s="91">
        <v>392</v>
      </c>
      <c r="C399" s="92">
        <v>2703.6132386963777</v>
      </c>
    </row>
    <row r="400" spans="2:3" x14ac:dyDescent="0.25">
      <c r="B400" s="91">
        <v>393</v>
      </c>
      <c r="C400" s="92">
        <v>1617.5464803130781</v>
      </c>
    </row>
    <row r="401" spans="2:3" x14ac:dyDescent="0.25">
      <c r="B401" s="91">
        <v>394</v>
      </c>
      <c r="C401" s="92">
        <v>1129.0067978757897</v>
      </c>
    </row>
    <row r="402" spans="2:3" x14ac:dyDescent="0.25">
      <c r="B402" s="91">
        <v>395</v>
      </c>
      <c r="C402" s="92">
        <v>-323.54244260799896</v>
      </c>
    </row>
    <row r="403" spans="2:3" x14ac:dyDescent="0.25">
      <c r="B403" s="91">
        <v>396</v>
      </c>
      <c r="C403" s="92">
        <v>2601.4819640728365</v>
      </c>
    </row>
    <row r="404" spans="2:3" x14ac:dyDescent="0.25">
      <c r="B404" s="91">
        <v>397</v>
      </c>
      <c r="C404" s="92">
        <v>1752.2914790045279</v>
      </c>
    </row>
    <row r="405" spans="2:3" x14ac:dyDescent="0.25">
      <c r="B405" s="91">
        <v>398</v>
      </c>
      <c r="C405" s="92">
        <v>1462.8899596489964</v>
      </c>
    </row>
    <row r="406" spans="2:3" x14ac:dyDescent="0.25">
      <c r="B406" s="91">
        <v>399</v>
      </c>
      <c r="C406" s="92">
        <v>358.63873771087492</v>
      </c>
    </row>
    <row r="407" spans="2:3" x14ac:dyDescent="0.25">
      <c r="B407" s="91">
        <v>400</v>
      </c>
      <c r="C407" s="92">
        <v>103.7655541855811</v>
      </c>
    </row>
    <row r="408" spans="2:3" x14ac:dyDescent="0.25">
      <c r="B408" s="91">
        <v>401</v>
      </c>
      <c r="C408" s="92">
        <v>2086.6022852428368</v>
      </c>
    </row>
    <row r="409" spans="2:3" x14ac:dyDescent="0.25">
      <c r="B409" s="91">
        <v>402</v>
      </c>
      <c r="C409" s="92">
        <v>811.11701828933201</v>
      </c>
    </row>
    <row r="410" spans="2:3" x14ac:dyDescent="0.25">
      <c r="B410" s="91">
        <v>403</v>
      </c>
      <c r="C410" s="92">
        <v>-259.95892993122834</v>
      </c>
    </row>
    <row r="411" spans="2:3" x14ac:dyDescent="0.25">
      <c r="B411" s="91">
        <v>404</v>
      </c>
      <c r="C411" s="92">
        <v>-433.62545023327402</v>
      </c>
    </row>
    <row r="412" spans="2:3" x14ac:dyDescent="0.25">
      <c r="B412" s="91">
        <v>405</v>
      </c>
      <c r="C412" s="92">
        <v>1937.1499660608115</v>
      </c>
    </row>
    <row r="413" spans="2:3" x14ac:dyDescent="0.25">
      <c r="B413" s="91">
        <v>406</v>
      </c>
      <c r="C413" s="92">
        <v>1363.01297426372</v>
      </c>
    </row>
    <row r="414" spans="2:3" x14ac:dyDescent="0.25">
      <c r="B414" s="91">
        <v>407</v>
      </c>
      <c r="C414" s="92">
        <v>936.64657334393632</v>
      </c>
    </row>
    <row r="415" spans="2:3" x14ac:dyDescent="0.25">
      <c r="B415" s="91">
        <v>408</v>
      </c>
      <c r="C415" s="92">
        <v>640.31498104291859</v>
      </c>
    </row>
    <row r="416" spans="2:3" x14ac:dyDescent="0.25">
      <c r="B416" s="91">
        <v>409</v>
      </c>
      <c r="C416" s="92">
        <v>1339.679057802533</v>
      </c>
    </row>
    <row r="417" spans="2:3" x14ac:dyDescent="0.25">
      <c r="B417" s="91">
        <v>410</v>
      </c>
      <c r="C417" s="92">
        <v>1787.9749556772622</v>
      </c>
    </row>
    <row r="418" spans="2:3" x14ac:dyDescent="0.25">
      <c r="B418" s="91">
        <v>411</v>
      </c>
      <c r="C418" s="92">
        <v>1102.4776962613623</v>
      </c>
    </row>
    <row r="419" spans="2:3" x14ac:dyDescent="0.25">
      <c r="B419" s="91">
        <v>412</v>
      </c>
      <c r="C419" s="92">
        <v>952.41305160436514</v>
      </c>
    </row>
    <row r="420" spans="2:3" x14ac:dyDescent="0.25">
      <c r="B420" s="91">
        <v>413</v>
      </c>
      <c r="C420" s="92">
        <v>2249.7949971802509</v>
      </c>
    </row>
    <row r="421" spans="2:3" x14ac:dyDescent="0.25">
      <c r="B421" s="91">
        <v>414</v>
      </c>
      <c r="C421" s="92">
        <v>443.11614725600612</v>
      </c>
    </row>
    <row r="422" spans="2:3" x14ac:dyDescent="0.25">
      <c r="B422" s="91">
        <v>415</v>
      </c>
      <c r="C422" s="92">
        <v>1081.5483251978294</v>
      </c>
    </row>
    <row r="423" spans="2:3" x14ac:dyDescent="0.25">
      <c r="B423" s="91">
        <v>416</v>
      </c>
      <c r="C423" s="92">
        <v>426.33965975078718</v>
      </c>
    </row>
    <row r="424" spans="2:3" x14ac:dyDescent="0.25">
      <c r="B424" s="91">
        <v>417</v>
      </c>
      <c r="C424" s="92">
        <v>1597.2482329506147</v>
      </c>
    </row>
    <row r="425" spans="2:3" x14ac:dyDescent="0.25">
      <c r="B425" s="91">
        <v>418</v>
      </c>
      <c r="C425" s="92">
        <v>945.6980113624777</v>
      </c>
    </row>
    <row r="426" spans="2:3" x14ac:dyDescent="0.25">
      <c r="B426" s="91">
        <v>419</v>
      </c>
      <c r="C426" s="92">
        <v>-374.84164086994224</v>
      </c>
    </row>
    <row r="427" spans="2:3" x14ac:dyDescent="0.25">
      <c r="B427" s="91">
        <v>420</v>
      </c>
      <c r="C427" s="92">
        <v>1140.2212319605142</v>
      </c>
    </row>
    <row r="428" spans="2:3" x14ac:dyDescent="0.25">
      <c r="B428" s="91">
        <v>421</v>
      </c>
      <c r="C428" s="92">
        <v>2491.8386110459678</v>
      </c>
    </row>
    <row r="429" spans="2:3" x14ac:dyDescent="0.25">
      <c r="B429" s="91">
        <v>422</v>
      </c>
      <c r="C429" s="92">
        <v>660.13502381796025</v>
      </c>
    </row>
    <row r="430" spans="2:3" x14ac:dyDescent="0.25">
      <c r="B430" s="91">
        <v>423</v>
      </c>
      <c r="C430" s="92">
        <v>559.50167464170772</v>
      </c>
    </row>
    <row r="431" spans="2:3" x14ac:dyDescent="0.25">
      <c r="B431" s="91">
        <v>424</v>
      </c>
      <c r="C431" s="92">
        <v>326.55874718674659</v>
      </c>
    </row>
    <row r="432" spans="2:3" x14ac:dyDescent="0.25">
      <c r="B432" s="91">
        <v>425</v>
      </c>
      <c r="C432" s="92">
        <v>924.78101618618712</v>
      </c>
    </row>
    <row r="433" spans="2:3" x14ac:dyDescent="0.25">
      <c r="B433" s="91">
        <v>426</v>
      </c>
      <c r="C433" s="92">
        <v>1241.0196193997272</v>
      </c>
    </row>
    <row r="434" spans="2:3" x14ac:dyDescent="0.25">
      <c r="B434" s="91">
        <v>427</v>
      </c>
      <c r="C434" s="92">
        <v>896.63151119176382</v>
      </c>
    </row>
    <row r="435" spans="2:3" x14ac:dyDescent="0.25">
      <c r="B435" s="91">
        <v>428</v>
      </c>
      <c r="C435" s="92">
        <v>335.14761139568873</v>
      </c>
    </row>
    <row r="436" spans="2:3" x14ac:dyDescent="0.25">
      <c r="B436" s="91">
        <v>429</v>
      </c>
      <c r="C436" s="92">
        <v>938.49676022630956</v>
      </c>
    </row>
    <row r="437" spans="2:3" x14ac:dyDescent="0.25">
      <c r="B437" s="91">
        <v>430</v>
      </c>
      <c r="C437" s="92">
        <v>2037.9249881225996</v>
      </c>
    </row>
    <row r="438" spans="2:3" x14ac:dyDescent="0.25">
      <c r="B438" s="91">
        <v>431</v>
      </c>
      <c r="C438" s="92">
        <v>2301.5049079352393</v>
      </c>
    </row>
    <row r="439" spans="2:3" x14ac:dyDescent="0.25">
      <c r="B439" s="91">
        <v>432</v>
      </c>
      <c r="C439" s="92">
        <v>2962.9662166609378</v>
      </c>
    </row>
    <row r="440" spans="2:3" x14ac:dyDescent="0.25">
      <c r="B440" s="91">
        <v>433</v>
      </c>
      <c r="C440" s="92">
        <v>2196.1686845061299</v>
      </c>
    </row>
    <row r="441" spans="2:3" x14ac:dyDescent="0.25">
      <c r="B441" s="91">
        <v>434</v>
      </c>
      <c r="C441" s="92">
        <v>1312.0811001097773</v>
      </c>
    </row>
    <row r="442" spans="2:3" x14ac:dyDescent="0.25">
      <c r="B442" s="91">
        <v>435</v>
      </c>
      <c r="C442" s="92">
        <v>640.92480421597793</v>
      </c>
    </row>
    <row r="443" spans="2:3" x14ac:dyDescent="0.25">
      <c r="B443" s="91">
        <v>436</v>
      </c>
      <c r="C443" s="92">
        <v>1126.3506971336328</v>
      </c>
    </row>
    <row r="444" spans="2:3" x14ac:dyDescent="0.25">
      <c r="B444" s="91">
        <v>437</v>
      </c>
      <c r="C444" s="92">
        <v>1201.2606609701406</v>
      </c>
    </row>
    <row r="445" spans="2:3" x14ac:dyDescent="0.25">
      <c r="B445" s="91">
        <v>438</v>
      </c>
      <c r="C445" s="92">
        <v>1010.1851118217146</v>
      </c>
    </row>
    <row r="446" spans="2:3" x14ac:dyDescent="0.25">
      <c r="B446" s="91">
        <v>439</v>
      </c>
      <c r="C446" s="92">
        <v>-42.681850200282497</v>
      </c>
    </row>
    <row r="447" spans="2:3" x14ac:dyDescent="0.25">
      <c r="B447" s="91">
        <v>440</v>
      </c>
      <c r="C447" s="92">
        <v>1428.4682975806927</v>
      </c>
    </row>
    <row r="448" spans="2:3" x14ac:dyDescent="0.25">
      <c r="B448" s="91">
        <v>441</v>
      </c>
      <c r="C448" s="92">
        <v>1585.3426634222624</v>
      </c>
    </row>
    <row r="449" spans="2:3" x14ac:dyDescent="0.25">
      <c r="B449" s="91">
        <v>442</v>
      </c>
      <c r="C449" s="92">
        <v>1611.1820231608117</v>
      </c>
    </row>
    <row r="450" spans="2:3" x14ac:dyDescent="0.25">
      <c r="B450" s="91">
        <v>443</v>
      </c>
      <c r="C450" s="92">
        <v>961.2546340435174</v>
      </c>
    </row>
    <row r="451" spans="2:3" x14ac:dyDescent="0.25">
      <c r="B451" s="91">
        <v>444</v>
      </c>
      <c r="C451" s="92">
        <v>816.58853572401313</v>
      </c>
    </row>
    <row r="452" spans="2:3" x14ac:dyDescent="0.25">
      <c r="B452" s="91">
        <v>445</v>
      </c>
      <c r="C452" s="92">
        <v>2016.6729076410629</v>
      </c>
    </row>
    <row r="453" spans="2:3" x14ac:dyDescent="0.25">
      <c r="B453" s="91">
        <v>446</v>
      </c>
      <c r="C453" s="92">
        <v>1544.2254803984852</v>
      </c>
    </row>
    <row r="454" spans="2:3" x14ac:dyDescent="0.25">
      <c r="B454" s="91">
        <v>447</v>
      </c>
      <c r="C454" s="92">
        <v>2091.6812514221219</v>
      </c>
    </row>
    <row r="455" spans="2:3" x14ac:dyDescent="0.25">
      <c r="B455" s="91">
        <v>448</v>
      </c>
      <c r="C455" s="92">
        <v>1747.7316591998479</v>
      </c>
    </row>
    <row r="456" spans="2:3" x14ac:dyDescent="0.25">
      <c r="B456" s="91">
        <v>449</v>
      </c>
      <c r="C456" s="92">
        <v>1567.5087133752486</v>
      </c>
    </row>
    <row r="457" spans="2:3" x14ac:dyDescent="0.25">
      <c r="B457" s="91">
        <v>450</v>
      </c>
      <c r="C457" s="92">
        <v>436.05589824480194</v>
      </c>
    </row>
    <row r="458" spans="2:3" x14ac:dyDescent="0.25">
      <c r="B458" s="91">
        <v>451</v>
      </c>
      <c r="C458" s="92">
        <v>2281.3807538932051</v>
      </c>
    </row>
    <row r="459" spans="2:3" x14ac:dyDescent="0.25">
      <c r="B459" s="91">
        <v>452</v>
      </c>
      <c r="C459" s="92">
        <v>1943.9353313253723</v>
      </c>
    </row>
    <row r="460" spans="2:3" x14ac:dyDescent="0.25">
      <c r="B460" s="91">
        <v>453</v>
      </c>
      <c r="C460" s="92">
        <v>1504.8716020496013</v>
      </c>
    </row>
    <row r="461" spans="2:3" x14ac:dyDescent="0.25">
      <c r="B461" s="91">
        <v>454</v>
      </c>
      <c r="C461" s="92">
        <v>498.56055506672146</v>
      </c>
    </row>
    <row r="462" spans="2:3" x14ac:dyDescent="0.25">
      <c r="B462" s="91">
        <v>455</v>
      </c>
      <c r="C462" s="92">
        <v>739.45399966687637</v>
      </c>
    </row>
    <row r="463" spans="2:3" x14ac:dyDescent="0.25">
      <c r="B463" s="91">
        <v>456</v>
      </c>
      <c r="C463" s="92">
        <v>1481.6655723746198</v>
      </c>
    </row>
    <row r="464" spans="2:3" x14ac:dyDescent="0.25">
      <c r="B464" s="91">
        <v>457</v>
      </c>
      <c r="C464" s="92">
        <v>1436.7978347696371</v>
      </c>
    </row>
    <row r="465" spans="2:3" x14ac:dyDescent="0.25">
      <c r="B465" s="91">
        <v>458</v>
      </c>
      <c r="C465" s="92">
        <v>2188.2945367335669</v>
      </c>
    </row>
    <row r="466" spans="2:3" x14ac:dyDescent="0.25">
      <c r="B466" s="91">
        <v>459</v>
      </c>
      <c r="C466" s="92">
        <v>-623.51793851278853</v>
      </c>
    </row>
    <row r="467" spans="2:3" x14ac:dyDescent="0.25">
      <c r="B467" s="91">
        <v>460</v>
      </c>
      <c r="C467" s="92">
        <v>655.83227484414692</v>
      </c>
    </row>
    <row r="468" spans="2:3" x14ac:dyDescent="0.25">
      <c r="B468" s="91">
        <v>461</v>
      </c>
      <c r="C468" s="92">
        <v>1083.9682212834232</v>
      </c>
    </row>
    <row r="469" spans="2:3" x14ac:dyDescent="0.25">
      <c r="B469" s="91">
        <v>462</v>
      </c>
      <c r="C469" s="92">
        <v>1159.728149544354</v>
      </c>
    </row>
    <row r="470" spans="2:3" x14ac:dyDescent="0.25">
      <c r="B470" s="91">
        <v>463</v>
      </c>
      <c r="C470" s="92">
        <v>847.57624485037286</v>
      </c>
    </row>
    <row r="471" spans="2:3" x14ac:dyDescent="0.25">
      <c r="B471" s="91">
        <v>464</v>
      </c>
      <c r="C471" s="92">
        <v>2881.7356665540128</v>
      </c>
    </row>
    <row r="472" spans="2:3" x14ac:dyDescent="0.25">
      <c r="B472" s="91">
        <v>465</v>
      </c>
      <c r="C472" s="92">
        <v>-540.29173491420988</v>
      </c>
    </row>
    <row r="473" spans="2:3" x14ac:dyDescent="0.25">
      <c r="B473" s="91">
        <v>466</v>
      </c>
      <c r="C473" s="92">
        <v>2043.5206576688415</v>
      </c>
    </row>
    <row r="474" spans="2:3" x14ac:dyDescent="0.25">
      <c r="B474" s="91">
        <v>467</v>
      </c>
      <c r="C474" s="92">
        <v>883.69751767487833</v>
      </c>
    </row>
    <row r="475" spans="2:3" x14ac:dyDescent="0.25">
      <c r="B475" s="91">
        <v>468</v>
      </c>
      <c r="C475" s="92">
        <v>1347.4950040891063</v>
      </c>
    </row>
    <row r="476" spans="2:3" x14ac:dyDescent="0.25">
      <c r="B476" s="91">
        <v>469</v>
      </c>
      <c r="C476" s="92">
        <v>860.98704280030051</v>
      </c>
    </row>
    <row r="477" spans="2:3" x14ac:dyDescent="0.25">
      <c r="B477" s="91">
        <v>470</v>
      </c>
      <c r="C477" s="92">
        <v>1639.5377810642249</v>
      </c>
    </row>
    <row r="478" spans="2:3" x14ac:dyDescent="0.25">
      <c r="B478" s="91">
        <v>471</v>
      </c>
      <c r="C478" s="92">
        <v>2838.0354034048733</v>
      </c>
    </row>
    <row r="479" spans="2:3" x14ac:dyDescent="0.25">
      <c r="B479" s="91">
        <v>472</v>
      </c>
      <c r="C479" s="92">
        <v>1507.6690094213263</v>
      </c>
    </row>
    <row r="480" spans="2:3" x14ac:dyDescent="0.25">
      <c r="B480" s="91">
        <v>473</v>
      </c>
      <c r="C480" s="92">
        <v>-52.761801713128079</v>
      </c>
    </row>
    <row r="481" spans="2:3" x14ac:dyDescent="0.25">
      <c r="B481" s="91">
        <v>474</v>
      </c>
      <c r="C481" s="92">
        <v>2238.8826405574819</v>
      </c>
    </row>
    <row r="482" spans="2:3" x14ac:dyDescent="0.25">
      <c r="B482" s="91">
        <v>475</v>
      </c>
      <c r="C482" s="92">
        <v>1555.7197958363395</v>
      </c>
    </row>
    <row r="483" spans="2:3" x14ac:dyDescent="0.25">
      <c r="B483" s="91">
        <v>476</v>
      </c>
      <c r="C483" s="92">
        <v>1537.9488138902957</v>
      </c>
    </row>
    <row r="484" spans="2:3" x14ac:dyDescent="0.25">
      <c r="B484" s="91">
        <v>477</v>
      </c>
      <c r="C484" s="92">
        <v>720.61093713729861</v>
      </c>
    </row>
    <row r="485" spans="2:3" x14ac:dyDescent="0.25">
      <c r="B485" s="91">
        <v>478</v>
      </c>
      <c r="C485" s="92">
        <v>2198.6438885258649</v>
      </c>
    </row>
    <row r="486" spans="2:3" x14ac:dyDescent="0.25">
      <c r="B486" s="91">
        <v>479</v>
      </c>
      <c r="C486" s="92">
        <v>1740.6244011311073</v>
      </c>
    </row>
    <row r="487" spans="2:3" x14ac:dyDescent="0.25">
      <c r="B487" s="91">
        <v>480</v>
      </c>
      <c r="C487" s="92">
        <v>505.27797031042883</v>
      </c>
    </row>
    <row r="488" spans="2:3" x14ac:dyDescent="0.25">
      <c r="B488" s="91">
        <v>481</v>
      </c>
      <c r="C488" s="92">
        <v>2608.2706988750488</v>
      </c>
    </row>
    <row r="489" spans="2:3" x14ac:dyDescent="0.25">
      <c r="B489" s="91">
        <v>482</v>
      </c>
      <c r="C489" s="92">
        <v>-87.997301204303767</v>
      </c>
    </row>
    <row r="490" spans="2:3" x14ac:dyDescent="0.25">
      <c r="B490" s="91">
        <v>483</v>
      </c>
      <c r="C490" s="92">
        <v>1757.6459966601806</v>
      </c>
    </row>
    <row r="491" spans="2:3" x14ac:dyDescent="0.25">
      <c r="B491" s="91">
        <v>484</v>
      </c>
      <c r="C491" s="92">
        <v>1146.7973531325997</v>
      </c>
    </row>
    <row r="492" spans="2:3" x14ac:dyDescent="0.25">
      <c r="B492" s="91">
        <v>485</v>
      </c>
      <c r="C492" s="92">
        <v>631.75329577229968</v>
      </c>
    </row>
    <row r="493" spans="2:3" x14ac:dyDescent="0.25">
      <c r="B493" s="91">
        <v>486</v>
      </c>
      <c r="C493" s="92">
        <v>883.32513314913649</v>
      </c>
    </row>
    <row r="494" spans="2:3" x14ac:dyDescent="0.25">
      <c r="B494" s="91">
        <v>487</v>
      </c>
      <c r="C494" s="92">
        <v>848.55585465964032</v>
      </c>
    </row>
    <row r="495" spans="2:3" x14ac:dyDescent="0.25">
      <c r="B495" s="91">
        <v>488</v>
      </c>
      <c r="C495" s="92">
        <v>39.774025300590438</v>
      </c>
    </row>
    <row r="496" spans="2:3" x14ac:dyDescent="0.25">
      <c r="B496" s="91">
        <v>489</v>
      </c>
      <c r="C496" s="92">
        <v>2280.3522635269119</v>
      </c>
    </row>
    <row r="497" spans="2:3" x14ac:dyDescent="0.25">
      <c r="B497" s="91">
        <v>490</v>
      </c>
      <c r="C497" s="92">
        <v>1086.8091833889721</v>
      </c>
    </row>
    <row r="498" spans="2:3" x14ac:dyDescent="0.25">
      <c r="B498" s="91">
        <v>491</v>
      </c>
      <c r="C498" s="92">
        <v>1842.1459696117945</v>
      </c>
    </row>
    <row r="499" spans="2:3" x14ac:dyDescent="0.25">
      <c r="B499" s="91">
        <v>492</v>
      </c>
      <c r="C499" s="92">
        <v>-120.39960179397895</v>
      </c>
    </row>
    <row r="500" spans="2:3" x14ac:dyDescent="0.25">
      <c r="B500" s="91">
        <v>493</v>
      </c>
      <c r="C500" s="92">
        <v>1109.6885840370951</v>
      </c>
    </row>
    <row r="501" spans="2:3" x14ac:dyDescent="0.25">
      <c r="B501" s="91">
        <v>494</v>
      </c>
      <c r="C501" s="92">
        <v>417.57422168064295</v>
      </c>
    </row>
    <row r="502" spans="2:3" x14ac:dyDescent="0.25">
      <c r="B502" s="91">
        <v>495</v>
      </c>
      <c r="C502" s="92">
        <v>1330.3997953984926</v>
      </c>
    </row>
    <row r="503" spans="2:3" x14ac:dyDescent="0.25">
      <c r="B503" s="91">
        <v>496</v>
      </c>
      <c r="C503" s="92">
        <v>1088.3844983840336</v>
      </c>
    </row>
    <row r="504" spans="2:3" x14ac:dyDescent="0.25">
      <c r="B504" s="91">
        <v>497</v>
      </c>
      <c r="C504" s="92">
        <v>2855.9833197983953</v>
      </c>
    </row>
    <row r="505" spans="2:3" x14ac:dyDescent="0.25">
      <c r="B505" s="91">
        <v>498</v>
      </c>
      <c r="C505" s="92">
        <v>1768.7391122174013</v>
      </c>
    </row>
    <row r="506" spans="2:3" x14ac:dyDescent="0.25">
      <c r="B506" s="91">
        <v>499</v>
      </c>
      <c r="C506" s="92">
        <v>-336.12220086215075</v>
      </c>
    </row>
    <row r="507" spans="2:3" x14ac:dyDescent="0.25">
      <c r="B507" s="91">
        <v>500</v>
      </c>
      <c r="C507" s="92">
        <v>2793.5781008243703</v>
      </c>
    </row>
    <row r="508" spans="2:3" x14ac:dyDescent="0.25">
      <c r="B508" s="91">
        <v>501</v>
      </c>
      <c r="C508" s="92">
        <v>1137.3730838144911</v>
      </c>
    </row>
    <row r="509" spans="2:3" x14ac:dyDescent="0.25">
      <c r="B509" s="91">
        <v>502</v>
      </c>
      <c r="C509" s="92">
        <v>2176.8245640328423</v>
      </c>
    </row>
    <row r="510" spans="2:3" x14ac:dyDescent="0.25">
      <c r="B510" s="91">
        <v>503</v>
      </c>
      <c r="C510" s="92">
        <v>1291.3396104727617</v>
      </c>
    </row>
    <row r="511" spans="2:3" x14ac:dyDescent="0.25">
      <c r="B511" s="91">
        <v>504</v>
      </c>
      <c r="C511" s="92">
        <v>466.18166161931731</v>
      </c>
    </row>
    <row r="512" spans="2:3" x14ac:dyDescent="0.25">
      <c r="B512" s="91">
        <v>505</v>
      </c>
      <c r="C512" s="92">
        <v>432.0051104844033</v>
      </c>
    </row>
    <row r="513" spans="2:3" x14ac:dyDescent="0.25">
      <c r="B513" s="91">
        <v>506</v>
      </c>
      <c r="C513" s="92">
        <v>-21.863547840272076</v>
      </c>
    </row>
    <row r="514" spans="2:3" x14ac:dyDescent="0.25">
      <c r="B514" s="91">
        <v>507</v>
      </c>
      <c r="C514" s="92">
        <v>1768.750496674008</v>
      </c>
    </row>
    <row r="515" spans="2:3" x14ac:dyDescent="0.25">
      <c r="B515" s="91">
        <v>508</v>
      </c>
      <c r="C515" s="92">
        <v>-616.25404712808813</v>
      </c>
    </row>
    <row r="516" spans="2:3" x14ac:dyDescent="0.25">
      <c r="B516" s="91">
        <v>509</v>
      </c>
      <c r="C516" s="92">
        <v>665.53839044426422</v>
      </c>
    </row>
    <row r="517" spans="2:3" x14ac:dyDescent="0.25">
      <c r="B517" s="91">
        <v>510</v>
      </c>
      <c r="C517" s="92">
        <v>1597.142961661013</v>
      </c>
    </row>
    <row r="518" spans="2:3" x14ac:dyDescent="0.25">
      <c r="B518" s="91">
        <v>511</v>
      </c>
      <c r="C518" s="92">
        <v>1968.6399653924946</v>
      </c>
    </row>
    <row r="519" spans="2:3" x14ac:dyDescent="0.25">
      <c r="B519" s="91">
        <v>512</v>
      </c>
      <c r="C519" s="92">
        <v>719.42063854966182</v>
      </c>
    </row>
    <row r="520" spans="2:3" x14ac:dyDescent="0.25">
      <c r="B520" s="91">
        <v>513</v>
      </c>
      <c r="C520" s="92">
        <v>615.29229032255716</v>
      </c>
    </row>
    <row r="521" spans="2:3" x14ac:dyDescent="0.25">
      <c r="B521" s="91">
        <v>514</v>
      </c>
      <c r="C521" s="92">
        <v>-177.83802256100807</v>
      </c>
    </row>
    <row r="522" spans="2:3" x14ac:dyDescent="0.25">
      <c r="B522" s="91">
        <v>515</v>
      </c>
      <c r="C522" s="92">
        <v>1693.5207444107664</v>
      </c>
    </row>
    <row r="523" spans="2:3" x14ac:dyDescent="0.25">
      <c r="B523" s="91">
        <v>516</v>
      </c>
      <c r="C523" s="92">
        <v>2188.6490955371783</v>
      </c>
    </row>
    <row r="524" spans="2:3" x14ac:dyDescent="0.25">
      <c r="B524" s="91">
        <v>517</v>
      </c>
      <c r="C524" s="92">
        <v>1134.9441905139402</v>
      </c>
    </row>
    <row r="525" spans="2:3" x14ac:dyDescent="0.25">
      <c r="B525" s="91">
        <v>518</v>
      </c>
      <c r="C525" s="92">
        <v>-168.30501744313642</v>
      </c>
    </row>
    <row r="526" spans="2:3" x14ac:dyDescent="0.25">
      <c r="B526" s="91">
        <v>519</v>
      </c>
      <c r="C526" s="92">
        <v>555.04716876045222</v>
      </c>
    </row>
    <row r="527" spans="2:3" x14ac:dyDescent="0.25">
      <c r="B527" s="91">
        <v>520</v>
      </c>
      <c r="C527" s="92">
        <v>1072.527363733715</v>
      </c>
    </row>
    <row r="528" spans="2:3" x14ac:dyDescent="0.25">
      <c r="B528" s="91">
        <v>521</v>
      </c>
      <c r="C528" s="92">
        <v>1592.8261733539321</v>
      </c>
    </row>
    <row r="529" spans="2:3" x14ac:dyDescent="0.25">
      <c r="B529" s="91">
        <v>522</v>
      </c>
      <c r="C529" s="92">
        <v>2803.6585209738332</v>
      </c>
    </row>
    <row r="530" spans="2:3" x14ac:dyDescent="0.25">
      <c r="B530" s="91">
        <v>523</v>
      </c>
      <c r="C530" s="92">
        <v>2323.5815737427583</v>
      </c>
    </row>
    <row r="531" spans="2:3" x14ac:dyDescent="0.25">
      <c r="B531" s="91">
        <v>524</v>
      </c>
      <c r="C531" s="92">
        <v>-57.38246625956981</v>
      </c>
    </row>
    <row r="532" spans="2:3" x14ac:dyDescent="0.25">
      <c r="B532" s="91">
        <v>525</v>
      </c>
      <c r="C532" s="92">
        <v>614.28138360075536</v>
      </c>
    </row>
    <row r="533" spans="2:3" x14ac:dyDescent="0.25">
      <c r="B533" s="91">
        <v>526</v>
      </c>
      <c r="C533" s="92">
        <v>2897.526913227307</v>
      </c>
    </row>
    <row r="534" spans="2:3" x14ac:dyDescent="0.25">
      <c r="B534" s="91">
        <v>527</v>
      </c>
      <c r="C534" s="92">
        <v>134.37895387493154</v>
      </c>
    </row>
    <row r="535" spans="2:3" x14ac:dyDescent="0.25">
      <c r="B535" s="91">
        <v>528</v>
      </c>
      <c r="C535" s="92">
        <v>543.57333800202196</v>
      </c>
    </row>
    <row r="536" spans="2:3" x14ac:dyDescent="0.25">
      <c r="B536" s="91">
        <v>529</v>
      </c>
      <c r="C536" s="92">
        <v>206.43690683478962</v>
      </c>
    </row>
    <row r="537" spans="2:3" x14ac:dyDescent="0.25">
      <c r="B537" s="91">
        <v>530</v>
      </c>
      <c r="C537" s="92">
        <v>731.38414571005706</v>
      </c>
    </row>
    <row r="538" spans="2:3" x14ac:dyDescent="0.25">
      <c r="B538" s="91">
        <v>531</v>
      </c>
      <c r="C538" s="92">
        <v>468.06992057834395</v>
      </c>
    </row>
    <row r="539" spans="2:3" x14ac:dyDescent="0.25">
      <c r="B539" s="91">
        <v>532</v>
      </c>
      <c r="C539" s="92">
        <v>-196.46637474683484</v>
      </c>
    </row>
    <row r="540" spans="2:3" x14ac:dyDescent="0.25">
      <c r="B540" s="91">
        <v>533</v>
      </c>
      <c r="C540" s="92">
        <v>-330.50700944519667</v>
      </c>
    </row>
    <row r="541" spans="2:3" x14ac:dyDescent="0.25">
      <c r="B541" s="91">
        <v>534</v>
      </c>
      <c r="C541" s="92">
        <v>2421.7397610832695</v>
      </c>
    </row>
    <row r="542" spans="2:3" x14ac:dyDescent="0.25">
      <c r="B542" s="91">
        <v>535</v>
      </c>
      <c r="C542" s="92">
        <v>1094.4606172315271</v>
      </c>
    </row>
    <row r="543" spans="2:3" x14ac:dyDescent="0.25">
      <c r="B543" s="91">
        <v>536</v>
      </c>
      <c r="C543" s="92">
        <v>2034.4601949732933</v>
      </c>
    </row>
    <row r="544" spans="2:3" x14ac:dyDescent="0.25">
      <c r="B544" s="91">
        <v>537</v>
      </c>
      <c r="C544" s="92">
        <v>1571.1165750009995</v>
      </c>
    </row>
    <row r="545" spans="2:3" x14ac:dyDescent="0.25">
      <c r="B545" s="91">
        <v>538</v>
      </c>
      <c r="C545" s="92">
        <v>989.90616219136245</v>
      </c>
    </row>
    <row r="546" spans="2:3" x14ac:dyDescent="0.25">
      <c r="B546" s="91">
        <v>539</v>
      </c>
      <c r="C546" s="92">
        <v>824.50841598319948</v>
      </c>
    </row>
    <row r="547" spans="2:3" x14ac:dyDescent="0.25">
      <c r="B547" s="91">
        <v>540</v>
      </c>
      <c r="C547" s="92">
        <v>685.61436690334176</v>
      </c>
    </row>
    <row r="548" spans="2:3" x14ac:dyDescent="0.25">
      <c r="B548" s="91">
        <v>541</v>
      </c>
      <c r="C548" s="92">
        <v>283.1284620609631</v>
      </c>
    </row>
    <row r="549" spans="2:3" x14ac:dyDescent="0.25">
      <c r="B549" s="91">
        <v>542</v>
      </c>
      <c r="C549" s="92">
        <v>874.55923568182607</v>
      </c>
    </row>
    <row r="550" spans="2:3" x14ac:dyDescent="0.25">
      <c r="B550" s="91">
        <v>543</v>
      </c>
      <c r="C550" s="92">
        <v>1841.9691964982085</v>
      </c>
    </row>
    <row r="551" spans="2:3" x14ac:dyDescent="0.25">
      <c r="B551" s="91">
        <v>544</v>
      </c>
      <c r="C551" s="92">
        <v>1663.3767949976218</v>
      </c>
    </row>
    <row r="552" spans="2:3" x14ac:dyDescent="0.25">
      <c r="B552" s="91">
        <v>545</v>
      </c>
      <c r="C552" s="92">
        <v>1317.3953795411799</v>
      </c>
    </row>
    <row r="553" spans="2:3" x14ac:dyDescent="0.25">
      <c r="B553" s="91">
        <v>546</v>
      </c>
      <c r="C553" s="92">
        <v>1829.8822319595702</v>
      </c>
    </row>
    <row r="554" spans="2:3" x14ac:dyDescent="0.25">
      <c r="B554" s="91">
        <v>547</v>
      </c>
      <c r="C554" s="92">
        <v>1541.8881354412579</v>
      </c>
    </row>
    <row r="555" spans="2:3" x14ac:dyDescent="0.25">
      <c r="B555" s="91">
        <v>548</v>
      </c>
      <c r="C555" s="92">
        <v>250.14250654259195</v>
      </c>
    </row>
    <row r="556" spans="2:3" x14ac:dyDescent="0.25">
      <c r="B556" s="91">
        <v>549</v>
      </c>
      <c r="C556" s="92">
        <v>307.18098612500853</v>
      </c>
    </row>
    <row r="557" spans="2:3" x14ac:dyDescent="0.25">
      <c r="B557" s="91">
        <v>550</v>
      </c>
      <c r="C557" s="92">
        <v>1292.242019530172</v>
      </c>
    </row>
    <row r="558" spans="2:3" x14ac:dyDescent="0.25">
      <c r="B558" s="91">
        <v>551</v>
      </c>
      <c r="C558" s="92">
        <v>1224.9527931926868</v>
      </c>
    </row>
    <row r="559" spans="2:3" x14ac:dyDescent="0.25">
      <c r="B559" s="91">
        <v>552</v>
      </c>
      <c r="C559" s="92">
        <v>566.46845766521255</v>
      </c>
    </row>
    <row r="560" spans="2:3" x14ac:dyDescent="0.25">
      <c r="B560" s="91">
        <v>553</v>
      </c>
      <c r="C560" s="92">
        <v>2627.7909311990575</v>
      </c>
    </row>
    <row r="561" spans="2:3" x14ac:dyDescent="0.25">
      <c r="B561" s="91">
        <v>554</v>
      </c>
      <c r="C561" s="92">
        <v>2135.7510974752222</v>
      </c>
    </row>
    <row r="562" spans="2:3" x14ac:dyDescent="0.25">
      <c r="B562" s="91">
        <v>555</v>
      </c>
      <c r="C562" s="92">
        <v>1506.322800395892</v>
      </c>
    </row>
    <row r="563" spans="2:3" x14ac:dyDescent="0.25">
      <c r="B563" s="91">
        <v>556</v>
      </c>
      <c r="C563" s="92">
        <v>1975.8544121720934</v>
      </c>
    </row>
    <row r="564" spans="2:3" x14ac:dyDescent="0.25">
      <c r="B564" s="91">
        <v>557</v>
      </c>
      <c r="C564" s="92">
        <v>408.77213081362788</v>
      </c>
    </row>
    <row r="565" spans="2:3" x14ac:dyDescent="0.25">
      <c r="B565" s="91">
        <v>558</v>
      </c>
      <c r="C565" s="92">
        <v>1271.811738968664</v>
      </c>
    </row>
    <row r="566" spans="2:3" x14ac:dyDescent="0.25">
      <c r="B566" s="91">
        <v>559</v>
      </c>
      <c r="C566" s="92">
        <v>489.78931556641055</v>
      </c>
    </row>
    <row r="567" spans="2:3" x14ac:dyDescent="0.25">
      <c r="B567" s="91">
        <v>560</v>
      </c>
      <c r="C567" s="92">
        <v>1398.5027862702846</v>
      </c>
    </row>
    <row r="568" spans="2:3" x14ac:dyDescent="0.25">
      <c r="B568" s="91">
        <v>561</v>
      </c>
      <c r="C568" s="92">
        <v>2234.9688415313994</v>
      </c>
    </row>
    <row r="569" spans="2:3" x14ac:dyDescent="0.25">
      <c r="B569" s="91">
        <v>562</v>
      </c>
      <c r="C569" s="92">
        <v>521.6884270101591</v>
      </c>
    </row>
    <row r="570" spans="2:3" x14ac:dyDescent="0.25">
      <c r="B570" s="91">
        <v>563</v>
      </c>
      <c r="C570" s="92">
        <v>2033.4852912833821</v>
      </c>
    </row>
    <row r="571" spans="2:3" x14ac:dyDescent="0.25">
      <c r="B571" s="91">
        <v>564</v>
      </c>
      <c r="C571" s="92">
        <v>-113.54243612773098</v>
      </c>
    </row>
    <row r="572" spans="2:3" x14ac:dyDescent="0.25">
      <c r="B572" s="91">
        <v>565</v>
      </c>
      <c r="C572" s="92">
        <v>2431.1436749335198</v>
      </c>
    </row>
    <row r="573" spans="2:3" x14ac:dyDescent="0.25">
      <c r="B573" s="91">
        <v>566</v>
      </c>
      <c r="C573" s="92">
        <v>2692.4511640639403</v>
      </c>
    </row>
    <row r="574" spans="2:3" x14ac:dyDescent="0.25">
      <c r="B574" s="91">
        <v>567</v>
      </c>
      <c r="C574" s="92">
        <v>1734.4658930149481</v>
      </c>
    </row>
    <row r="575" spans="2:3" x14ac:dyDescent="0.25">
      <c r="B575" s="91">
        <v>568</v>
      </c>
      <c r="C575" s="92">
        <v>1796.5712586104992</v>
      </c>
    </row>
    <row r="576" spans="2:3" x14ac:dyDescent="0.25">
      <c r="B576" s="91">
        <v>569</v>
      </c>
      <c r="C576" s="92">
        <v>1485.212492649619</v>
      </c>
    </row>
    <row r="577" spans="2:3" x14ac:dyDescent="0.25">
      <c r="B577" s="91">
        <v>570</v>
      </c>
      <c r="C577" s="92">
        <v>1453.5738185666942</v>
      </c>
    </row>
    <row r="578" spans="2:3" x14ac:dyDescent="0.25">
      <c r="B578" s="91">
        <v>571</v>
      </c>
      <c r="C578" s="92">
        <v>1207.9340832677135</v>
      </c>
    </row>
    <row r="579" spans="2:3" x14ac:dyDescent="0.25">
      <c r="B579" s="91">
        <v>572</v>
      </c>
      <c r="C579" s="92">
        <v>1007.225383619656</v>
      </c>
    </row>
    <row r="580" spans="2:3" x14ac:dyDescent="0.25">
      <c r="B580" s="91">
        <v>573</v>
      </c>
      <c r="C580" s="92">
        <v>1166.2814068765128</v>
      </c>
    </row>
    <row r="581" spans="2:3" x14ac:dyDescent="0.25">
      <c r="B581" s="91">
        <v>574</v>
      </c>
      <c r="C581" s="92">
        <v>2596.4614035251984</v>
      </c>
    </row>
    <row r="582" spans="2:3" x14ac:dyDescent="0.25">
      <c r="B582" s="91">
        <v>575</v>
      </c>
      <c r="C582" s="92">
        <v>2054.0941014714172</v>
      </c>
    </row>
    <row r="583" spans="2:3" x14ac:dyDescent="0.25">
      <c r="B583" s="91">
        <v>576</v>
      </c>
      <c r="C583" s="92">
        <v>346.39607799589157</v>
      </c>
    </row>
    <row r="584" spans="2:3" x14ac:dyDescent="0.25">
      <c r="B584" s="91">
        <v>577</v>
      </c>
      <c r="C584" s="92">
        <v>1508.2238500461835</v>
      </c>
    </row>
    <row r="585" spans="2:3" x14ac:dyDescent="0.25">
      <c r="B585" s="91">
        <v>578</v>
      </c>
      <c r="C585" s="92">
        <v>1447.7941017207249</v>
      </c>
    </row>
    <row r="586" spans="2:3" x14ac:dyDescent="0.25">
      <c r="B586" s="91">
        <v>579</v>
      </c>
      <c r="C586" s="92">
        <v>2554.9984879274962</v>
      </c>
    </row>
    <row r="587" spans="2:3" x14ac:dyDescent="0.25">
      <c r="B587" s="91">
        <v>580</v>
      </c>
      <c r="C587" s="92">
        <v>891.27519421320358</v>
      </c>
    </row>
    <row r="588" spans="2:3" x14ac:dyDescent="0.25">
      <c r="B588" s="91">
        <v>581</v>
      </c>
      <c r="C588" s="92">
        <v>622.42067090409091</v>
      </c>
    </row>
    <row r="589" spans="2:3" x14ac:dyDescent="0.25">
      <c r="B589" s="91">
        <v>582</v>
      </c>
      <c r="C589" s="92">
        <v>1075.0780359218224</v>
      </c>
    </row>
    <row r="590" spans="2:3" x14ac:dyDescent="0.25">
      <c r="B590" s="91">
        <v>583</v>
      </c>
      <c r="C590" s="92">
        <v>1454.9564161951275</v>
      </c>
    </row>
    <row r="591" spans="2:3" x14ac:dyDescent="0.25">
      <c r="B591" s="91">
        <v>584</v>
      </c>
      <c r="C591" s="92">
        <v>1029.3704592992326</v>
      </c>
    </row>
    <row r="592" spans="2:3" x14ac:dyDescent="0.25">
      <c r="B592" s="91">
        <v>585</v>
      </c>
      <c r="C592" s="92">
        <v>-42.664443381197998</v>
      </c>
    </row>
    <row r="593" spans="2:3" x14ac:dyDescent="0.25">
      <c r="B593" s="91">
        <v>586</v>
      </c>
      <c r="C593" s="92">
        <v>1395.9784283226763</v>
      </c>
    </row>
    <row r="594" spans="2:3" x14ac:dyDescent="0.25">
      <c r="B594" s="91">
        <v>587</v>
      </c>
      <c r="C594" s="92">
        <v>308.94886259709256</v>
      </c>
    </row>
    <row r="595" spans="2:3" x14ac:dyDescent="0.25">
      <c r="B595" s="91">
        <v>588</v>
      </c>
      <c r="C595" s="92">
        <v>759.81024468179749</v>
      </c>
    </row>
    <row r="596" spans="2:3" x14ac:dyDescent="0.25">
      <c r="B596" s="91">
        <v>589</v>
      </c>
      <c r="C596" s="92">
        <v>1420.8846013629509</v>
      </c>
    </row>
    <row r="597" spans="2:3" x14ac:dyDescent="0.25">
      <c r="B597" s="91">
        <v>590</v>
      </c>
      <c r="C597" s="92">
        <v>2359.1123183449672</v>
      </c>
    </row>
    <row r="598" spans="2:3" x14ac:dyDescent="0.25">
      <c r="B598" s="91">
        <v>591</v>
      </c>
      <c r="C598" s="92">
        <v>414.26685766589799</v>
      </c>
    </row>
    <row r="599" spans="2:3" x14ac:dyDescent="0.25">
      <c r="B599" s="91">
        <v>592</v>
      </c>
      <c r="C599" s="92">
        <v>1076.0828738596401</v>
      </c>
    </row>
    <row r="600" spans="2:3" x14ac:dyDescent="0.25">
      <c r="B600" s="91">
        <v>593</v>
      </c>
      <c r="C600" s="92">
        <v>1548.5191595570777</v>
      </c>
    </row>
    <row r="601" spans="2:3" x14ac:dyDescent="0.25">
      <c r="B601" s="91">
        <v>594</v>
      </c>
      <c r="C601" s="92">
        <v>782.77750869414376</v>
      </c>
    </row>
    <row r="602" spans="2:3" x14ac:dyDescent="0.25">
      <c r="B602" s="91">
        <v>595</v>
      </c>
      <c r="C602" s="92">
        <v>1123.3847766783847</v>
      </c>
    </row>
    <row r="603" spans="2:3" x14ac:dyDescent="0.25">
      <c r="B603" s="91">
        <v>596</v>
      </c>
      <c r="C603" s="92">
        <v>1846.1171049822515</v>
      </c>
    </row>
    <row r="604" spans="2:3" x14ac:dyDescent="0.25">
      <c r="B604" s="91">
        <v>597</v>
      </c>
      <c r="C604" s="92">
        <v>1982.0011126941536</v>
      </c>
    </row>
    <row r="605" spans="2:3" x14ac:dyDescent="0.25">
      <c r="B605" s="91">
        <v>598</v>
      </c>
      <c r="C605" s="92">
        <v>47.924534690959263</v>
      </c>
    </row>
    <row r="606" spans="2:3" x14ac:dyDescent="0.25">
      <c r="B606" s="91">
        <v>599</v>
      </c>
      <c r="C606" s="92">
        <v>-715.4058395305201</v>
      </c>
    </row>
    <row r="607" spans="2:3" x14ac:dyDescent="0.25">
      <c r="B607" s="91">
        <v>600</v>
      </c>
      <c r="C607" s="92">
        <v>2149.3782271261052</v>
      </c>
    </row>
    <row r="608" spans="2:3" x14ac:dyDescent="0.25">
      <c r="B608" s="91">
        <v>601</v>
      </c>
      <c r="C608" s="92">
        <v>1909.2709803434436</v>
      </c>
    </row>
    <row r="609" spans="2:3" x14ac:dyDescent="0.25">
      <c r="B609" s="91">
        <v>602</v>
      </c>
      <c r="C609" s="92">
        <v>1680.1528003642798</v>
      </c>
    </row>
    <row r="610" spans="2:3" x14ac:dyDescent="0.25">
      <c r="B610" s="91">
        <v>603</v>
      </c>
      <c r="C610" s="92">
        <v>1633.7562701406514</v>
      </c>
    </row>
    <row r="611" spans="2:3" x14ac:dyDescent="0.25">
      <c r="B611" s="91">
        <v>604</v>
      </c>
      <c r="C611" s="92">
        <v>2551.0922286549549</v>
      </c>
    </row>
    <row r="612" spans="2:3" x14ac:dyDescent="0.25">
      <c r="B612" s="91">
        <v>605</v>
      </c>
      <c r="C612" s="92">
        <v>754.86519074437547</v>
      </c>
    </row>
    <row r="613" spans="2:3" x14ac:dyDescent="0.25">
      <c r="B613" s="91">
        <v>606</v>
      </c>
      <c r="C613" s="92">
        <v>-292.38518875809223</v>
      </c>
    </row>
    <row r="614" spans="2:3" x14ac:dyDescent="0.25">
      <c r="B614" s="91">
        <v>607</v>
      </c>
      <c r="C614" s="92">
        <v>1894.7710776484173</v>
      </c>
    </row>
    <row r="615" spans="2:3" x14ac:dyDescent="0.25">
      <c r="B615" s="91">
        <v>608</v>
      </c>
      <c r="C615" s="92">
        <v>1491.5326924800274</v>
      </c>
    </row>
    <row r="616" spans="2:3" x14ac:dyDescent="0.25">
      <c r="B616" s="91">
        <v>609</v>
      </c>
      <c r="C616" s="92">
        <v>247.93826523164171</v>
      </c>
    </row>
    <row r="617" spans="2:3" x14ac:dyDescent="0.25">
      <c r="B617" s="91">
        <v>610</v>
      </c>
      <c r="C617" s="92">
        <v>1625.3154843758593</v>
      </c>
    </row>
    <row r="618" spans="2:3" x14ac:dyDescent="0.25">
      <c r="B618" s="91">
        <v>611</v>
      </c>
      <c r="C618" s="92">
        <v>557.93202553816991</v>
      </c>
    </row>
    <row r="619" spans="2:3" x14ac:dyDescent="0.25">
      <c r="B619" s="91">
        <v>612</v>
      </c>
      <c r="C619" s="92">
        <v>1923.2563831897642</v>
      </c>
    </row>
    <row r="620" spans="2:3" x14ac:dyDescent="0.25">
      <c r="B620" s="91">
        <v>613</v>
      </c>
      <c r="C620" s="92">
        <v>2671.7533005937817</v>
      </c>
    </row>
    <row r="621" spans="2:3" x14ac:dyDescent="0.25">
      <c r="B621" s="91">
        <v>614</v>
      </c>
      <c r="C621" s="92">
        <v>-498.43641461616971</v>
      </c>
    </row>
    <row r="622" spans="2:3" x14ac:dyDescent="0.25">
      <c r="B622" s="91">
        <v>615</v>
      </c>
      <c r="C622" s="92">
        <v>1634.3008961747137</v>
      </c>
    </row>
    <row r="623" spans="2:3" x14ac:dyDescent="0.25">
      <c r="B623" s="91">
        <v>616</v>
      </c>
      <c r="C623" s="92">
        <v>379.94305575629187</v>
      </c>
    </row>
    <row r="624" spans="2:3" x14ac:dyDescent="0.25">
      <c r="B624" s="91">
        <v>617</v>
      </c>
      <c r="C624" s="92">
        <v>1941.0138193900075</v>
      </c>
    </row>
    <row r="625" spans="2:3" x14ac:dyDescent="0.25">
      <c r="B625" s="91">
        <v>618</v>
      </c>
      <c r="C625" s="92">
        <v>1430.3830433210496</v>
      </c>
    </row>
    <row r="626" spans="2:3" x14ac:dyDescent="0.25">
      <c r="B626" s="91">
        <v>619</v>
      </c>
      <c r="C626" s="92">
        <v>1994.1829257189193</v>
      </c>
    </row>
    <row r="627" spans="2:3" x14ac:dyDescent="0.25">
      <c r="B627" s="91">
        <v>620</v>
      </c>
      <c r="C627" s="92">
        <v>1086.3807222758915</v>
      </c>
    </row>
    <row r="628" spans="2:3" x14ac:dyDescent="0.25">
      <c r="B628" s="91">
        <v>621</v>
      </c>
      <c r="C628" s="92">
        <v>2345.6817244338654</v>
      </c>
    </row>
    <row r="629" spans="2:3" x14ac:dyDescent="0.25">
      <c r="B629" s="91">
        <v>622</v>
      </c>
      <c r="C629" s="92">
        <v>1386.943773547905</v>
      </c>
    </row>
    <row r="630" spans="2:3" x14ac:dyDescent="0.25">
      <c r="B630" s="91">
        <v>623</v>
      </c>
      <c r="C630" s="92">
        <v>1034.529699828634</v>
      </c>
    </row>
    <row r="631" spans="2:3" x14ac:dyDescent="0.25">
      <c r="B631" s="91">
        <v>624</v>
      </c>
      <c r="C631" s="92">
        <v>1608.5421600675136</v>
      </c>
    </row>
    <row r="632" spans="2:3" x14ac:dyDescent="0.25">
      <c r="B632" s="91">
        <v>625</v>
      </c>
      <c r="C632" s="92">
        <v>1492.2769126565845</v>
      </c>
    </row>
    <row r="633" spans="2:3" x14ac:dyDescent="0.25">
      <c r="B633" s="91">
        <v>626</v>
      </c>
      <c r="C633" s="92">
        <v>2664.1531096523458</v>
      </c>
    </row>
    <row r="634" spans="2:3" x14ac:dyDescent="0.25">
      <c r="B634" s="91">
        <v>627</v>
      </c>
      <c r="C634" s="92">
        <v>310.84065765589912</v>
      </c>
    </row>
    <row r="635" spans="2:3" x14ac:dyDescent="0.25">
      <c r="B635" s="91">
        <v>628</v>
      </c>
      <c r="C635" s="92">
        <v>510.75504807325706</v>
      </c>
    </row>
    <row r="636" spans="2:3" x14ac:dyDescent="0.25">
      <c r="B636" s="91">
        <v>629</v>
      </c>
      <c r="C636" s="92">
        <v>2464.1234803974266</v>
      </c>
    </row>
    <row r="637" spans="2:3" x14ac:dyDescent="0.25">
      <c r="B637" s="91">
        <v>630</v>
      </c>
      <c r="C637" s="92">
        <v>672.93477165197601</v>
      </c>
    </row>
    <row r="638" spans="2:3" x14ac:dyDescent="0.25">
      <c r="B638" s="91">
        <v>631</v>
      </c>
      <c r="C638" s="92">
        <v>248.49580563099971</v>
      </c>
    </row>
    <row r="639" spans="2:3" x14ac:dyDescent="0.25">
      <c r="B639" s="91">
        <v>632</v>
      </c>
      <c r="C639" s="92">
        <v>116.46728427767266</v>
      </c>
    </row>
    <row r="640" spans="2:3" x14ac:dyDescent="0.25">
      <c r="B640" s="91">
        <v>633</v>
      </c>
      <c r="C640" s="92">
        <v>1114.1407170030834</v>
      </c>
    </row>
    <row r="641" spans="2:3" x14ac:dyDescent="0.25">
      <c r="B641" s="91">
        <v>634</v>
      </c>
      <c r="C641" s="92">
        <v>1134.4572588465498</v>
      </c>
    </row>
    <row r="642" spans="2:3" x14ac:dyDescent="0.25">
      <c r="B642" s="91">
        <v>635</v>
      </c>
      <c r="C642" s="92">
        <v>1710.7570086000451</v>
      </c>
    </row>
    <row r="643" spans="2:3" x14ac:dyDescent="0.25">
      <c r="B643" s="91">
        <v>636</v>
      </c>
      <c r="C643" s="92">
        <v>2935.1335116684268</v>
      </c>
    </row>
    <row r="644" spans="2:3" x14ac:dyDescent="0.25">
      <c r="B644" s="91">
        <v>637</v>
      </c>
      <c r="C644" s="92">
        <v>850.65037764488261</v>
      </c>
    </row>
    <row r="645" spans="2:3" x14ac:dyDescent="0.25">
      <c r="B645" s="91">
        <v>638</v>
      </c>
      <c r="C645" s="92">
        <v>927.50341301091794</v>
      </c>
    </row>
    <row r="646" spans="2:3" x14ac:dyDescent="0.25">
      <c r="B646" s="91">
        <v>639</v>
      </c>
      <c r="C646" s="92">
        <v>453.68706670195388</v>
      </c>
    </row>
    <row r="647" spans="2:3" x14ac:dyDescent="0.25">
      <c r="B647" s="91">
        <v>640</v>
      </c>
      <c r="C647" s="92">
        <v>239.33075213352458</v>
      </c>
    </row>
    <row r="648" spans="2:3" x14ac:dyDescent="0.25">
      <c r="B648" s="91">
        <v>641</v>
      </c>
      <c r="C648" s="92">
        <v>1382.1287546397143</v>
      </c>
    </row>
    <row r="649" spans="2:3" x14ac:dyDescent="0.25">
      <c r="B649" s="91">
        <v>642</v>
      </c>
      <c r="C649" s="92">
        <v>648.79471328946329</v>
      </c>
    </row>
    <row r="650" spans="2:3" x14ac:dyDescent="0.25">
      <c r="B650" s="91">
        <v>643</v>
      </c>
      <c r="C650" s="92">
        <v>1333.3997315456045</v>
      </c>
    </row>
    <row r="651" spans="2:3" x14ac:dyDescent="0.25">
      <c r="B651" s="91">
        <v>644</v>
      </c>
      <c r="C651" s="92">
        <v>258.98639424494831</v>
      </c>
    </row>
    <row r="652" spans="2:3" x14ac:dyDescent="0.25">
      <c r="B652" s="91">
        <v>645</v>
      </c>
      <c r="C652" s="92">
        <v>1355.5832585657017</v>
      </c>
    </row>
    <row r="653" spans="2:3" x14ac:dyDescent="0.25">
      <c r="B653" s="91">
        <v>646</v>
      </c>
      <c r="C653" s="92">
        <v>749.14493530824166</v>
      </c>
    </row>
    <row r="654" spans="2:3" x14ac:dyDescent="0.25">
      <c r="B654" s="91">
        <v>647</v>
      </c>
      <c r="C654" s="92">
        <v>835.38184990571426</v>
      </c>
    </row>
    <row r="655" spans="2:3" x14ac:dyDescent="0.25">
      <c r="B655" s="91">
        <v>648</v>
      </c>
      <c r="C655" s="92">
        <v>2272.8773842247356</v>
      </c>
    </row>
    <row r="656" spans="2:3" x14ac:dyDescent="0.25">
      <c r="B656" s="91">
        <v>649</v>
      </c>
      <c r="C656" s="92">
        <v>1133.2416277170341</v>
      </c>
    </row>
    <row r="657" spans="2:3" x14ac:dyDescent="0.25">
      <c r="B657" s="91">
        <v>650</v>
      </c>
      <c r="C657" s="92">
        <v>792.06400831923747</v>
      </c>
    </row>
    <row r="658" spans="2:3" x14ac:dyDescent="0.25">
      <c r="B658" s="91">
        <v>651</v>
      </c>
      <c r="C658" s="92">
        <v>-395.50962213424918</v>
      </c>
    </row>
    <row r="659" spans="2:3" x14ac:dyDescent="0.25">
      <c r="B659" s="91">
        <v>652</v>
      </c>
      <c r="C659" s="92">
        <v>798.65038005878432</v>
      </c>
    </row>
    <row r="660" spans="2:3" x14ac:dyDescent="0.25">
      <c r="B660" s="91">
        <v>653</v>
      </c>
      <c r="C660" s="92">
        <v>2248.8010210773082</v>
      </c>
    </row>
    <row r="661" spans="2:3" x14ac:dyDescent="0.25">
      <c r="B661" s="91">
        <v>654</v>
      </c>
      <c r="C661" s="92">
        <v>1852.9057629529934</v>
      </c>
    </row>
    <row r="662" spans="2:3" x14ac:dyDescent="0.25">
      <c r="B662" s="91">
        <v>655</v>
      </c>
      <c r="C662" s="92">
        <v>1477.0710588725105</v>
      </c>
    </row>
    <row r="663" spans="2:3" x14ac:dyDescent="0.25">
      <c r="B663" s="91">
        <v>656</v>
      </c>
      <c r="C663" s="92">
        <v>1620.6727582837848</v>
      </c>
    </row>
    <row r="664" spans="2:3" x14ac:dyDescent="0.25">
      <c r="B664" s="91">
        <v>657</v>
      </c>
      <c r="C664" s="92">
        <v>567.56741122830408</v>
      </c>
    </row>
    <row r="665" spans="2:3" x14ac:dyDescent="0.25">
      <c r="B665" s="91">
        <v>658</v>
      </c>
      <c r="C665" s="92">
        <v>13.261649301350189</v>
      </c>
    </row>
    <row r="666" spans="2:3" x14ac:dyDescent="0.25">
      <c r="B666" s="91">
        <v>659</v>
      </c>
      <c r="C666" s="92">
        <v>27.954882760097462</v>
      </c>
    </row>
    <row r="667" spans="2:3" x14ac:dyDescent="0.25">
      <c r="B667" s="91">
        <v>660</v>
      </c>
      <c r="C667" s="92">
        <v>254.12299675386475</v>
      </c>
    </row>
    <row r="668" spans="2:3" x14ac:dyDescent="0.25">
      <c r="B668" s="91">
        <v>661</v>
      </c>
      <c r="C668" s="92">
        <v>1404.5340070236871</v>
      </c>
    </row>
    <row r="669" spans="2:3" x14ac:dyDescent="0.25">
      <c r="B669" s="91">
        <v>662</v>
      </c>
      <c r="C669" s="92">
        <v>1142.6353625991396</v>
      </c>
    </row>
    <row r="670" spans="2:3" x14ac:dyDescent="0.25">
      <c r="B670" s="91">
        <v>663</v>
      </c>
      <c r="C670" s="92">
        <v>1536.2564838697608</v>
      </c>
    </row>
    <row r="671" spans="2:3" x14ac:dyDescent="0.25">
      <c r="B671" s="91">
        <v>664</v>
      </c>
      <c r="C671" s="92">
        <v>826.17112084966902</v>
      </c>
    </row>
    <row r="672" spans="2:3" x14ac:dyDescent="0.25">
      <c r="B672" s="91">
        <v>665</v>
      </c>
      <c r="C672" s="92">
        <v>1529.1982325177487</v>
      </c>
    </row>
    <row r="673" spans="2:3" x14ac:dyDescent="0.25">
      <c r="B673" s="91">
        <v>666</v>
      </c>
      <c r="C673" s="92">
        <v>2658.6657961270266</v>
      </c>
    </row>
    <row r="674" spans="2:3" x14ac:dyDescent="0.25">
      <c r="B674" s="91">
        <v>667</v>
      </c>
      <c r="C674" s="92">
        <v>-168.9788780269464</v>
      </c>
    </row>
    <row r="675" spans="2:3" x14ac:dyDescent="0.25">
      <c r="B675" s="91">
        <v>668</v>
      </c>
      <c r="C675" s="92">
        <v>224.80457753862902</v>
      </c>
    </row>
    <row r="676" spans="2:3" x14ac:dyDescent="0.25">
      <c r="B676" s="91">
        <v>669</v>
      </c>
      <c r="C676" s="92">
        <v>1358.3162530826867</v>
      </c>
    </row>
    <row r="677" spans="2:3" x14ac:dyDescent="0.25">
      <c r="B677" s="91">
        <v>670</v>
      </c>
      <c r="C677" s="92">
        <v>776.92480203656942</v>
      </c>
    </row>
    <row r="678" spans="2:3" x14ac:dyDescent="0.25">
      <c r="B678" s="91">
        <v>671</v>
      </c>
      <c r="C678" s="92">
        <v>999.07060480789642</v>
      </c>
    </row>
    <row r="679" spans="2:3" x14ac:dyDescent="0.25">
      <c r="B679" s="91">
        <v>672</v>
      </c>
      <c r="C679" s="92">
        <v>152.06585586398887</v>
      </c>
    </row>
    <row r="680" spans="2:3" x14ac:dyDescent="0.25">
      <c r="B680" s="91">
        <v>673</v>
      </c>
      <c r="C680" s="92">
        <v>513.02934082638239</v>
      </c>
    </row>
    <row r="681" spans="2:3" x14ac:dyDescent="0.25">
      <c r="B681" s="91">
        <v>674</v>
      </c>
      <c r="C681" s="92">
        <v>839.14412594882924</v>
      </c>
    </row>
    <row r="682" spans="2:3" x14ac:dyDescent="0.25">
      <c r="B682" s="91">
        <v>675</v>
      </c>
      <c r="C682" s="92">
        <v>903.63121007461814</v>
      </c>
    </row>
    <row r="683" spans="2:3" x14ac:dyDescent="0.25">
      <c r="B683" s="91">
        <v>676</v>
      </c>
      <c r="C683" s="92">
        <v>1125.4874595934652</v>
      </c>
    </row>
    <row r="684" spans="2:3" x14ac:dyDescent="0.25">
      <c r="B684" s="91">
        <v>677</v>
      </c>
      <c r="C684" s="92">
        <v>1084.2813438954763</v>
      </c>
    </row>
    <row r="685" spans="2:3" x14ac:dyDescent="0.25">
      <c r="B685" s="91">
        <v>678</v>
      </c>
      <c r="C685" s="92">
        <v>816.48108165829035</v>
      </c>
    </row>
    <row r="686" spans="2:3" x14ac:dyDescent="0.25">
      <c r="B686" s="91">
        <v>679</v>
      </c>
      <c r="C686" s="92">
        <v>-280.58427154009405</v>
      </c>
    </row>
    <row r="687" spans="2:3" x14ac:dyDescent="0.25">
      <c r="B687" s="91">
        <v>680</v>
      </c>
      <c r="C687" s="92">
        <v>964.83874272717276</v>
      </c>
    </row>
    <row r="688" spans="2:3" x14ac:dyDescent="0.25">
      <c r="B688" s="91">
        <v>681</v>
      </c>
      <c r="C688" s="92">
        <v>480.05647147961372</v>
      </c>
    </row>
    <row r="689" spans="2:3" x14ac:dyDescent="0.25">
      <c r="B689" s="91">
        <v>682</v>
      </c>
      <c r="C689" s="92">
        <v>2176.6328237067764</v>
      </c>
    </row>
    <row r="690" spans="2:3" x14ac:dyDescent="0.25">
      <c r="B690" s="91">
        <v>683</v>
      </c>
      <c r="C690" s="92">
        <v>2541.8949007099573</v>
      </c>
    </row>
    <row r="691" spans="2:3" x14ac:dyDescent="0.25">
      <c r="B691" s="91">
        <v>684</v>
      </c>
      <c r="C691" s="92">
        <v>811.52179745872581</v>
      </c>
    </row>
    <row r="692" spans="2:3" x14ac:dyDescent="0.25">
      <c r="B692" s="91">
        <v>685</v>
      </c>
      <c r="C692" s="92">
        <v>1076.599798833453</v>
      </c>
    </row>
    <row r="693" spans="2:3" x14ac:dyDescent="0.25">
      <c r="B693" s="91">
        <v>686</v>
      </c>
      <c r="C693" s="92">
        <v>940.78328848150704</v>
      </c>
    </row>
    <row r="694" spans="2:3" x14ac:dyDescent="0.25">
      <c r="B694" s="91">
        <v>687</v>
      </c>
      <c r="C694" s="92">
        <v>2671.202807165726</v>
      </c>
    </row>
    <row r="695" spans="2:3" x14ac:dyDescent="0.25">
      <c r="B695" s="91">
        <v>688</v>
      </c>
      <c r="C695" s="92">
        <v>1388.7382605874636</v>
      </c>
    </row>
    <row r="696" spans="2:3" x14ac:dyDescent="0.25">
      <c r="B696" s="91">
        <v>689</v>
      </c>
      <c r="C696" s="92">
        <v>1817.2261373699412</v>
      </c>
    </row>
    <row r="697" spans="2:3" x14ac:dyDescent="0.25">
      <c r="B697" s="91">
        <v>690</v>
      </c>
      <c r="C697" s="92">
        <v>161.30876758843806</v>
      </c>
    </row>
    <row r="698" spans="2:3" x14ac:dyDescent="0.25">
      <c r="B698" s="91">
        <v>691</v>
      </c>
      <c r="C698" s="92">
        <v>964.87127468820472</v>
      </c>
    </row>
    <row r="699" spans="2:3" x14ac:dyDescent="0.25">
      <c r="B699" s="91">
        <v>692</v>
      </c>
      <c r="C699" s="92">
        <v>947.73045325378735</v>
      </c>
    </row>
    <row r="700" spans="2:3" x14ac:dyDescent="0.25">
      <c r="B700" s="91">
        <v>693</v>
      </c>
      <c r="C700" s="92">
        <v>1809.1312236587974</v>
      </c>
    </row>
    <row r="701" spans="2:3" x14ac:dyDescent="0.25">
      <c r="B701" s="91">
        <v>694</v>
      </c>
      <c r="C701" s="92">
        <v>1555.3037721693026</v>
      </c>
    </row>
    <row r="702" spans="2:3" x14ac:dyDescent="0.25">
      <c r="B702" s="91">
        <v>695</v>
      </c>
      <c r="C702" s="92">
        <v>2365.9135254607654</v>
      </c>
    </row>
    <row r="703" spans="2:3" x14ac:dyDescent="0.25">
      <c r="B703" s="91">
        <v>696</v>
      </c>
      <c r="C703" s="92">
        <v>2357.580993423695</v>
      </c>
    </row>
    <row r="704" spans="2:3" x14ac:dyDescent="0.25">
      <c r="B704" s="91">
        <v>697</v>
      </c>
      <c r="C704" s="92">
        <v>585.39814703310367</v>
      </c>
    </row>
    <row r="705" spans="2:3" x14ac:dyDescent="0.25">
      <c r="B705" s="91">
        <v>698</v>
      </c>
      <c r="C705" s="92">
        <v>2333.5201019940669</v>
      </c>
    </row>
    <row r="706" spans="2:3" x14ac:dyDescent="0.25">
      <c r="B706" s="91">
        <v>699</v>
      </c>
      <c r="C706" s="92">
        <v>1452.5292051225397</v>
      </c>
    </row>
    <row r="707" spans="2:3" x14ac:dyDescent="0.25">
      <c r="B707" s="91">
        <v>700</v>
      </c>
      <c r="C707" s="92">
        <v>1829.8487574322207</v>
      </c>
    </row>
    <row r="708" spans="2:3" x14ac:dyDescent="0.25">
      <c r="B708" s="91">
        <v>701</v>
      </c>
      <c r="C708" s="92">
        <v>811.00831055515664</v>
      </c>
    </row>
    <row r="709" spans="2:3" x14ac:dyDescent="0.25">
      <c r="B709" s="91">
        <v>702</v>
      </c>
      <c r="C709" s="92">
        <v>-105.5535303800043</v>
      </c>
    </row>
    <row r="710" spans="2:3" x14ac:dyDescent="0.25">
      <c r="B710" s="91">
        <v>703</v>
      </c>
      <c r="C710" s="92">
        <v>731.70215621074658</v>
      </c>
    </row>
    <row r="711" spans="2:3" x14ac:dyDescent="0.25">
      <c r="B711" s="91">
        <v>704</v>
      </c>
      <c r="C711" s="92">
        <v>3055.6133472573283</v>
      </c>
    </row>
    <row r="712" spans="2:3" x14ac:dyDescent="0.25">
      <c r="B712" s="91">
        <v>705</v>
      </c>
      <c r="C712" s="92">
        <v>455.05811238070783</v>
      </c>
    </row>
    <row r="713" spans="2:3" x14ac:dyDescent="0.25">
      <c r="B713" s="91">
        <v>706</v>
      </c>
      <c r="C713" s="92">
        <v>912.45992096673035</v>
      </c>
    </row>
    <row r="714" spans="2:3" x14ac:dyDescent="0.25">
      <c r="B714" s="91">
        <v>707</v>
      </c>
      <c r="C714" s="92">
        <v>641.82725564845805</v>
      </c>
    </row>
    <row r="715" spans="2:3" x14ac:dyDescent="0.25">
      <c r="B715" s="91">
        <v>708</v>
      </c>
      <c r="C715" s="92">
        <v>1491.3754744669341</v>
      </c>
    </row>
    <row r="716" spans="2:3" x14ac:dyDescent="0.25">
      <c r="B716" s="91">
        <v>709</v>
      </c>
      <c r="C716" s="92">
        <v>1399.4608156868162</v>
      </c>
    </row>
    <row r="717" spans="2:3" x14ac:dyDescent="0.25">
      <c r="B717" s="91">
        <v>710</v>
      </c>
      <c r="C717" s="92">
        <v>1438.5043864857535</v>
      </c>
    </row>
    <row r="718" spans="2:3" x14ac:dyDescent="0.25">
      <c r="B718" s="91">
        <v>711</v>
      </c>
      <c r="C718" s="92">
        <v>1608.060979681557</v>
      </c>
    </row>
    <row r="719" spans="2:3" x14ac:dyDescent="0.25">
      <c r="B719" s="91">
        <v>712</v>
      </c>
      <c r="C719" s="92">
        <v>730.08936465180341</v>
      </c>
    </row>
    <row r="720" spans="2:3" x14ac:dyDescent="0.25">
      <c r="B720" s="91">
        <v>713</v>
      </c>
      <c r="C720" s="92">
        <v>2556.4865767518922</v>
      </c>
    </row>
    <row r="721" spans="2:3" x14ac:dyDescent="0.25">
      <c r="B721" s="91">
        <v>714</v>
      </c>
      <c r="C721" s="92">
        <v>674.29888020697854</v>
      </c>
    </row>
    <row r="722" spans="2:3" x14ac:dyDescent="0.25">
      <c r="B722" s="91">
        <v>715</v>
      </c>
      <c r="C722" s="92">
        <v>956.90084491805919</v>
      </c>
    </row>
    <row r="723" spans="2:3" x14ac:dyDescent="0.25">
      <c r="B723" s="91">
        <v>716</v>
      </c>
      <c r="C723" s="92">
        <v>1408.2373854785619</v>
      </c>
    </row>
    <row r="724" spans="2:3" x14ac:dyDescent="0.25">
      <c r="B724" s="91">
        <v>717</v>
      </c>
      <c r="C724" s="92">
        <v>1636.9556644770028</v>
      </c>
    </row>
    <row r="725" spans="2:3" x14ac:dyDescent="0.25">
      <c r="B725" s="91">
        <v>718</v>
      </c>
      <c r="C725" s="92">
        <v>1269.1451706815669</v>
      </c>
    </row>
    <row r="726" spans="2:3" x14ac:dyDescent="0.25">
      <c r="B726" s="91">
        <v>719</v>
      </c>
      <c r="C726" s="92">
        <v>2254.5147038921859</v>
      </c>
    </row>
    <row r="727" spans="2:3" x14ac:dyDescent="0.25">
      <c r="B727" s="91">
        <v>720</v>
      </c>
      <c r="C727" s="92">
        <v>1950.5575921006339</v>
      </c>
    </row>
    <row r="728" spans="2:3" x14ac:dyDescent="0.25">
      <c r="B728" s="91">
        <v>721</v>
      </c>
      <c r="C728" s="92">
        <v>839.01244253726054</v>
      </c>
    </row>
    <row r="729" spans="2:3" x14ac:dyDescent="0.25">
      <c r="B729" s="91">
        <v>722</v>
      </c>
      <c r="C729" s="92">
        <v>1149.164401233048</v>
      </c>
    </row>
    <row r="730" spans="2:3" x14ac:dyDescent="0.25">
      <c r="B730" s="91">
        <v>723</v>
      </c>
      <c r="C730" s="92">
        <v>73.49373347708206</v>
      </c>
    </row>
    <row r="731" spans="2:3" x14ac:dyDescent="0.25">
      <c r="B731" s="91">
        <v>724</v>
      </c>
      <c r="C731" s="92">
        <v>1084.318646080249</v>
      </c>
    </row>
    <row r="732" spans="2:3" x14ac:dyDescent="0.25">
      <c r="B732" s="91">
        <v>725</v>
      </c>
      <c r="C732" s="92">
        <v>1298.756995380455</v>
      </c>
    </row>
    <row r="733" spans="2:3" x14ac:dyDescent="0.25">
      <c r="B733" s="91">
        <v>726</v>
      </c>
      <c r="C733" s="92">
        <v>1135.9213064639334</v>
      </c>
    </row>
    <row r="734" spans="2:3" x14ac:dyDescent="0.25">
      <c r="B734" s="91">
        <v>727</v>
      </c>
      <c r="C734" s="92">
        <v>563.13344069767936</v>
      </c>
    </row>
    <row r="735" spans="2:3" x14ac:dyDescent="0.25">
      <c r="B735" s="91">
        <v>728</v>
      </c>
      <c r="C735" s="92">
        <v>512.77691713672539</v>
      </c>
    </row>
    <row r="736" spans="2:3" x14ac:dyDescent="0.25">
      <c r="B736" s="91">
        <v>729</v>
      </c>
      <c r="C736" s="92">
        <v>1002.5331057780713</v>
      </c>
    </row>
    <row r="737" spans="2:3" x14ac:dyDescent="0.25">
      <c r="B737" s="91">
        <v>730</v>
      </c>
      <c r="C737" s="92">
        <v>934.66349338684086</v>
      </c>
    </row>
    <row r="738" spans="2:3" x14ac:dyDescent="0.25">
      <c r="B738" s="91">
        <v>731</v>
      </c>
      <c r="C738" s="92">
        <v>641.07390294825564</v>
      </c>
    </row>
    <row r="739" spans="2:3" x14ac:dyDescent="0.25">
      <c r="B739" s="91">
        <v>732</v>
      </c>
      <c r="C739" s="92">
        <v>1640.1914828386598</v>
      </c>
    </row>
    <row r="740" spans="2:3" x14ac:dyDescent="0.25">
      <c r="B740" s="91">
        <v>733</v>
      </c>
      <c r="C740" s="92">
        <v>860.54054658624136</v>
      </c>
    </row>
    <row r="741" spans="2:3" x14ac:dyDescent="0.25">
      <c r="B741" s="91">
        <v>734</v>
      </c>
      <c r="C741" s="92">
        <v>1212.5213511811226</v>
      </c>
    </row>
    <row r="742" spans="2:3" x14ac:dyDescent="0.25">
      <c r="B742" s="91">
        <v>735</v>
      </c>
      <c r="C742" s="92">
        <v>2172.7185192067172</v>
      </c>
    </row>
    <row r="743" spans="2:3" x14ac:dyDescent="0.25">
      <c r="B743" s="91">
        <v>736</v>
      </c>
      <c r="C743" s="92">
        <v>399.12696684427556</v>
      </c>
    </row>
    <row r="744" spans="2:3" x14ac:dyDescent="0.25">
      <c r="B744" s="91">
        <v>737</v>
      </c>
      <c r="C744" s="92">
        <v>1476.9393096525719</v>
      </c>
    </row>
    <row r="745" spans="2:3" x14ac:dyDescent="0.25">
      <c r="B745" s="91">
        <v>738</v>
      </c>
      <c r="C745" s="92">
        <v>1636.1422458398929</v>
      </c>
    </row>
    <row r="746" spans="2:3" x14ac:dyDescent="0.25">
      <c r="B746" s="91">
        <v>739</v>
      </c>
      <c r="C746" s="92">
        <v>747.3160167538008</v>
      </c>
    </row>
    <row r="747" spans="2:3" x14ac:dyDescent="0.25">
      <c r="B747" s="91">
        <v>740</v>
      </c>
      <c r="C747" s="92">
        <v>2180.5639268189161</v>
      </c>
    </row>
    <row r="748" spans="2:3" x14ac:dyDescent="0.25">
      <c r="B748" s="91">
        <v>741</v>
      </c>
      <c r="C748" s="92">
        <v>205.8583452874218</v>
      </c>
    </row>
    <row r="749" spans="2:3" x14ac:dyDescent="0.25">
      <c r="B749" s="91">
        <v>742</v>
      </c>
      <c r="C749" s="92">
        <v>784.68167265326338</v>
      </c>
    </row>
    <row r="750" spans="2:3" x14ac:dyDescent="0.25">
      <c r="B750" s="91">
        <v>743</v>
      </c>
      <c r="C750" s="92">
        <v>-14.306408888458463</v>
      </c>
    </row>
    <row r="751" spans="2:3" x14ac:dyDescent="0.25">
      <c r="B751" s="91">
        <v>744</v>
      </c>
      <c r="C751" s="92">
        <v>275.09510874705575</v>
      </c>
    </row>
    <row r="752" spans="2:3" x14ac:dyDescent="0.25">
      <c r="B752" s="91">
        <v>745</v>
      </c>
      <c r="C752" s="92">
        <v>2052.0209768169889</v>
      </c>
    </row>
    <row r="753" spans="2:3" x14ac:dyDescent="0.25">
      <c r="B753" s="91">
        <v>746</v>
      </c>
      <c r="C753" s="92">
        <v>1607.2401571243645</v>
      </c>
    </row>
    <row r="754" spans="2:3" x14ac:dyDescent="0.25">
      <c r="B754" s="91">
        <v>747</v>
      </c>
      <c r="C754" s="92">
        <v>678.85717289565491</v>
      </c>
    </row>
    <row r="755" spans="2:3" x14ac:dyDescent="0.25">
      <c r="B755" s="91">
        <v>748</v>
      </c>
      <c r="C755" s="92">
        <v>-56.953704416608161</v>
      </c>
    </row>
    <row r="756" spans="2:3" x14ac:dyDescent="0.25">
      <c r="B756" s="91">
        <v>749</v>
      </c>
      <c r="C756" s="92">
        <v>2040.1166871245214</v>
      </c>
    </row>
    <row r="757" spans="2:3" x14ac:dyDescent="0.25">
      <c r="B757" s="91">
        <v>750</v>
      </c>
      <c r="C757" s="92">
        <v>1170.049551031143</v>
      </c>
    </row>
    <row r="758" spans="2:3" x14ac:dyDescent="0.25">
      <c r="B758" s="91">
        <v>751</v>
      </c>
      <c r="C758" s="92">
        <v>185.11923455609121</v>
      </c>
    </row>
    <row r="759" spans="2:3" x14ac:dyDescent="0.25">
      <c r="B759" s="91">
        <v>752</v>
      </c>
      <c r="C759" s="92">
        <v>1991.4190820698932</v>
      </c>
    </row>
    <row r="760" spans="2:3" x14ac:dyDescent="0.25">
      <c r="B760" s="91">
        <v>753</v>
      </c>
      <c r="C760" s="92">
        <v>2514.3938054556183</v>
      </c>
    </row>
    <row r="761" spans="2:3" x14ac:dyDescent="0.25">
      <c r="B761" s="91">
        <v>754</v>
      </c>
      <c r="C761" s="92">
        <v>1258.5173575285844</v>
      </c>
    </row>
    <row r="762" spans="2:3" x14ac:dyDescent="0.25">
      <c r="B762" s="91">
        <v>755</v>
      </c>
      <c r="C762" s="92">
        <v>661.56477392093802</v>
      </c>
    </row>
    <row r="763" spans="2:3" x14ac:dyDescent="0.25">
      <c r="B763" s="91">
        <v>756</v>
      </c>
      <c r="C763" s="92">
        <v>458.37231990706186</v>
      </c>
    </row>
    <row r="764" spans="2:3" x14ac:dyDescent="0.25">
      <c r="B764" s="91">
        <v>757</v>
      </c>
      <c r="C764" s="92">
        <v>936.86479486005828</v>
      </c>
    </row>
    <row r="765" spans="2:3" x14ac:dyDescent="0.25">
      <c r="B765" s="91">
        <v>758</v>
      </c>
      <c r="C765" s="92">
        <v>1367.7983998162263</v>
      </c>
    </row>
    <row r="766" spans="2:3" x14ac:dyDescent="0.25">
      <c r="B766" s="91">
        <v>759</v>
      </c>
      <c r="C766" s="92">
        <v>79.644966005266724</v>
      </c>
    </row>
    <row r="767" spans="2:3" x14ac:dyDescent="0.25">
      <c r="B767" s="91">
        <v>760</v>
      </c>
      <c r="C767" s="92">
        <v>947.77983018208397</v>
      </c>
    </row>
    <row r="768" spans="2:3" x14ac:dyDescent="0.25">
      <c r="B768" s="91">
        <v>761</v>
      </c>
      <c r="C768" s="92">
        <v>653.01263501791163</v>
      </c>
    </row>
    <row r="769" spans="2:3" x14ac:dyDescent="0.25">
      <c r="B769" s="91">
        <v>762</v>
      </c>
      <c r="C769" s="92">
        <v>522.15250387194192</v>
      </c>
    </row>
    <row r="770" spans="2:3" x14ac:dyDescent="0.25">
      <c r="B770" s="91">
        <v>763</v>
      </c>
      <c r="C770" s="92">
        <v>1134.3067714499466</v>
      </c>
    </row>
    <row r="771" spans="2:3" x14ac:dyDescent="0.25">
      <c r="B771" s="91">
        <v>764</v>
      </c>
      <c r="C771" s="92">
        <v>533.68234043416487</v>
      </c>
    </row>
    <row r="772" spans="2:3" x14ac:dyDescent="0.25">
      <c r="B772" s="91">
        <v>765</v>
      </c>
      <c r="C772" s="92">
        <v>1807.3903907799504</v>
      </c>
    </row>
    <row r="773" spans="2:3" x14ac:dyDescent="0.25">
      <c r="B773" s="91">
        <v>766</v>
      </c>
      <c r="C773" s="92">
        <v>2230.3211698576497</v>
      </c>
    </row>
    <row r="774" spans="2:3" x14ac:dyDescent="0.25">
      <c r="B774" s="91">
        <v>767</v>
      </c>
      <c r="C774" s="92">
        <v>722.53447749287807</v>
      </c>
    </row>
    <row r="775" spans="2:3" x14ac:dyDescent="0.25">
      <c r="B775" s="91">
        <v>768</v>
      </c>
      <c r="C775" s="92">
        <v>427.68694043581399</v>
      </c>
    </row>
    <row r="776" spans="2:3" x14ac:dyDescent="0.25">
      <c r="B776" s="91">
        <v>769</v>
      </c>
      <c r="C776" s="92">
        <v>818.50609113535393</v>
      </c>
    </row>
    <row r="777" spans="2:3" x14ac:dyDescent="0.25">
      <c r="B777" s="91">
        <v>770</v>
      </c>
      <c r="C777" s="92">
        <v>362.08368573930147</v>
      </c>
    </row>
    <row r="778" spans="2:3" x14ac:dyDescent="0.25">
      <c r="B778" s="91">
        <v>771</v>
      </c>
      <c r="C778" s="92">
        <v>298.34547460511567</v>
      </c>
    </row>
    <row r="779" spans="2:3" x14ac:dyDescent="0.25">
      <c r="B779" s="91">
        <v>772</v>
      </c>
      <c r="C779" s="92">
        <v>1196.643248365579</v>
      </c>
    </row>
    <row r="780" spans="2:3" x14ac:dyDescent="0.25">
      <c r="B780" s="91">
        <v>773</v>
      </c>
      <c r="C780" s="92">
        <v>509.56153760168581</v>
      </c>
    </row>
    <row r="781" spans="2:3" x14ac:dyDescent="0.25">
      <c r="B781" s="91">
        <v>774</v>
      </c>
      <c r="C781" s="92">
        <v>797.57807817264347</v>
      </c>
    </row>
    <row r="782" spans="2:3" x14ac:dyDescent="0.25">
      <c r="B782" s="91">
        <v>775</v>
      </c>
      <c r="C782" s="92">
        <v>46.688661590164884</v>
      </c>
    </row>
    <row r="783" spans="2:3" x14ac:dyDescent="0.25">
      <c r="B783" s="91">
        <v>776</v>
      </c>
      <c r="C783" s="92">
        <v>366.11060490163618</v>
      </c>
    </row>
    <row r="784" spans="2:3" x14ac:dyDescent="0.25">
      <c r="B784" s="91">
        <v>777</v>
      </c>
      <c r="C784" s="92">
        <v>1983.2171291416698</v>
      </c>
    </row>
    <row r="785" spans="2:3" x14ac:dyDescent="0.25">
      <c r="B785" s="91">
        <v>778</v>
      </c>
      <c r="C785" s="92">
        <v>809.46983149058178</v>
      </c>
    </row>
    <row r="786" spans="2:3" x14ac:dyDescent="0.25">
      <c r="B786" s="91">
        <v>779</v>
      </c>
      <c r="C786" s="92">
        <v>2532.2452732464881</v>
      </c>
    </row>
    <row r="787" spans="2:3" x14ac:dyDescent="0.25">
      <c r="B787" s="91">
        <v>780</v>
      </c>
      <c r="C787" s="92">
        <v>773.13918080428994</v>
      </c>
    </row>
    <row r="788" spans="2:3" x14ac:dyDescent="0.25">
      <c r="B788" s="91">
        <v>781</v>
      </c>
      <c r="C788" s="92">
        <v>1399.5736863502825</v>
      </c>
    </row>
    <row r="789" spans="2:3" x14ac:dyDescent="0.25">
      <c r="B789" s="91">
        <v>782</v>
      </c>
      <c r="C789" s="92">
        <v>1726.6173603621373</v>
      </c>
    </row>
    <row r="790" spans="2:3" x14ac:dyDescent="0.25">
      <c r="B790" s="91">
        <v>783</v>
      </c>
      <c r="C790" s="92">
        <v>275.12573933013937</v>
      </c>
    </row>
    <row r="791" spans="2:3" x14ac:dyDescent="0.25">
      <c r="B791" s="91">
        <v>784</v>
      </c>
      <c r="C791" s="92">
        <v>2092.3696862207671</v>
      </c>
    </row>
    <row r="792" spans="2:3" x14ac:dyDescent="0.25">
      <c r="B792" s="91">
        <v>785</v>
      </c>
      <c r="C792" s="92">
        <v>98.988719616731942</v>
      </c>
    </row>
    <row r="793" spans="2:3" x14ac:dyDescent="0.25">
      <c r="B793" s="91">
        <v>786</v>
      </c>
      <c r="C793" s="92">
        <v>1463.8423741241513</v>
      </c>
    </row>
    <row r="794" spans="2:3" x14ac:dyDescent="0.25">
      <c r="B794" s="91">
        <v>787</v>
      </c>
      <c r="C794" s="92">
        <v>540.02199813707466</v>
      </c>
    </row>
    <row r="795" spans="2:3" x14ac:dyDescent="0.25">
      <c r="B795" s="91">
        <v>788</v>
      </c>
      <c r="C795" s="92">
        <v>997.85907523021433</v>
      </c>
    </row>
    <row r="796" spans="2:3" x14ac:dyDescent="0.25">
      <c r="B796" s="91">
        <v>789</v>
      </c>
      <c r="C796" s="92">
        <v>1089.4116693822025</v>
      </c>
    </row>
    <row r="797" spans="2:3" x14ac:dyDescent="0.25">
      <c r="B797" s="91">
        <v>790</v>
      </c>
      <c r="C797" s="92">
        <v>1533.7886647427767</v>
      </c>
    </row>
    <row r="798" spans="2:3" x14ac:dyDescent="0.25">
      <c r="B798" s="91">
        <v>791</v>
      </c>
      <c r="C798" s="92">
        <v>802.75759353933245</v>
      </c>
    </row>
    <row r="799" spans="2:3" x14ac:dyDescent="0.25">
      <c r="B799" s="91">
        <v>792</v>
      </c>
      <c r="C799" s="92">
        <v>728.66562780081131</v>
      </c>
    </row>
    <row r="800" spans="2:3" x14ac:dyDescent="0.25">
      <c r="B800" s="91">
        <v>793</v>
      </c>
      <c r="C800" s="92">
        <v>2304.889752905684</v>
      </c>
    </row>
    <row r="801" spans="2:3" x14ac:dyDescent="0.25">
      <c r="B801" s="91">
        <v>794</v>
      </c>
      <c r="C801" s="92">
        <v>1591.4130067937776</v>
      </c>
    </row>
    <row r="802" spans="2:3" x14ac:dyDescent="0.25">
      <c r="B802" s="91">
        <v>795</v>
      </c>
      <c r="C802" s="92">
        <v>701.20271283943657</v>
      </c>
    </row>
    <row r="803" spans="2:3" x14ac:dyDescent="0.25">
      <c r="B803" s="91">
        <v>796</v>
      </c>
      <c r="C803" s="92">
        <v>1161.1592940665314</v>
      </c>
    </row>
    <row r="804" spans="2:3" x14ac:dyDescent="0.25">
      <c r="B804" s="91">
        <v>797</v>
      </c>
      <c r="C804" s="92">
        <v>2151.9907391596435</v>
      </c>
    </row>
    <row r="805" spans="2:3" x14ac:dyDescent="0.25">
      <c r="B805" s="91">
        <v>798</v>
      </c>
      <c r="C805" s="92">
        <v>1129.4900150164003</v>
      </c>
    </row>
    <row r="806" spans="2:3" x14ac:dyDescent="0.25">
      <c r="B806" s="91">
        <v>799</v>
      </c>
      <c r="C806" s="92">
        <v>220.67817892300354</v>
      </c>
    </row>
    <row r="807" spans="2:3" x14ac:dyDescent="0.25">
      <c r="B807" s="91">
        <v>800</v>
      </c>
      <c r="C807" s="92">
        <v>513.29899727484371</v>
      </c>
    </row>
    <row r="808" spans="2:3" x14ac:dyDescent="0.25">
      <c r="B808" s="91">
        <v>801</v>
      </c>
      <c r="C808" s="92">
        <v>90.089367467312513</v>
      </c>
    </row>
    <row r="809" spans="2:3" x14ac:dyDescent="0.25">
      <c r="B809" s="91">
        <v>802</v>
      </c>
      <c r="C809" s="92">
        <v>1695.4386901696107</v>
      </c>
    </row>
    <row r="810" spans="2:3" x14ac:dyDescent="0.25">
      <c r="B810" s="91">
        <v>803</v>
      </c>
      <c r="C810" s="92">
        <v>-495.50992997591766</v>
      </c>
    </row>
    <row r="811" spans="2:3" x14ac:dyDescent="0.25">
      <c r="B811" s="91">
        <v>804</v>
      </c>
      <c r="C811" s="92">
        <v>461.16687771741999</v>
      </c>
    </row>
    <row r="812" spans="2:3" x14ac:dyDescent="0.25">
      <c r="B812" s="91">
        <v>805</v>
      </c>
      <c r="C812" s="92">
        <v>2436.0344103002881</v>
      </c>
    </row>
    <row r="813" spans="2:3" x14ac:dyDescent="0.25">
      <c r="B813" s="91">
        <v>806</v>
      </c>
      <c r="C813" s="92">
        <v>856.72854317511064</v>
      </c>
    </row>
    <row r="814" spans="2:3" x14ac:dyDescent="0.25">
      <c r="B814" s="91">
        <v>807</v>
      </c>
      <c r="C814" s="92">
        <v>2092.8700884148411</v>
      </c>
    </row>
    <row r="815" spans="2:3" x14ac:dyDescent="0.25">
      <c r="B815" s="91">
        <v>808</v>
      </c>
      <c r="C815" s="92">
        <v>1345.314139117414</v>
      </c>
    </row>
    <row r="816" spans="2:3" x14ac:dyDescent="0.25">
      <c r="B816" s="91">
        <v>809</v>
      </c>
      <c r="C816" s="92">
        <v>1318.1339035140209</v>
      </c>
    </row>
    <row r="817" spans="2:3" x14ac:dyDescent="0.25">
      <c r="B817" s="91">
        <v>810</v>
      </c>
      <c r="C817" s="92">
        <v>508.1575363889915</v>
      </c>
    </row>
    <row r="818" spans="2:3" x14ac:dyDescent="0.25">
      <c r="B818" s="91">
        <v>811</v>
      </c>
      <c r="C818" s="92">
        <v>2477.2451751793924</v>
      </c>
    </row>
    <row r="819" spans="2:3" x14ac:dyDescent="0.25">
      <c r="B819" s="91">
        <v>812</v>
      </c>
      <c r="C819" s="92">
        <v>2530.6072185885232</v>
      </c>
    </row>
    <row r="820" spans="2:3" x14ac:dyDescent="0.25">
      <c r="B820" s="91">
        <v>813</v>
      </c>
      <c r="C820" s="92">
        <v>1273.7282493662906</v>
      </c>
    </row>
    <row r="821" spans="2:3" x14ac:dyDescent="0.25">
      <c r="B821" s="91">
        <v>814</v>
      </c>
      <c r="C821" s="92">
        <v>1207.0510814242934</v>
      </c>
    </row>
    <row r="822" spans="2:3" x14ac:dyDescent="0.25">
      <c r="B822" s="91">
        <v>815</v>
      </c>
      <c r="C822" s="92">
        <v>1784.7271268398945</v>
      </c>
    </row>
    <row r="823" spans="2:3" x14ac:dyDescent="0.25">
      <c r="B823" s="91">
        <v>816</v>
      </c>
      <c r="C823" s="92">
        <v>1843.597423336063</v>
      </c>
    </row>
    <row r="824" spans="2:3" x14ac:dyDescent="0.25">
      <c r="B824" s="91">
        <v>817</v>
      </c>
      <c r="C824" s="92">
        <v>935.54468102414739</v>
      </c>
    </row>
    <row r="825" spans="2:3" x14ac:dyDescent="0.25">
      <c r="B825" s="91">
        <v>818</v>
      </c>
      <c r="C825" s="92">
        <v>-322.15380351918429</v>
      </c>
    </row>
    <row r="826" spans="2:3" x14ac:dyDescent="0.25">
      <c r="B826" s="91">
        <v>819</v>
      </c>
      <c r="C826" s="92">
        <v>2258.6066125669213</v>
      </c>
    </row>
    <row r="827" spans="2:3" x14ac:dyDescent="0.25">
      <c r="B827" s="91">
        <v>820</v>
      </c>
      <c r="C827" s="92">
        <v>2719.1348135260428</v>
      </c>
    </row>
    <row r="828" spans="2:3" x14ac:dyDescent="0.25">
      <c r="B828" s="91">
        <v>821</v>
      </c>
      <c r="C828" s="92">
        <v>665.79429292368241</v>
      </c>
    </row>
    <row r="829" spans="2:3" x14ac:dyDescent="0.25">
      <c r="B829" s="91">
        <v>822</v>
      </c>
      <c r="C829" s="92">
        <v>-314.02070933787945</v>
      </c>
    </row>
    <row r="830" spans="2:3" x14ac:dyDescent="0.25">
      <c r="B830" s="91">
        <v>823</v>
      </c>
      <c r="C830" s="92">
        <v>1346.1333133705766</v>
      </c>
    </row>
    <row r="831" spans="2:3" x14ac:dyDescent="0.25">
      <c r="B831" s="91">
        <v>824</v>
      </c>
      <c r="C831" s="92">
        <v>1844.8819086589874</v>
      </c>
    </row>
    <row r="832" spans="2:3" x14ac:dyDescent="0.25">
      <c r="B832" s="91">
        <v>825</v>
      </c>
      <c r="C832" s="92">
        <v>1417.9135043763999</v>
      </c>
    </row>
    <row r="833" spans="2:3" x14ac:dyDescent="0.25">
      <c r="B833" s="91">
        <v>826</v>
      </c>
      <c r="C833" s="92">
        <v>814.53858634982407</v>
      </c>
    </row>
    <row r="834" spans="2:3" x14ac:dyDescent="0.25">
      <c r="B834" s="91">
        <v>827</v>
      </c>
      <c r="C834" s="92">
        <v>2189.8813933437091</v>
      </c>
    </row>
    <row r="835" spans="2:3" x14ac:dyDescent="0.25">
      <c r="B835" s="91">
        <v>828</v>
      </c>
      <c r="C835" s="92">
        <v>1359.0656420453179</v>
      </c>
    </row>
    <row r="836" spans="2:3" x14ac:dyDescent="0.25">
      <c r="B836" s="91">
        <v>829</v>
      </c>
      <c r="C836" s="92">
        <v>780.42131826727473</v>
      </c>
    </row>
    <row r="837" spans="2:3" x14ac:dyDescent="0.25">
      <c r="B837" s="91">
        <v>830</v>
      </c>
      <c r="C837" s="92">
        <v>598.73523349963125</v>
      </c>
    </row>
    <row r="838" spans="2:3" x14ac:dyDescent="0.25">
      <c r="B838" s="91">
        <v>831</v>
      </c>
      <c r="C838" s="92">
        <v>1481.3563358454521</v>
      </c>
    </row>
    <row r="839" spans="2:3" x14ac:dyDescent="0.25">
      <c r="B839" s="91">
        <v>832</v>
      </c>
      <c r="C839" s="92">
        <v>1141.3144056864567</v>
      </c>
    </row>
    <row r="840" spans="2:3" x14ac:dyDescent="0.25">
      <c r="B840" s="91">
        <v>833</v>
      </c>
      <c r="C840" s="92">
        <v>2158.1687181069356</v>
      </c>
    </row>
    <row r="841" spans="2:3" x14ac:dyDescent="0.25">
      <c r="B841" s="91">
        <v>834</v>
      </c>
      <c r="C841" s="92">
        <v>1337.4240811010122</v>
      </c>
    </row>
    <row r="842" spans="2:3" x14ac:dyDescent="0.25">
      <c r="B842" s="91">
        <v>835</v>
      </c>
      <c r="C842" s="92">
        <v>1654.9411556686337</v>
      </c>
    </row>
    <row r="843" spans="2:3" x14ac:dyDescent="0.25">
      <c r="B843" s="91">
        <v>836</v>
      </c>
      <c r="C843" s="92">
        <v>1512.284966179699</v>
      </c>
    </row>
    <row r="844" spans="2:3" x14ac:dyDescent="0.25">
      <c r="B844" s="91">
        <v>837</v>
      </c>
      <c r="C844" s="92">
        <v>136.57137222339588</v>
      </c>
    </row>
    <row r="845" spans="2:3" x14ac:dyDescent="0.25">
      <c r="B845" s="91">
        <v>838</v>
      </c>
      <c r="C845" s="92">
        <v>560.46609457286286</v>
      </c>
    </row>
    <row r="846" spans="2:3" x14ac:dyDescent="0.25">
      <c r="B846" s="91">
        <v>839</v>
      </c>
      <c r="C846" s="92">
        <v>2389.0854187117357</v>
      </c>
    </row>
    <row r="847" spans="2:3" x14ac:dyDescent="0.25">
      <c r="B847" s="91">
        <v>840</v>
      </c>
      <c r="C847" s="92">
        <v>1574.3729224458648</v>
      </c>
    </row>
    <row r="848" spans="2:3" x14ac:dyDescent="0.25">
      <c r="B848" s="91">
        <v>841</v>
      </c>
      <c r="C848" s="92">
        <v>1694.6927475216708</v>
      </c>
    </row>
    <row r="849" spans="2:3" x14ac:dyDescent="0.25">
      <c r="B849" s="91">
        <v>842</v>
      </c>
      <c r="C849" s="92">
        <v>-509.42969408680892</v>
      </c>
    </row>
    <row r="850" spans="2:3" x14ac:dyDescent="0.25">
      <c r="B850" s="91">
        <v>843</v>
      </c>
      <c r="C850" s="92">
        <v>1035.6488722361446</v>
      </c>
    </row>
    <row r="851" spans="2:3" x14ac:dyDescent="0.25">
      <c r="B851" s="91">
        <v>844</v>
      </c>
      <c r="C851" s="92">
        <v>-173.12398436206058</v>
      </c>
    </row>
    <row r="852" spans="2:3" x14ac:dyDescent="0.25">
      <c r="B852" s="91">
        <v>845</v>
      </c>
      <c r="C852" s="92">
        <v>2152.4927314151555</v>
      </c>
    </row>
    <row r="853" spans="2:3" x14ac:dyDescent="0.25">
      <c r="B853" s="91">
        <v>846</v>
      </c>
      <c r="C853" s="92">
        <v>648.6204239126364</v>
      </c>
    </row>
    <row r="854" spans="2:3" x14ac:dyDescent="0.25">
      <c r="B854" s="91">
        <v>847</v>
      </c>
      <c r="C854" s="92">
        <v>1840.5397514522929</v>
      </c>
    </row>
    <row r="855" spans="2:3" x14ac:dyDescent="0.25">
      <c r="B855" s="91">
        <v>848</v>
      </c>
      <c r="C855" s="92">
        <v>1347.0684131838716</v>
      </c>
    </row>
    <row r="856" spans="2:3" x14ac:dyDescent="0.25">
      <c r="B856" s="91">
        <v>849</v>
      </c>
      <c r="C856" s="92">
        <v>927.53471131013976</v>
      </c>
    </row>
    <row r="857" spans="2:3" x14ac:dyDescent="0.25">
      <c r="B857" s="91">
        <v>850</v>
      </c>
      <c r="C857" s="92">
        <v>862.93013436933506</v>
      </c>
    </row>
    <row r="858" spans="2:3" x14ac:dyDescent="0.25">
      <c r="B858" s="91">
        <v>851</v>
      </c>
      <c r="C858" s="92">
        <v>-8.9704705439526151</v>
      </c>
    </row>
    <row r="859" spans="2:3" x14ac:dyDescent="0.25">
      <c r="B859" s="91">
        <v>852</v>
      </c>
      <c r="C859" s="92">
        <v>1563.7344063026967</v>
      </c>
    </row>
    <row r="860" spans="2:3" x14ac:dyDescent="0.25">
      <c r="B860" s="91">
        <v>853</v>
      </c>
      <c r="C860" s="92">
        <v>1803.4598443265495</v>
      </c>
    </row>
    <row r="861" spans="2:3" x14ac:dyDescent="0.25">
      <c r="B861" s="91">
        <v>854</v>
      </c>
      <c r="C861" s="92">
        <v>284.1457767998354</v>
      </c>
    </row>
    <row r="862" spans="2:3" x14ac:dyDescent="0.25">
      <c r="B862" s="91">
        <v>855</v>
      </c>
      <c r="C862" s="92">
        <v>518.70627024128225</v>
      </c>
    </row>
    <row r="863" spans="2:3" x14ac:dyDescent="0.25">
      <c r="B863" s="91">
        <v>856</v>
      </c>
      <c r="C863" s="92">
        <v>1630.3233109713556</v>
      </c>
    </row>
    <row r="864" spans="2:3" x14ac:dyDescent="0.25">
      <c r="B864" s="91">
        <v>857</v>
      </c>
      <c r="C864" s="92">
        <v>2188.0337635385886</v>
      </c>
    </row>
    <row r="865" spans="2:3" x14ac:dyDescent="0.25">
      <c r="B865" s="91">
        <v>858</v>
      </c>
      <c r="C865" s="92">
        <v>1795.6123501291531</v>
      </c>
    </row>
    <row r="866" spans="2:3" x14ac:dyDescent="0.25">
      <c r="B866" s="91">
        <v>859</v>
      </c>
      <c r="C866" s="92">
        <v>1610.532899604621</v>
      </c>
    </row>
    <row r="867" spans="2:3" x14ac:dyDescent="0.25">
      <c r="B867" s="91">
        <v>860</v>
      </c>
      <c r="C867" s="92">
        <v>2188.5439814798583</v>
      </c>
    </row>
    <row r="868" spans="2:3" x14ac:dyDescent="0.25">
      <c r="B868" s="91">
        <v>861</v>
      </c>
      <c r="C868" s="92">
        <v>2016.0030360672336</v>
      </c>
    </row>
    <row r="869" spans="2:3" x14ac:dyDescent="0.25">
      <c r="B869" s="91">
        <v>862</v>
      </c>
      <c r="C869" s="92">
        <v>836.26747284224803</v>
      </c>
    </row>
    <row r="870" spans="2:3" x14ac:dyDescent="0.25">
      <c r="B870" s="91">
        <v>863</v>
      </c>
      <c r="C870" s="92">
        <v>473.14484414481649</v>
      </c>
    </row>
    <row r="871" spans="2:3" x14ac:dyDescent="0.25">
      <c r="B871" s="91">
        <v>864</v>
      </c>
      <c r="C871" s="92">
        <v>1914.7237229379934</v>
      </c>
    </row>
    <row r="872" spans="2:3" x14ac:dyDescent="0.25">
      <c r="B872" s="91">
        <v>865</v>
      </c>
      <c r="C872" s="92">
        <v>2325.7944023471855</v>
      </c>
    </row>
    <row r="873" spans="2:3" x14ac:dyDescent="0.25">
      <c r="B873" s="91">
        <v>866</v>
      </c>
      <c r="C873" s="92">
        <v>1063.0170664309098</v>
      </c>
    </row>
    <row r="874" spans="2:3" x14ac:dyDescent="0.25">
      <c r="B874" s="91">
        <v>867</v>
      </c>
      <c r="C874" s="92">
        <v>777.5705996014176</v>
      </c>
    </row>
    <row r="875" spans="2:3" x14ac:dyDescent="0.25">
      <c r="B875" s="91">
        <v>868</v>
      </c>
      <c r="C875" s="92">
        <v>1189.2318666803985</v>
      </c>
    </row>
    <row r="876" spans="2:3" x14ac:dyDescent="0.25">
      <c r="B876" s="91">
        <v>869</v>
      </c>
      <c r="C876" s="92">
        <v>1002.992369526085</v>
      </c>
    </row>
    <row r="877" spans="2:3" x14ac:dyDescent="0.25">
      <c r="B877" s="91">
        <v>870</v>
      </c>
      <c r="C877" s="92">
        <v>557.70872122791025</v>
      </c>
    </row>
    <row r="878" spans="2:3" x14ac:dyDescent="0.25">
      <c r="B878" s="91">
        <v>871</v>
      </c>
      <c r="C878" s="92">
        <v>900.5139544012718</v>
      </c>
    </row>
    <row r="879" spans="2:3" x14ac:dyDescent="0.25">
      <c r="B879" s="91">
        <v>872</v>
      </c>
      <c r="C879" s="92">
        <v>-219.5672000291961</v>
      </c>
    </row>
    <row r="880" spans="2:3" x14ac:dyDescent="0.25">
      <c r="B880" s="91">
        <v>873</v>
      </c>
      <c r="C880" s="92">
        <v>1329.8123816858833</v>
      </c>
    </row>
    <row r="881" spans="2:3" x14ac:dyDescent="0.25">
      <c r="B881" s="91">
        <v>874</v>
      </c>
      <c r="C881" s="92">
        <v>888.98678072000894</v>
      </c>
    </row>
    <row r="882" spans="2:3" x14ac:dyDescent="0.25">
      <c r="B882" s="91">
        <v>875</v>
      </c>
      <c r="C882" s="92">
        <v>2293.1111330319545</v>
      </c>
    </row>
    <row r="883" spans="2:3" x14ac:dyDescent="0.25">
      <c r="B883" s="91">
        <v>876</v>
      </c>
      <c r="C883" s="92">
        <v>963.72807181896133</v>
      </c>
    </row>
    <row r="884" spans="2:3" x14ac:dyDescent="0.25">
      <c r="B884" s="91">
        <v>877</v>
      </c>
      <c r="C884" s="92">
        <v>1907.6307700302259</v>
      </c>
    </row>
    <row r="885" spans="2:3" x14ac:dyDescent="0.25">
      <c r="B885" s="91">
        <v>878</v>
      </c>
      <c r="C885" s="92">
        <v>1677.9114142609446</v>
      </c>
    </row>
    <row r="886" spans="2:3" x14ac:dyDescent="0.25">
      <c r="B886" s="91">
        <v>879</v>
      </c>
      <c r="C886" s="92">
        <v>314.91327953203017</v>
      </c>
    </row>
    <row r="887" spans="2:3" x14ac:dyDescent="0.25">
      <c r="B887" s="91">
        <v>880</v>
      </c>
      <c r="C887" s="92">
        <v>2414.3737379212216</v>
      </c>
    </row>
    <row r="888" spans="2:3" x14ac:dyDescent="0.25">
      <c r="B888" s="91">
        <v>881</v>
      </c>
      <c r="C888" s="92">
        <v>617.3406018775031</v>
      </c>
    </row>
    <row r="889" spans="2:3" x14ac:dyDescent="0.25">
      <c r="B889" s="91">
        <v>882</v>
      </c>
      <c r="C889" s="92">
        <v>1032.2094605227558</v>
      </c>
    </row>
    <row r="890" spans="2:3" x14ac:dyDescent="0.25">
      <c r="B890" s="91">
        <v>883</v>
      </c>
      <c r="C890" s="92">
        <v>1292.023200895519</v>
      </c>
    </row>
    <row r="891" spans="2:3" x14ac:dyDescent="0.25">
      <c r="B891" s="91">
        <v>884</v>
      </c>
      <c r="C891" s="92">
        <v>1217.6229380680561</v>
      </c>
    </row>
    <row r="892" spans="2:3" x14ac:dyDescent="0.25">
      <c r="B892" s="91">
        <v>885</v>
      </c>
      <c r="C892" s="92">
        <v>1240.643548127252</v>
      </c>
    </row>
    <row r="893" spans="2:3" x14ac:dyDescent="0.25">
      <c r="B893" s="91">
        <v>886</v>
      </c>
      <c r="C893" s="92">
        <v>2186.7915415771531</v>
      </c>
    </row>
    <row r="894" spans="2:3" x14ac:dyDescent="0.25">
      <c r="B894" s="91">
        <v>887</v>
      </c>
      <c r="C894" s="92">
        <v>1288.8366803423496</v>
      </c>
    </row>
    <row r="895" spans="2:3" x14ac:dyDescent="0.25">
      <c r="B895" s="91">
        <v>888</v>
      </c>
      <c r="C895" s="92">
        <v>2669.7738385756506</v>
      </c>
    </row>
    <row r="896" spans="2:3" x14ac:dyDescent="0.25">
      <c r="B896" s="91">
        <v>889</v>
      </c>
      <c r="C896" s="92">
        <v>2884.4643765623568</v>
      </c>
    </row>
    <row r="897" spans="2:3" x14ac:dyDescent="0.25">
      <c r="B897" s="91">
        <v>890</v>
      </c>
      <c r="C897" s="92">
        <v>666.78946182779691</v>
      </c>
    </row>
    <row r="898" spans="2:3" x14ac:dyDescent="0.25">
      <c r="B898" s="91">
        <v>891</v>
      </c>
      <c r="C898" s="92">
        <v>410.22305499267259</v>
      </c>
    </row>
    <row r="899" spans="2:3" x14ac:dyDescent="0.25">
      <c r="B899" s="91">
        <v>892</v>
      </c>
      <c r="C899" s="92">
        <v>143.9347811180769</v>
      </c>
    </row>
    <row r="900" spans="2:3" x14ac:dyDescent="0.25">
      <c r="B900" s="91">
        <v>893</v>
      </c>
      <c r="C900" s="92">
        <v>1714.6571078437373</v>
      </c>
    </row>
    <row r="901" spans="2:3" x14ac:dyDescent="0.25">
      <c r="B901" s="91">
        <v>894</v>
      </c>
      <c r="C901" s="92">
        <v>1953.9110764727993</v>
      </c>
    </row>
    <row r="902" spans="2:3" x14ac:dyDescent="0.25">
      <c r="B902" s="91">
        <v>895</v>
      </c>
      <c r="C902" s="92">
        <v>1179.1500388504255</v>
      </c>
    </row>
    <row r="903" spans="2:3" x14ac:dyDescent="0.25">
      <c r="B903" s="91">
        <v>896</v>
      </c>
      <c r="C903" s="92">
        <v>487.46237879404543</v>
      </c>
    </row>
    <row r="904" spans="2:3" x14ac:dyDescent="0.25">
      <c r="B904" s="91">
        <v>897</v>
      </c>
      <c r="C904" s="92">
        <v>1777.3116865587554</v>
      </c>
    </row>
    <row r="905" spans="2:3" x14ac:dyDescent="0.25">
      <c r="B905" s="91">
        <v>898</v>
      </c>
      <c r="C905" s="92">
        <v>1436.5494730563969</v>
      </c>
    </row>
    <row r="906" spans="2:3" x14ac:dyDescent="0.25">
      <c r="B906" s="91">
        <v>899</v>
      </c>
      <c r="C906" s="92">
        <v>1020.0819978449263</v>
      </c>
    </row>
    <row r="907" spans="2:3" x14ac:dyDescent="0.25">
      <c r="B907" s="91">
        <v>900</v>
      </c>
      <c r="C907" s="92">
        <v>1325.6660319201801</v>
      </c>
    </row>
    <row r="908" spans="2:3" x14ac:dyDescent="0.25">
      <c r="B908" s="91">
        <v>901</v>
      </c>
      <c r="C908" s="92">
        <v>1191.2639536310244</v>
      </c>
    </row>
    <row r="909" spans="2:3" x14ac:dyDescent="0.25">
      <c r="B909" s="91">
        <v>902</v>
      </c>
      <c r="C909" s="92">
        <v>2211.0909214618928</v>
      </c>
    </row>
    <row r="910" spans="2:3" x14ac:dyDescent="0.25">
      <c r="B910" s="91">
        <v>903</v>
      </c>
      <c r="C910" s="92">
        <v>2831.368438600759</v>
      </c>
    </row>
    <row r="911" spans="2:3" x14ac:dyDescent="0.25">
      <c r="B911" s="91">
        <v>904</v>
      </c>
      <c r="C911" s="92">
        <v>1795.1517728287654</v>
      </c>
    </row>
    <row r="912" spans="2:3" x14ac:dyDescent="0.25">
      <c r="B912" s="91">
        <v>905</v>
      </c>
      <c r="C912" s="92">
        <v>1647.5670507215</v>
      </c>
    </row>
    <row r="913" spans="2:3" x14ac:dyDescent="0.25">
      <c r="B913" s="91">
        <v>906</v>
      </c>
      <c r="C913" s="92">
        <v>1637.4785855221835</v>
      </c>
    </row>
    <row r="914" spans="2:3" x14ac:dyDescent="0.25">
      <c r="B914" s="91">
        <v>907</v>
      </c>
      <c r="C914" s="92">
        <v>911.33809952854881</v>
      </c>
    </row>
    <row r="915" spans="2:3" x14ac:dyDescent="0.25">
      <c r="B915" s="91">
        <v>908</v>
      </c>
      <c r="C915" s="92">
        <v>2404.9064999745833</v>
      </c>
    </row>
    <row r="916" spans="2:3" x14ac:dyDescent="0.25">
      <c r="B916" s="91">
        <v>909</v>
      </c>
      <c r="C916" s="92">
        <v>442.52473558918518</v>
      </c>
    </row>
    <row r="917" spans="2:3" x14ac:dyDescent="0.25">
      <c r="B917" s="91">
        <v>910</v>
      </c>
      <c r="C917" s="92">
        <v>1812.9163871478731</v>
      </c>
    </row>
    <row r="918" spans="2:3" x14ac:dyDescent="0.25">
      <c r="B918" s="91">
        <v>911</v>
      </c>
      <c r="C918" s="92">
        <v>1063.1145652149644</v>
      </c>
    </row>
    <row r="919" spans="2:3" x14ac:dyDescent="0.25">
      <c r="B919" s="91">
        <v>912</v>
      </c>
      <c r="C919" s="92">
        <v>2177.7316490714352</v>
      </c>
    </row>
    <row r="920" spans="2:3" x14ac:dyDescent="0.25">
      <c r="B920" s="91">
        <v>913</v>
      </c>
      <c r="C920" s="92">
        <v>-30.379162398417066</v>
      </c>
    </row>
    <row r="921" spans="2:3" x14ac:dyDescent="0.25">
      <c r="B921" s="91">
        <v>914</v>
      </c>
      <c r="C921" s="92">
        <v>2217.833736656753</v>
      </c>
    </row>
    <row r="922" spans="2:3" x14ac:dyDescent="0.25">
      <c r="B922" s="91">
        <v>915</v>
      </c>
      <c r="C922" s="92">
        <v>875.26982112047517</v>
      </c>
    </row>
    <row r="923" spans="2:3" x14ac:dyDescent="0.25">
      <c r="B923" s="91">
        <v>916</v>
      </c>
      <c r="C923" s="92">
        <v>-100.92498077921846</v>
      </c>
    </row>
    <row r="924" spans="2:3" x14ac:dyDescent="0.25">
      <c r="B924" s="91">
        <v>917</v>
      </c>
      <c r="C924" s="92">
        <v>2076.9541051033984</v>
      </c>
    </row>
    <row r="925" spans="2:3" x14ac:dyDescent="0.25">
      <c r="B925" s="91">
        <v>918</v>
      </c>
      <c r="C925" s="92">
        <v>1879.818502616652</v>
      </c>
    </row>
    <row r="926" spans="2:3" x14ac:dyDescent="0.25">
      <c r="B926" s="91">
        <v>919</v>
      </c>
      <c r="C926" s="92">
        <v>1105.8361767452316</v>
      </c>
    </row>
    <row r="927" spans="2:3" x14ac:dyDescent="0.25">
      <c r="B927" s="91">
        <v>920</v>
      </c>
      <c r="C927" s="92">
        <v>1809.3427469784328</v>
      </c>
    </row>
    <row r="928" spans="2:3" x14ac:dyDescent="0.25">
      <c r="B928" s="91">
        <v>921</v>
      </c>
      <c r="C928" s="92">
        <v>1388.2964595184758</v>
      </c>
    </row>
    <row r="929" spans="2:3" x14ac:dyDescent="0.25">
      <c r="B929" s="91">
        <v>922</v>
      </c>
      <c r="C929" s="92">
        <v>-169.12072431726119</v>
      </c>
    </row>
    <row r="930" spans="2:3" x14ac:dyDescent="0.25">
      <c r="B930" s="91">
        <v>923</v>
      </c>
      <c r="C930" s="92">
        <v>1213.0488437886461</v>
      </c>
    </row>
    <row r="931" spans="2:3" x14ac:dyDescent="0.25">
      <c r="B931" s="91">
        <v>924</v>
      </c>
      <c r="C931" s="92">
        <v>292.49027614111037</v>
      </c>
    </row>
    <row r="932" spans="2:3" x14ac:dyDescent="0.25">
      <c r="B932" s="91">
        <v>925</v>
      </c>
      <c r="C932" s="92">
        <v>1282.2030092571385</v>
      </c>
    </row>
    <row r="933" spans="2:3" x14ac:dyDescent="0.25">
      <c r="B933" s="91">
        <v>926</v>
      </c>
      <c r="C933" s="92">
        <v>2365.3935926736485</v>
      </c>
    </row>
    <row r="934" spans="2:3" x14ac:dyDescent="0.25">
      <c r="B934" s="91">
        <v>927</v>
      </c>
      <c r="C934" s="92">
        <v>2412.265930961812</v>
      </c>
    </row>
    <row r="935" spans="2:3" x14ac:dyDescent="0.25">
      <c r="B935" s="91">
        <v>928</v>
      </c>
      <c r="C935" s="92">
        <v>-574.99929409481774</v>
      </c>
    </row>
    <row r="936" spans="2:3" x14ac:dyDescent="0.25">
      <c r="B936" s="91">
        <v>929</v>
      </c>
      <c r="C936" s="92">
        <v>1494.8163421665131</v>
      </c>
    </row>
    <row r="937" spans="2:3" x14ac:dyDescent="0.25">
      <c r="B937" s="91">
        <v>930</v>
      </c>
      <c r="C937" s="92">
        <v>247.44165616916143</v>
      </c>
    </row>
    <row r="938" spans="2:3" x14ac:dyDescent="0.25">
      <c r="B938" s="91">
        <v>931</v>
      </c>
      <c r="C938" s="92">
        <v>814.99849146288398</v>
      </c>
    </row>
    <row r="939" spans="2:3" x14ac:dyDescent="0.25">
      <c r="B939" s="91">
        <v>932</v>
      </c>
      <c r="C939" s="92">
        <v>53.734468074989309</v>
      </c>
    </row>
    <row r="940" spans="2:3" x14ac:dyDescent="0.25">
      <c r="B940" s="91">
        <v>933</v>
      </c>
      <c r="C940" s="92">
        <v>803.17020371941726</v>
      </c>
    </row>
    <row r="941" spans="2:3" x14ac:dyDescent="0.25">
      <c r="B941" s="91">
        <v>934</v>
      </c>
      <c r="C941" s="92">
        <v>1934.6427037984713</v>
      </c>
    </row>
    <row r="942" spans="2:3" x14ac:dyDescent="0.25">
      <c r="B942" s="91">
        <v>935</v>
      </c>
      <c r="C942" s="92">
        <v>1597.8770493208585</v>
      </c>
    </row>
    <row r="943" spans="2:3" x14ac:dyDescent="0.25">
      <c r="B943" s="91">
        <v>936</v>
      </c>
      <c r="C943" s="92">
        <v>1300.1440529630827</v>
      </c>
    </row>
    <row r="944" spans="2:3" x14ac:dyDescent="0.25">
      <c r="B944" s="91">
        <v>937</v>
      </c>
      <c r="C944" s="92">
        <v>1976.1408882188889</v>
      </c>
    </row>
    <row r="945" spans="2:3" x14ac:dyDescent="0.25">
      <c r="B945" s="91">
        <v>938</v>
      </c>
      <c r="C945" s="92">
        <v>307.18346700880102</v>
      </c>
    </row>
    <row r="946" spans="2:3" x14ac:dyDescent="0.25">
      <c r="B946" s="91">
        <v>939</v>
      </c>
      <c r="C946" s="92">
        <v>1114.3565731849631</v>
      </c>
    </row>
    <row r="947" spans="2:3" x14ac:dyDescent="0.25">
      <c r="B947" s="91">
        <v>940</v>
      </c>
      <c r="C947" s="92">
        <v>2119.647461586841</v>
      </c>
    </row>
    <row r="948" spans="2:3" x14ac:dyDescent="0.25">
      <c r="B948" s="91">
        <v>941</v>
      </c>
      <c r="C948" s="92">
        <v>1404.3057286975327</v>
      </c>
    </row>
    <row r="949" spans="2:3" x14ac:dyDescent="0.25">
      <c r="B949" s="91">
        <v>942</v>
      </c>
      <c r="C949" s="92">
        <v>2447.0786148725501</v>
      </c>
    </row>
    <row r="950" spans="2:3" x14ac:dyDescent="0.25">
      <c r="B950" s="91">
        <v>943</v>
      </c>
      <c r="C950" s="92">
        <v>2866.3011318369286</v>
      </c>
    </row>
    <row r="951" spans="2:3" x14ac:dyDescent="0.25">
      <c r="B951" s="91">
        <v>944</v>
      </c>
      <c r="C951" s="92">
        <v>1782.4110499330272</v>
      </c>
    </row>
    <row r="952" spans="2:3" x14ac:dyDescent="0.25">
      <c r="B952" s="91">
        <v>945</v>
      </c>
      <c r="C952" s="92">
        <v>1047.7795470662541</v>
      </c>
    </row>
    <row r="953" spans="2:3" x14ac:dyDescent="0.25">
      <c r="B953" s="91">
        <v>946</v>
      </c>
      <c r="C953" s="92">
        <v>964.26480293301574</v>
      </c>
    </row>
    <row r="954" spans="2:3" x14ac:dyDescent="0.25">
      <c r="B954" s="91">
        <v>947</v>
      </c>
      <c r="C954" s="92">
        <v>2054.2996141960803</v>
      </c>
    </row>
    <row r="955" spans="2:3" x14ac:dyDescent="0.25">
      <c r="B955" s="91">
        <v>948</v>
      </c>
      <c r="C955" s="92">
        <v>1134.1637346162261</v>
      </c>
    </row>
    <row r="956" spans="2:3" x14ac:dyDescent="0.25">
      <c r="B956" s="91">
        <v>949</v>
      </c>
      <c r="C956" s="92">
        <v>514.83492325329462</v>
      </c>
    </row>
    <row r="957" spans="2:3" x14ac:dyDescent="0.25">
      <c r="B957" s="91">
        <v>950</v>
      </c>
      <c r="C957" s="92">
        <v>785.57906353669932</v>
      </c>
    </row>
    <row r="958" spans="2:3" x14ac:dyDescent="0.25">
      <c r="B958" s="91">
        <v>951</v>
      </c>
      <c r="C958" s="92">
        <v>1593.0056128031965</v>
      </c>
    </row>
    <row r="959" spans="2:3" x14ac:dyDescent="0.25">
      <c r="B959" s="91">
        <v>952</v>
      </c>
      <c r="C959" s="92">
        <v>938.30472763865782</v>
      </c>
    </row>
    <row r="960" spans="2:3" x14ac:dyDescent="0.25">
      <c r="B960" s="91">
        <v>953</v>
      </c>
      <c r="C960" s="92">
        <v>2513.8543627993176</v>
      </c>
    </row>
    <row r="961" spans="2:3" x14ac:dyDescent="0.25">
      <c r="B961" s="91">
        <v>954</v>
      </c>
      <c r="C961" s="92">
        <v>1014.2355268388746</v>
      </c>
    </row>
    <row r="962" spans="2:3" x14ac:dyDescent="0.25">
      <c r="B962" s="91">
        <v>955</v>
      </c>
      <c r="C962" s="92">
        <v>389.36088968070817</v>
      </c>
    </row>
    <row r="963" spans="2:3" x14ac:dyDescent="0.25">
      <c r="B963" s="91">
        <v>956</v>
      </c>
      <c r="C963" s="92">
        <v>1159.4238988808147</v>
      </c>
    </row>
    <row r="964" spans="2:3" x14ac:dyDescent="0.25">
      <c r="B964" s="91">
        <v>957</v>
      </c>
      <c r="C964" s="92">
        <v>2333.1848190986211</v>
      </c>
    </row>
    <row r="965" spans="2:3" x14ac:dyDescent="0.25">
      <c r="B965" s="91">
        <v>958</v>
      </c>
      <c r="C965" s="92">
        <v>1205.7796272465403</v>
      </c>
    </row>
    <row r="966" spans="2:3" x14ac:dyDescent="0.25">
      <c r="B966" s="91">
        <v>959</v>
      </c>
      <c r="C966" s="92">
        <v>1482.8770110276018</v>
      </c>
    </row>
    <row r="967" spans="2:3" x14ac:dyDescent="0.25">
      <c r="B967" s="91">
        <v>960</v>
      </c>
      <c r="C967" s="92">
        <v>-414.932064296303</v>
      </c>
    </row>
    <row r="968" spans="2:3" x14ac:dyDescent="0.25">
      <c r="B968" s="91">
        <v>961</v>
      </c>
      <c r="C968" s="92">
        <v>1391.5209238878115</v>
      </c>
    </row>
    <row r="969" spans="2:3" x14ac:dyDescent="0.25">
      <c r="B969" s="91">
        <v>962</v>
      </c>
      <c r="C969" s="92">
        <v>2345.813594546632</v>
      </c>
    </row>
    <row r="970" spans="2:3" x14ac:dyDescent="0.25">
      <c r="B970" s="91">
        <v>963</v>
      </c>
      <c r="C970" s="92">
        <v>535.08995982075339</v>
      </c>
    </row>
    <row r="971" spans="2:3" x14ac:dyDescent="0.25">
      <c r="B971" s="91">
        <v>964</v>
      </c>
      <c r="C971" s="92">
        <v>1551.4733280110258</v>
      </c>
    </row>
    <row r="972" spans="2:3" x14ac:dyDescent="0.25">
      <c r="B972" s="91">
        <v>965</v>
      </c>
      <c r="C972" s="92">
        <v>-288.1519266758205</v>
      </c>
    </row>
    <row r="973" spans="2:3" x14ac:dyDescent="0.25">
      <c r="B973" s="91">
        <v>966</v>
      </c>
      <c r="C973" s="92">
        <v>2246.7007920285087</v>
      </c>
    </row>
    <row r="974" spans="2:3" x14ac:dyDescent="0.25">
      <c r="B974" s="91">
        <v>967</v>
      </c>
      <c r="C974" s="92">
        <v>704.11370753049596</v>
      </c>
    </row>
    <row r="975" spans="2:3" x14ac:dyDescent="0.25">
      <c r="B975" s="91">
        <v>968</v>
      </c>
      <c r="C975" s="92">
        <v>2267.4528496718603</v>
      </c>
    </row>
    <row r="976" spans="2:3" x14ac:dyDescent="0.25">
      <c r="B976" s="91">
        <v>969</v>
      </c>
      <c r="C976" s="92">
        <v>2227.9628021432545</v>
      </c>
    </row>
    <row r="977" spans="2:3" x14ac:dyDescent="0.25">
      <c r="B977" s="91">
        <v>970</v>
      </c>
      <c r="C977" s="92">
        <v>500.53775173263602</v>
      </c>
    </row>
    <row r="978" spans="2:3" x14ac:dyDescent="0.25">
      <c r="B978" s="91">
        <v>971</v>
      </c>
      <c r="C978" s="92">
        <v>916.69817002849231</v>
      </c>
    </row>
    <row r="979" spans="2:3" x14ac:dyDescent="0.25">
      <c r="B979" s="91">
        <v>972</v>
      </c>
      <c r="C979" s="92">
        <v>1889.8965526202219</v>
      </c>
    </row>
    <row r="980" spans="2:3" x14ac:dyDescent="0.25">
      <c r="B980" s="91">
        <v>973</v>
      </c>
      <c r="C980" s="92">
        <v>669.00232398936805</v>
      </c>
    </row>
    <row r="981" spans="2:3" x14ac:dyDescent="0.25">
      <c r="B981" s="91">
        <v>974</v>
      </c>
      <c r="C981" s="92">
        <v>563.67885363776895</v>
      </c>
    </row>
    <row r="982" spans="2:3" x14ac:dyDescent="0.25">
      <c r="B982" s="91">
        <v>975</v>
      </c>
      <c r="C982" s="92">
        <v>1750.9639160833467</v>
      </c>
    </row>
    <row r="983" spans="2:3" x14ac:dyDescent="0.25">
      <c r="B983" s="91">
        <v>976</v>
      </c>
      <c r="C983" s="92">
        <v>362.90949659219041</v>
      </c>
    </row>
    <row r="984" spans="2:3" x14ac:dyDescent="0.25">
      <c r="B984" s="91">
        <v>977</v>
      </c>
      <c r="C984" s="92">
        <v>1211.537165784438</v>
      </c>
    </row>
    <row r="985" spans="2:3" x14ac:dyDescent="0.25">
      <c r="B985" s="91">
        <v>978</v>
      </c>
      <c r="C985" s="92">
        <v>2049.9423063787108</v>
      </c>
    </row>
    <row r="986" spans="2:3" x14ac:dyDescent="0.25">
      <c r="B986" s="91">
        <v>979</v>
      </c>
      <c r="C986" s="92">
        <v>2094.0100121948872</v>
      </c>
    </row>
    <row r="987" spans="2:3" x14ac:dyDescent="0.25">
      <c r="B987" s="91">
        <v>980</v>
      </c>
      <c r="C987" s="92">
        <v>757.28917315713625</v>
      </c>
    </row>
    <row r="988" spans="2:3" x14ac:dyDescent="0.25">
      <c r="B988" s="91">
        <v>981</v>
      </c>
      <c r="C988" s="92">
        <v>1312.2809492765737</v>
      </c>
    </row>
    <row r="989" spans="2:3" x14ac:dyDescent="0.25">
      <c r="B989" s="91">
        <v>982</v>
      </c>
      <c r="C989" s="92">
        <v>1122.6749313438804</v>
      </c>
    </row>
    <row r="990" spans="2:3" x14ac:dyDescent="0.25">
      <c r="B990" s="91">
        <v>983</v>
      </c>
      <c r="C990" s="92">
        <v>390.56295284033695</v>
      </c>
    </row>
    <row r="991" spans="2:3" x14ac:dyDescent="0.25">
      <c r="B991" s="91">
        <v>984</v>
      </c>
      <c r="C991" s="92">
        <v>449.45364404501652</v>
      </c>
    </row>
    <row r="992" spans="2:3" x14ac:dyDescent="0.25">
      <c r="B992" s="91">
        <v>985</v>
      </c>
      <c r="C992" s="92">
        <v>1229.8269839014565</v>
      </c>
    </row>
    <row r="993" spans="2:3" x14ac:dyDescent="0.25">
      <c r="B993" s="91">
        <v>986</v>
      </c>
      <c r="C993" s="92">
        <v>-254.9163778210459</v>
      </c>
    </row>
    <row r="994" spans="2:3" x14ac:dyDescent="0.25">
      <c r="B994" s="91">
        <v>987</v>
      </c>
      <c r="C994" s="92">
        <v>-290.9707593806761</v>
      </c>
    </row>
    <row r="995" spans="2:3" x14ac:dyDescent="0.25">
      <c r="B995" s="91">
        <v>988</v>
      </c>
      <c r="C995" s="92">
        <v>-544.66551068549052</v>
      </c>
    </row>
    <row r="996" spans="2:3" x14ac:dyDescent="0.25">
      <c r="B996" s="91">
        <v>989</v>
      </c>
      <c r="C996" s="92">
        <v>6.9224991937508094</v>
      </c>
    </row>
    <row r="997" spans="2:3" x14ac:dyDescent="0.25">
      <c r="B997" s="91">
        <v>990</v>
      </c>
      <c r="C997" s="92">
        <v>1159.6960721162895</v>
      </c>
    </row>
    <row r="998" spans="2:3" x14ac:dyDescent="0.25">
      <c r="B998" s="91">
        <v>991</v>
      </c>
      <c r="C998" s="92">
        <v>435.32078788759009</v>
      </c>
    </row>
    <row r="999" spans="2:3" x14ac:dyDescent="0.25">
      <c r="B999" s="91">
        <v>992</v>
      </c>
      <c r="C999" s="92">
        <v>1330.1517456457623</v>
      </c>
    </row>
    <row r="1000" spans="2:3" x14ac:dyDescent="0.25">
      <c r="B1000" s="91">
        <v>993</v>
      </c>
      <c r="C1000" s="92">
        <v>626.45147046527836</v>
      </c>
    </row>
    <row r="1001" spans="2:3" x14ac:dyDescent="0.25">
      <c r="B1001" s="91">
        <v>994</v>
      </c>
      <c r="C1001" s="92">
        <v>349.72803881023447</v>
      </c>
    </row>
    <row r="1002" spans="2:3" x14ac:dyDescent="0.25">
      <c r="B1002" s="91">
        <v>995</v>
      </c>
      <c r="C1002" s="92">
        <v>996.02168526467722</v>
      </c>
    </row>
    <row r="1003" spans="2:3" x14ac:dyDescent="0.25">
      <c r="B1003" s="91">
        <v>996</v>
      </c>
      <c r="C1003" s="92">
        <v>484.81081407713918</v>
      </c>
    </row>
    <row r="1004" spans="2:3" x14ac:dyDescent="0.25">
      <c r="B1004" s="91">
        <v>997</v>
      </c>
      <c r="C1004" s="92">
        <v>1239.4379323759413</v>
      </c>
    </row>
    <row r="1005" spans="2:3" x14ac:dyDescent="0.25">
      <c r="B1005" s="91">
        <v>998</v>
      </c>
      <c r="C1005" s="92">
        <v>1462.5557730317196</v>
      </c>
    </row>
    <row r="1006" spans="2:3" x14ac:dyDescent="0.25">
      <c r="B1006" s="91">
        <v>999</v>
      </c>
      <c r="C1006" s="92">
        <v>1275.8277781311635</v>
      </c>
    </row>
    <row r="1007" spans="2:3" x14ac:dyDescent="0.25">
      <c r="B1007" s="91">
        <v>1000</v>
      </c>
      <c r="C1007" s="92">
        <v>810.98132591497961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2</vt:i4>
      </vt:variant>
    </vt:vector>
  </HeadingPairs>
  <TitlesOfParts>
    <vt:vector size="15" baseType="lpstr">
      <vt:lpstr>RiskSerializationData</vt:lpstr>
      <vt:lpstr>Dados</vt:lpstr>
      <vt:lpstr>rsklibSimData</vt:lpstr>
      <vt:lpstr>Output I50</vt:lpstr>
      <vt:lpstr>Resultados de inputs</vt:lpstr>
      <vt:lpstr>Resultados de outputs</vt:lpstr>
      <vt:lpstr>Resultados de funções est</vt:lpstr>
      <vt:lpstr>Detalhes</vt:lpstr>
      <vt:lpstr>Output Dados do @RISK</vt:lpstr>
      <vt:lpstr>Input Dados do @RISK</vt:lpstr>
      <vt:lpstr>Dados do @RISK</vt:lpstr>
      <vt:lpstr>Sensibilidade</vt:lpstr>
      <vt:lpstr>Cenário</vt:lpstr>
      <vt:lpstr>'Output I50'!Area_de_impressao</vt:lpstr>
      <vt:lpstr>'Output I50'!Titulos_de_impressao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cp:lastPrinted>2017-01-16T16:19:10Z</cp:lastPrinted>
  <dcterms:created xsi:type="dcterms:W3CDTF">2017-01-12T18:27:19Z</dcterms:created>
  <dcterms:modified xsi:type="dcterms:W3CDTF">2017-06-01T19:45:24Z</dcterms:modified>
</cp:coreProperties>
</file>