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Pedro\Estudos\MS Eng. Produção\Dissertação\"/>
    </mc:Choice>
  </mc:AlternateContent>
  <bookViews>
    <workbookView xWindow="0" yWindow="0" windowWidth="20490" windowHeight="738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H9" i="1"/>
  <c r="E9" i="1"/>
  <c r="D20" i="1"/>
  <c r="D19" i="1"/>
  <c r="D18" i="1"/>
  <c r="D17" i="1"/>
  <c r="D16" i="1"/>
  <c r="D15" i="1"/>
  <c r="D14" i="1"/>
  <c r="D13" i="1"/>
  <c r="D12" i="1"/>
  <c r="D11" i="1"/>
  <c r="D10" i="1"/>
  <c r="D9" i="1"/>
  <c r="B19" i="1"/>
  <c r="E19" i="1"/>
  <c r="B18" i="1"/>
  <c r="E18" i="1"/>
  <c r="E10" i="1"/>
  <c r="B10" i="1"/>
  <c r="B9" i="1"/>
  <c r="A11" i="1"/>
  <c r="A12" i="1" s="1"/>
  <c r="A13" i="1" s="1"/>
  <c r="A14" i="1" s="1"/>
  <c r="A15" i="1" s="1"/>
  <c r="A16" i="1" s="1"/>
  <c r="E16" i="1" s="1"/>
  <c r="A10" i="1"/>
  <c r="B4" i="1"/>
  <c r="G10" i="1" l="1"/>
  <c r="C19" i="1"/>
  <c r="H19" i="1" s="1"/>
  <c r="G18" i="1"/>
  <c r="G9" i="1"/>
  <c r="C9" i="1"/>
  <c r="G19" i="1"/>
  <c r="A17" i="1"/>
  <c r="B17" i="1" s="1"/>
  <c r="B13" i="1"/>
  <c r="G13" i="1" s="1"/>
  <c r="E13" i="1"/>
  <c r="C18" i="1"/>
  <c r="H18" i="1" s="1"/>
  <c r="B14" i="1"/>
  <c r="E14" i="1"/>
  <c r="B11" i="1"/>
  <c r="B15" i="1"/>
  <c r="C13" i="1"/>
  <c r="H13" i="1" s="1"/>
  <c r="E11" i="1"/>
  <c r="E15" i="1"/>
  <c r="B12" i="1"/>
  <c r="B16" i="1"/>
  <c r="C10" i="1"/>
  <c r="H10" i="1" s="1"/>
  <c r="E12" i="1"/>
  <c r="A20" i="1" l="1"/>
  <c r="E17" i="1"/>
  <c r="C16" i="1"/>
  <c r="H16" i="1" s="1"/>
  <c r="G16" i="1"/>
  <c r="G11" i="1"/>
  <c r="C11" i="1"/>
  <c r="H11" i="1" s="1"/>
  <c r="G12" i="1"/>
  <c r="C12" i="1"/>
  <c r="H12" i="1" s="1"/>
  <c r="G15" i="1"/>
  <c r="C15" i="1"/>
  <c r="H15" i="1" s="1"/>
  <c r="G14" i="1"/>
  <c r="C14" i="1"/>
  <c r="H14" i="1" s="1"/>
  <c r="G17" i="1" l="1"/>
  <c r="C17" i="1"/>
  <c r="H17" i="1" s="1"/>
  <c r="B20" i="1"/>
  <c r="E20" i="1"/>
  <c r="G20" i="1" l="1"/>
  <c r="C20" i="1"/>
  <c r="H20" i="1" s="1"/>
</calcChain>
</file>

<file path=xl/sharedStrings.xml><?xml version="1.0" encoding="utf-8"?>
<sst xmlns="http://schemas.openxmlformats.org/spreadsheetml/2006/main" count="13" uniqueCount="13">
  <si>
    <t>Nt</t>
  </si>
  <si>
    <t>Nf</t>
  </si>
  <si>
    <t>Rs</t>
  </si>
  <si>
    <t>Rf</t>
  </si>
  <si>
    <t>p</t>
  </si>
  <si>
    <t>Ns</t>
  </si>
  <si>
    <t>odds (simples)</t>
  </si>
  <si>
    <t>R "Simples"</t>
  </si>
  <si>
    <t>odds Lempert 2006</t>
  </si>
  <si>
    <t>R Lempert 2003 com "Odds Simples"</t>
  </si>
  <si>
    <t>R Lempert 2003 com "Odds Lempert 2006</t>
  </si>
  <si>
    <t>p odds Lempert 2006</t>
  </si>
  <si>
    <t>R "p Odds Lempert 06"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</si>
</sst>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Planilha1!$E$8</c:f>
              <c:strCache>
                <c:ptCount val="1"/>
                <c:pt idx="0">
                  <c:v>R "Simples"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Planilha1!$A$9:$A$20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</c:v>
                </c:pt>
                <c:pt idx="10">
                  <c:v>0.999</c:v>
                </c:pt>
                <c:pt idx="11">
                  <c:v>0.99999999999999989</c:v>
                </c:pt>
              </c:numCache>
            </c:numRef>
          </c:xVal>
          <c:yVal>
            <c:numRef>
              <c:f>Planilha1!$E$9:$E$20</c:f>
              <c:numCache>
                <c:formatCode>General</c:formatCode>
                <c:ptCount val="12"/>
                <c:pt idx="0">
                  <c:v>17.5</c:v>
                </c:pt>
                <c:pt idx="1">
                  <c:v>20</c:v>
                </c:pt>
                <c:pt idx="2">
                  <c:v>22.5</c:v>
                </c:pt>
                <c:pt idx="3">
                  <c:v>25</c:v>
                </c:pt>
                <c:pt idx="4">
                  <c:v>27.5</c:v>
                </c:pt>
                <c:pt idx="5">
                  <c:v>30</c:v>
                </c:pt>
                <c:pt idx="6">
                  <c:v>32.5</c:v>
                </c:pt>
                <c:pt idx="7">
                  <c:v>35</c:v>
                </c:pt>
                <c:pt idx="8">
                  <c:v>37.5</c:v>
                </c:pt>
                <c:pt idx="9">
                  <c:v>39.75</c:v>
                </c:pt>
                <c:pt idx="10">
                  <c:v>39.975000000000001</c:v>
                </c:pt>
                <c:pt idx="11">
                  <c:v>39.999999999999993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6-4356-8143-D5DE0D7154CE}"/>
            </c:ext>
          </c:extLst>
        </c:ser>
        <c:ser>
          <c:idx val="1"/>
          <c:order val="1"/>
          <c:tx>
            <c:strRef>
              <c:f>Planilha1!$G$8</c:f>
              <c:strCache>
                <c:ptCount val="1"/>
                <c:pt idx="0">
                  <c:v>R Lempert 2003 com "Odds Simples"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Planilha1!$A$9:$A$20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</c:v>
                </c:pt>
                <c:pt idx="10">
                  <c:v>0.999</c:v>
                </c:pt>
                <c:pt idx="11">
                  <c:v>0.99999999999999989</c:v>
                </c:pt>
              </c:numCache>
            </c:numRef>
          </c:xVal>
          <c:yVal>
            <c:numRef>
              <c:f>Planilha1!$G$9:$G$20</c:f>
              <c:numCache>
                <c:formatCode>General</c:formatCode>
                <c:ptCount val="12"/>
                <c:pt idx="0">
                  <c:v>27.5</c:v>
                </c:pt>
                <c:pt idx="1">
                  <c:v>32.307692307692307</c:v>
                </c:pt>
                <c:pt idx="2">
                  <c:v>34.852941176470587</c:v>
                </c:pt>
                <c:pt idx="3">
                  <c:v>36.428571428571431</c:v>
                </c:pt>
                <c:pt idx="4">
                  <c:v>37.5</c:v>
                </c:pt>
                <c:pt idx="5">
                  <c:v>38.275862068965516</c:v>
                </c:pt>
                <c:pt idx="6">
                  <c:v>38.863636363636367</c:v>
                </c:pt>
                <c:pt idx="7">
                  <c:v>39.32432432432433</c:v>
                </c:pt>
                <c:pt idx="8">
                  <c:v>39.695121951219505</c:v>
                </c:pt>
                <c:pt idx="9">
                  <c:v>39.971973094170401</c:v>
                </c:pt>
                <c:pt idx="10">
                  <c:v>39.997219750889684</c:v>
                </c:pt>
                <c:pt idx="1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F6-4356-8143-D5DE0D715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8840"/>
        <c:axId val="413989496"/>
      </c:scatterChart>
      <c:valAx>
        <c:axId val="41398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989496"/>
        <c:crosses val="autoZero"/>
        <c:crossBetween val="midCat"/>
      </c:valAx>
      <c:valAx>
        <c:axId val="41398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98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Planilha1!$E$8</c:f>
              <c:strCache>
                <c:ptCount val="1"/>
                <c:pt idx="0">
                  <c:v>R "Simples"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Planilha1!$B$9:$B$19</c:f>
              <c:numCache>
                <c:formatCode>General</c:formatCode>
                <c:ptCount val="11"/>
                <c:pt idx="0">
                  <c:v>0.11111111111111112</c:v>
                </c:pt>
                <c:pt idx="1">
                  <c:v>0.25</c:v>
                </c:pt>
                <c:pt idx="2">
                  <c:v>0.42857142857142866</c:v>
                </c:pt>
                <c:pt idx="3">
                  <c:v>0.66666666666666674</c:v>
                </c:pt>
                <c:pt idx="4">
                  <c:v>1</c:v>
                </c:pt>
                <c:pt idx="5">
                  <c:v>1.4999999999999998</c:v>
                </c:pt>
                <c:pt idx="6">
                  <c:v>2.333333333333333</c:v>
                </c:pt>
                <c:pt idx="7">
                  <c:v>3.9999999999999982</c:v>
                </c:pt>
                <c:pt idx="8">
                  <c:v>8.9999999999999911</c:v>
                </c:pt>
                <c:pt idx="9">
                  <c:v>98.999999999999915</c:v>
                </c:pt>
                <c:pt idx="10">
                  <c:v>998.99999999999909</c:v>
                </c:pt>
              </c:numCache>
            </c:numRef>
          </c:xVal>
          <c:yVal>
            <c:numRef>
              <c:f>Planilha1!$E$9:$E$19</c:f>
              <c:numCache>
                <c:formatCode>General</c:formatCode>
                <c:ptCount val="11"/>
                <c:pt idx="0">
                  <c:v>17.5</c:v>
                </c:pt>
                <c:pt idx="1">
                  <c:v>20</c:v>
                </c:pt>
                <c:pt idx="2">
                  <c:v>22.5</c:v>
                </c:pt>
                <c:pt idx="3">
                  <c:v>25</c:v>
                </c:pt>
                <c:pt idx="4">
                  <c:v>27.5</c:v>
                </c:pt>
                <c:pt idx="5">
                  <c:v>30</c:v>
                </c:pt>
                <c:pt idx="6">
                  <c:v>32.5</c:v>
                </c:pt>
                <c:pt idx="7">
                  <c:v>35</c:v>
                </c:pt>
                <c:pt idx="8">
                  <c:v>37.5</c:v>
                </c:pt>
                <c:pt idx="9">
                  <c:v>39.75</c:v>
                </c:pt>
                <c:pt idx="10">
                  <c:v>39.975000000000001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A-478E-AA3F-7F2DBFF4AE0C}"/>
            </c:ext>
          </c:extLst>
        </c:ser>
        <c:ser>
          <c:idx val="1"/>
          <c:order val="1"/>
          <c:tx>
            <c:strRef>
              <c:f>Planilha1!$G$8</c:f>
              <c:strCache>
                <c:ptCount val="1"/>
                <c:pt idx="0">
                  <c:v>R Lempert 2003 com "Odds Simples"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Planilha1!$B$9:$B$19</c:f>
              <c:numCache>
                <c:formatCode>General</c:formatCode>
                <c:ptCount val="11"/>
                <c:pt idx="0">
                  <c:v>0.11111111111111112</c:v>
                </c:pt>
                <c:pt idx="1">
                  <c:v>0.25</c:v>
                </c:pt>
                <c:pt idx="2">
                  <c:v>0.42857142857142866</c:v>
                </c:pt>
                <c:pt idx="3">
                  <c:v>0.66666666666666674</c:v>
                </c:pt>
                <c:pt idx="4">
                  <c:v>1</c:v>
                </c:pt>
                <c:pt idx="5">
                  <c:v>1.4999999999999998</c:v>
                </c:pt>
                <c:pt idx="6">
                  <c:v>2.333333333333333</c:v>
                </c:pt>
                <c:pt idx="7">
                  <c:v>3.9999999999999982</c:v>
                </c:pt>
                <c:pt idx="8">
                  <c:v>8.9999999999999911</c:v>
                </c:pt>
                <c:pt idx="9">
                  <c:v>98.999999999999915</c:v>
                </c:pt>
                <c:pt idx="10">
                  <c:v>998.99999999999909</c:v>
                </c:pt>
              </c:numCache>
            </c:numRef>
          </c:xVal>
          <c:yVal>
            <c:numRef>
              <c:f>Planilha1!$G$9:$G$19</c:f>
              <c:numCache>
                <c:formatCode>General</c:formatCode>
                <c:ptCount val="11"/>
                <c:pt idx="0">
                  <c:v>27.5</c:v>
                </c:pt>
                <c:pt idx="1">
                  <c:v>32.307692307692307</c:v>
                </c:pt>
                <c:pt idx="2">
                  <c:v>34.852941176470587</c:v>
                </c:pt>
                <c:pt idx="3">
                  <c:v>36.428571428571431</c:v>
                </c:pt>
                <c:pt idx="4">
                  <c:v>37.5</c:v>
                </c:pt>
                <c:pt idx="5">
                  <c:v>38.275862068965516</c:v>
                </c:pt>
                <c:pt idx="6">
                  <c:v>38.863636363636367</c:v>
                </c:pt>
                <c:pt idx="7">
                  <c:v>39.32432432432433</c:v>
                </c:pt>
                <c:pt idx="8">
                  <c:v>39.695121951219505</c:v>
                </c:pt>
                <c:pt idx="9">
                  <c:v>39.971973094170401</c:v>
                </c:pt>
                <c:pt idx="10">
                  <c:v>39.997219750889684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A-478E-AA3F-7F2DBFF4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8840"/>
        <c:axId val="413989496"/>
      </c:scatterChart>
      <c:valAx>
        <c:axId val="413988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989496"/>
        <c:crosses val="autoZero"/>
        <c:crossBetween val="midCat"/>
      </c:valAx>
      <c:valAx>
        <c:axId val="41398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98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5</xdr:row>
      <xdr:rowOff>28574</xdr:rowOff>
    </xdr:from>
    <xdr:to>
      <xdr:col>19</xdr:col>
      <xdr:colOff>228600</xdr:colOff>
      <xdr:row>23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428065</xdr:colOff>
      <xdr:row>26</xdr:row>
      <xdr:rowOff>116541</xdr:rowOff>
    </xdr:from>
    <xdr:to>
      <xdr:col>6</xdr:col>
      <xdr:colOff>1938618</xdr:colOff>
      <xdr:row>44</xdr:row>
      <xdr:rowOff>164166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zoomScale="85" zoomScaleNormal="85" workbookViewId="0">
      <selection activeCell="F19" sqref="F19"/>
    </sheetView>
  </sheetViews>
  <sheetFormatPr defaultRowHeight="15" x14ac:dyDescent="0.25"/>
  <cols>
    <col min="1" max="1" width="13.7109375" customWidth="1"/>
    <col min="2" max="2" width="14.42578125" customWidth="1"/>
    <col min="3" max="3" width="20.140625" customWidth="1"/>
    <col min="4" max="4" width="20.42578125" customWidth="1"/>
    <col min="5" max="5" width="15.5703125" customWidth="1"/>
    <col min="6" max="6" width="23.5703125" customWidth="1"/>
    <col min="7" max="7" width="34.28515625" customWidth="1"/>
    <col min="8" max="8" width="39.85546875" customWidth="1"/>
  </cols>
  <sheetData>
    <row r="2" spans="1:8" x14ac:dyDescent="0.25">
      <c r="A2" t="s">
        <v>0</v>
      </c>
      <c r="B2">
        <v>1000</v>
      </c>
    </row>
    <row r="3" spans="1:8" x14ac:dyDescent="0.25">
      <c r="A3" t="s">
        <v>1</v>
      </c>
      <c r="B3">
        <v>900</v>
      </c>
    </row>
    <row r="4" spans="1:8" x14ac:dyDescent="0.25">
      <c r="A4" t="s">
        <v>5</v>
      </c>
      <c r="B4">
        <f>B2-B3</f>
        <v>100</v>
      </c>
    </row>
    <row r="5" spans="1:8" x14ac:dyDescent="0.25">
      <c r="A5" t="s">
        <v>2</v>
      </c>
      <c r="B5">
        <v>15</v>
      </c>
      <c r="E5">
        <v>15</v>
      </c>
      <c r="G5">
        <v>15</v>
      </c>
    </row>
    <row r="6" spans="1:8" x14ac:dyDescent="0.25">
      <c r="A6" t="s">
        <v>3</v>
      </c>
      <c r="B6">
        <v>40</v>
      </c>
      <c r="E6">
        <v>40</v>
      </c>
      <c r="G6">
        <v>40</v>
      </c>
    </row>
    <row r="8" spans="1:8" x14ac:dyDescent="0.25">
      <c r="A8" s="1" t="s">
        <v>4</v>
      </c>
      <c r="B8" s="1" t="s">
        <v>6</v>
      </c>
      <c r="C8" s="1" t="s">
        <v>8</v>
      </c>
      <c r="D8" s="1" t="s">
        <v>11</v>
      </c>
      <c r="E8" s="2" t="s">
        <v>7</v>
      </c>
      <c r="F8" s="1" t="s">
        <v>12</v>
      </c>
      <c r="G8" s="1" t="s">
        <v>9</v>
      </c>
      <c r="H8" s="2" t="s">
        <v>10</v>
      </c>
    </row>
    <row r="9" spans="1:8" x14ac:dyDescent="0.25">
      <c r="A9" s="1">
        <v>0.1</v>
      </c>
      <c r="B9" s="1">
        <f>A9/(1-A9)</f>
        <v>0.11111111111111112</v>
      </c>
      <c r="C9" s="1">
        <f>($B$4/$B$3)*B9</f>
        <v>1.2345679012345678E-2</v>
      </c>
      <c r="D9" s="1">
        <f>C9/(1+C9)</f>
        <v>1.2195121951219511E-2</v>
      </c>
      <c r="E9" s="3">
        <f>A9*B$6+(1-A9)*B$5</f>
        <v>17.5</v>
      </c>
      <c r="F9">
        <f>D9*B$6+(1-D9)*B$5</f>
        <v>15.304878048780488</v>
      </c>
      <c r="G9">
        <f>($B$4*$B$5+B9*$B$3*$B$6)/($B$4+B9*$B$3)</f>
        <v>27.5</v>
      </c>
      <c r="H9" s="3">
        <f>($B$4*$B$5+C9*$B$3*$B$6)/($B$4+C9*$B$3)</f>
        <v>17.5</v>
      </c>
    </row>
    <row r="10" spans="1:8" x14ac:dyDescent="0.25">
      <c r="A10" s="1">
        <f>A9+0.1</f>
        <v>0.2</v>
      </c>
      <c r="B10" s="1">
        <f t="shared" ref="B10:B20" si="0">A10/(1-A10)</f>
        <v>0.25</v>
      </c>
      <c r="C10" s="1">
        <f t="shared" ref="C10:C20" si="1">($B$4/$B$3)*B10</f>
        <v>2.7777777777777776E-2</v>
      </c>
      <c r="D10" s="1">
        <f t="shared" ref="D10:D20" si="2">C10/(1+C10)</f>
        <v>2.7027027027027029E-2</v>
      </c>
      <c r="E10" s="3">
        <f t="shared" ref="E10:E20" si="3">A10*E$6+(1-A10)*E$5</f>
        <v>20</v>
      </c>
      <c r="F10">
        <f t="shared" ref="F10:F20" si="4">D10*B$6+(1-D10)*B$5</f>
        <v>15.675675675675675</v>
      </c>
      <c r="G10">
        <f t="shared" ref="G10:G20" si="5">($B$4*$B$5+B10*$B$3*$B$6)/($B$4+B10*$B$3)</f>
        <v>32.307692307692307</v>
      </c>
      <c r="H10" s="3">
        <f t="shared" ref="H10:H20" si="6">($B$4*$B$5+C10*$B$3*$B$6)/($B$4+C10*$B$3)</f>
        <v>20</v>
      </c>
    </row>
    <row r="11" spans="1:8" x14ac:dyDescent="0.25">
      <c r="A11" s="1">
        <f t="shared" ref="A11:A16" si="7">A10+0.1</f>
        <v>0.30000000000000004</v>
      </c>
      <c r="B11" s="1">
        <f t="shared" si="0"/>
        <v>0.42857142857142866</v>
      </c>
      <c r="C11" s="1">
        <f t="shared" si="1"/>
        <v>4.7619047619047623E-2</v>
      </c>
      <c r="D11" s="1">
        <f t="shared" si="2"/>
        <v>4.5454545454545456E-2</v>
      </c>
      <c r="E11" s="3">
        <f t="shared" si="3"/>
        <v>22.5</v>
      </c>
      <c r="F11">
        <f t="shared" si="4"/>
        <v>16.136363636363637</v>
      </c>
      <c r="G11">
        <f t="shared" si="5"/>
        <v>34.852941176470587</v>
      </c>
      <c r="H11" s="3">
        <f t="shared" si="6"/>
        <v>22.500000000000004</v>
      </c>
    </row>
    <row r="12" spans="1:8" x14ac:dyDescent="0.25">
      <c r="A12" s="1">
        <f t="shared" si="7"/>
        <v>0.4</v>
      </c>
      <c r="B12" s="1">
        <f t="shared" si="0"/>
        <v>0.66666666666666674</v>
      </c>
      <c r="C12" s="1">
        <f t="shared" si="1"/>
        <v>7.4074074074074084E-2</v>
      </c>
      <c r="D12" s="1">
        <f t="shared" si="2"/>
        <v>6.8965517241379309E-2</v>
      </c>
      <c r="E12" s="3">
        <f t="shared" si="3"/>
        <v>25</v>
      </c>
      <c r="F12">
        <f t="shared" si="4"/>
        <v>16.724137931034484</v>
      </c>
      <c r="G12">
        <f t="shared" si="5"/>
        <v>36.428571428571431</v>
      </c>
      <c r="H12" s="3">
        <f t="shared" si="6"/>
        <v>25</v>
      </c>
    </row>
    <row r="13" spans="1:8" x14ac:dyDescent="0.25">
      <c r="A13" s="1">
        <f t="shared" si="7"/>
        <v>0.5</v>
      </c>
      <c r="B13" s="1">
        <f t="shared" si="0"/>
        <v>1</v>
      </c>
      <c r="C13" s="1">
        <f t="shared" si="1"/>
        <v>0.1111111111111111</v>
      </c>
      <c r="D13" s="1">
        <f t="shared" si="2"/>
        <v>9.9999999999999992E-2</v>
      </c>
      <c r="E13" s="3">
        <f t="shared" si="3"/>
        <v>27.5</v>
      </c>
      <c r="F13">
        <f t="shared" si="4"/>
        <v>17.5</v>
      </c>
      <c r="G13">
        <f t="shared" si="5"/>
        <v>37.5</v>
      </c>
      <c r="H13" s="3">
        <f t="shared" si="6"/>
        <v>27.5</v>
      </c>
    </row>
    <row r="14" spans="1:8" x14ac:dyDescent="0.25">
      <c r="A14" s="1">
        <f t="shared" si="7"/>
        <v>0.6</v>
      </c>
      <c r="B14" s="1">
        <f t="shared" si="0"/>
        <v>1.4999999999999998</v>
      </c>
      <c r="C14" s="1">
        <f t="shared" si="1"/>
        <v>0.16666666666666663</v>
      </c>
      <c r="D14" s="1">
        <f t="shared" si="2"/>
        <v>0.14285714285714285</v>
      </c>
      <c r="E14" s="3">
        <f t="shared" si="3"/>
        <v>30</v>
      </c>
      <c r="F14">
        <f t="shared" si="4"/>
        <v>18.571428571428569</v>
      </c>
      <c r="G14">
        <f t="shared" si="5"/>
        <v>38.275862068965516</v>
      </c>
      <c r="H14" s="3">
        <f t="shared" si="6"/>
        <v>30</v>
      </c>
    </row>
    <row r="15" spans="1:8" x14ac:dyDescent="0.25">
      <c r="A15" s="1">
        <f t="shared" si="7"/>
        <v>0.7</v>
      </c>
      <c r="B15" s="1">
        <f t="shared" si="0"/>
        <v>2.333333333333333</v>
      </c>
      <c r="C15" s="1">
        <f t="shared" si="1"/>
        <v>0.25925925925925919</v>
      </c>
      <c r="D15" s="1">
        <f t="shared" si="2"/>
        <v>0.20588235294117643</v>
      </c>
      <c r="E15" s="3">
        <f t="shared" si="3"/>
        <v>32.5</v>
      </c>
      <c r="F15">
        <f t="shared" si="4"/>
        <v>20.147058823529413</v>
      </c>
      <c r="G15">
        <f t="shared" si="5"/>
        <v>38.863636363636367</v>
      </c>
      <c r="H15" s="3">
        <f t="shared" si="6"/>
        <v>32.5</v>
      </c>
    </row>
    <row r="16" spans="1:8" x14ac:dyDescent="0.25">
      <c r="A16" s="1">
        <f t="shared" si="7"/>
        <v>0.79999999999999993</v>
      </c>
      <c r="B16" s="1">
        <f t="shared" si="0"/>
        <v>3.9999999999999982</v>
      </c>
      <c r="C16" s="1">
        <f t="shared" si="1"/>
        <v>0.4444444444444442</v>
      </c>
      <c r="D16" s="1">
        <f t="shared" si="2"/>
        <v>0.3076923076923076</v>
      </c>
      <c r="E16" s="3">
        <f t="shared" si="3"/>
        <v>35</v>
      </c>
      <c r="F16">
        <f t="shared" si="4"/>
        <v>22.69230769230769</v>
      </c>
      <c r="G16">
        <f t="shared" si="5"/>
        <v>39.32432432432433</v>
      </c>
      <c r="H16" s="3">
        <f t="shared" si="6"/>
        <v>35</v>
      </c>
    </row>
    <row r="17" spans="1:8" x14ac:dyDescent="0.25">
      <c r="A17" s="1">
        <f>A16+0.1</f>
        <v>0.89999999999999991</v>
      </c>
      <c r="B17" s="1">
        <f>A17/(1-A17)</f>
        <v>8.9999999999999911</v>
      </c>
      <c r="C17" s="1">
        <f t="shared" si="1"/>
        <v>0.999999999999999</v>
      </c>
      <c r="D17" s="1">
        <f t="shared" si="2"/>
        <v>0.49999999999999972</v>
      </c>
      <c r="E17" s="3">
        <f t="shared" si="3"/>
        <v>37.5</v>
      </c>
      <c r="F17">
        <f t="shared" si="4"/>
        <v>27.499999999999993</v>
      </c>
      <c r="G17">
        <f t="shared" si="5"/>
        <v>39.695121951219505</v>
      </c>
      <c r="H17" s="3">
        <f t="shared" si="6"/>
        <v>37.5</v>
      </c>
    </row>
    <row r="18" spans="1:8" x14ac:dyDescent="0.25">
      <c r="A18" s="1">
        <v>0.99</v>
      </c>
      <c r="B18" s="1">
        <f>A18/(1-A18)</f>
        <v>98.999999999999915</v>
      </c>
      <c r="C18" s="1">
        <f t="shared" si="1"/>
        <v>10.999999999999989</v>
      </c>
      <c r="D18" s="1">
        <f t="shared" si="2"/>
        <v>0.91666666666666663</v>
      </c>
      <c r="E18" s="3">
        <f t="shared" ref="E18:E19" si="8">A18*E$6+(1-A18)*E$5</f>
        <v>39.75</v>
      </c>
      <c r="F18">
        <f t="shared" si="4"/>
        <v>37.916666666666664</v>
      </c>
      <c r="G18">
        <f>($B$4*$B$5+B18*$B$3*$B$6)/($B$4+B18*$B$3)</f>
        <v>39.971973094170401</v>
      </c>
      <c r="H18" s="3">
        <f t="shared" si="6"/>
        <v>39.75</v>
      </c>
    </row>
    <row r="19" spans="1:8" x14ac:dyDescent="0.25">
      <c r="A19" s="1">
        <v>0.999</v>
      </c>
      <c r="B19" s="1">
        <f>A19/(1-A19)</f>
        <v>998.99999999999909</v>
      </c>
      <c r="C19" s="1">
        <f t="shared" si="1"/>
        <v>110.99999999999989</v>
      </c>
      <c r="D19" s="1">
        <f t="shared" si="2"/>
        <v>0.9910714285714286</v>
      </c>
      <c r="E19" s="3">
        <f t="shared" si="8"/>
        <v>39.975000000000001</v>
      </c>
      <c r="F19">
        <f t="shared" si="4"/>
        <v>39.776785714285715</v>
      </c>
      <c r="G19">
        <f>($B$4*$B$5+B19*$B$3*$B$6)/($B$4+B19*$B$3)</f>
        <v>39.997219750889684</v>
      </c>
      <c r="H19" s="3">
        <f t="shared" si="6"/>
        <v>39.975000000000001</v>
      </c>
    </row>
    <row r="20" spans="1:8" x14ac:dyDescent="0.25">
      <c r="A20" s="1">
        <f>A17+0.1</f>
        <v>0.99999999999999989</v>
      </c>
      <c r="B20" s="1">
        <f t="shared" si="0"/>
        <v>9007199254740991</v>
      </c>
      <c r="C20" s="1">
        <f t="shared" si="1"/>
        <v>1000799917193443.4</v>
      </c>
      <c r="D20" s="1">
        <f t="shared" si="2"/>
        <v>0.999999999999999</v>
      </c>
      <c r="E20" s="3">
        <f t="shared" si="3"/>
        <v>39.999999999999993</v>
      </c>
      <c r="F20">
        <f t="shared" si="4"/>
        <v>39.999999999999972</v>
      </c>
      <c r="G20">
        <f t="shared" si="5"/>
        <v>40</v>
      </c>
      <c r="H20" s="3">
        <f t="shared" si="6"/>
        <v>39.999999999999993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2017-02-13T13:42:37Z</dcterms:created>
  <dcterms:modified xsi:type="dcterms:W3CDTF">2017-02-13T14:20:46Z</dcterms:modified>
</cp:coreProperties>
</file>