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xr2:uid="{00000000-000D-0000-FFFF-FFFF00000000}"/>
  </bookViews>
  <sheets>
    <sheet name="params_testeithink" sheetId="7" r:id="rId1"/>
    <sheet name="params" sheetId="1" r:id="rId2"/>
    <sheet name="Levers_FullDesign" sheetId="2" r:id="rId3"/>
    <sheet name="levers" sheetId="3" r:id="rId4"/>
    <sheet name="configs" sheetId="4" r:id="rId5"/>
    <sheet name="VariableNames" sheetId="5" r:id="rId6"/>
    <sheet name="RangesPlausiveis" sheetId="6" r:id="rId7"/>
  </sheets>
  <definedNames>
    <definedName name="_FilterDatabase_0" localSheetId="3">levers!$A$1:$G$15</definedName>
    <definedName name="_FilterDatabase_0" localSheetId="1">params!$A$1:$O$78</definedName>
    <definedName name="_FilterDatabase_0" localSheetId="0">params_testeithink!$A$1:$O$78</definedName>
    <definedName name="_FilterDatabase_0_0" localSheetId="3">levers!$A$1:$H$17</definedName>
    <definedName name="_FilterDatabase_0_0" localSheetId="1">params!$A$1:$O$78</definedName>
    <definedName name="_FilterDatabase_0_0" localSheetId="0">params_testeithink!$A$1:$O$78</definedName>
    <definedName name="_FilterDatabase_0_0_0" localSheetId="3">levers!$A$1:$G$15</definedName>
    <definedName name="_FilterDatabase_0_0_0" localSheetId="1">params!$A$1:$O$78</definedName>
    <definedName name="_FilterDatabase_0_0_0" localSheetId="0">params_testeithink!$A$1:$O$78</definedName>
    <definedName name="_FilterDatabase_0_0_0_0" localSheetId="3">levers!$A$1:$H$17</definedName>
    <definedName name="_FilterDatabase_0_0_0_0" localSheetId="1">params!$A$1:$O$78</definedName>
    <definedName name="_FilterDatabase_0_0_0_0" localSheetId="0">params_testeithink!$A$1:$O$78</definedName>
    <definedName name="_FilterDatabase_0_0_0_0_0" localSheetId="3">levers!$A$1:$G$15</definedName>
    <definedName name="_FilterDatabase_0_0_0_0_0" localSheetId="1">params!$A$1:$O$78</definedName>
    <definedName name="_FilterDatabase_0_0_0_0_0" localSheetId="0">params_testeithink!$A$1:$O$78</definedName>
    <definedName name="_FilterDatabase_0_0_0_0_0_0" localSheetId="3">levers!$A$1:$H$17</definedName>
    <definedName name="_FilterDatabase_0_0_0_0_0_0" localSheetId="1">params!$A$1:$O$78</definedName>
    <definedName name="_FilterDatabase_0_0_0_0_0_0" localSheetId="0">params_testeithink!$A$1:$O$78</definedName>
    <definedName name="_FilterDatabase_0_0_0_0_0_0_0" localSheetId="3">levers!$A$1:$G$15</definedName>
    <definedName name="_FilterDatabase_0_0_0_0_0_0_0" localSheetId="1">params!$A$1:$O$78</definedName>
    <definedName name="_FilterDatabase_0_0_0_0_0_0_0" localSheetId="0">params_testeithink!$A$1:$O$78</definedName>
    <definedName name="_FilterDatabase_0_0_0_0_0_0_0_0" localSheetId="3">levers!$A$1:$H$17</definedName>
    <definedName name="_FilterDatabase_0_0_0_0_0_0_0_0" localSheetId="1">params!$A$1:$O$78</definedName>
    <definedName name="_FilterDatabase_0_0_0_0_0_0_0_0" localSheetId="0">params_testeithink!$A$1:$O$78</definedName>
    <definedName name="_FilterDatabase_0_0_0_0_0_0_0_0_0" localSheetId="3">levers!$A$1:$G$15</definedName>
    <definedName name="_FilterDatabase_0_0_0_0_0_0_0_0_0" localSheetId="1">params!$A$1:$O$78</definedName>
    <definedName name="_FilterDatabase_0_0_0_0_0_0_0_0_0" localSheetId="0">params_testeithink!$A$1:$O$78</definedName>
    <definedName name="_FilterDatabase_0_0_0_0_0_0_0_0_0_0" localSheetId="3">levers!$A$1:$H$17</definedName>
    <definedName name="_FilterDatabase_0_0_0_0_0_0_0_0_0_0" localSheetId="1">params!$A$1:$O$78</definedName>
    <definedName name="_FilterDatabase_0_0_0_0_0_0_0_0_0_0" localSheetId="0">params_testeithink!$A$1:$O$78</definedName>
    <definedName name="_FilterDatabase_0_0_0_0_0_0_0_0_0_0_0" localSheetId="3">levers!$A$1:$G$15</definedName>
    <definedName name="_FilterDatabase_0_0_0_0_0_0_0_0_0_0_0" localSheetId="1">params!$A$1:$O$78</definedName>
    <definedName name="_FilterDatabase_0_0_0_0_0_0_0_0_0_0_0" localSheetId="0">params_testeithink!$A$1:$O$78</definedName>
    <definedName name="_FilterDatabase_0_0_0_0_0_0_0_0_0_0_0_0" localSheetId="3">levers!$A$1:$H$17</definedName>
    <definedName name="_FilterDatabase_0_0_0_0_0_0_0_0_0_0_0_0" localSheetId="1">params!$A$1:$O$78</definedName>
    <definedName name="_FilterDatabase_0_0_0_0_0_0_0_0_0_0_0_0" localSheetId="0">params_testeithink!$A$1:$O$78</definedName>
    <definedName name="_FilterDatabase_0_0_0_0_0_0_0_0_0_0_0_0_0" localSheetId="3">levers!$A$1:$G$15</definedName>
    <definedName name="_FilterDatabase_0_0_0_0_0_0_0_0_0_0_0_0_0" localSheetId="1">params!$A$1:$O$78</definedName>
    <definedName name="_FilterDatabase_0_0_0_0_0_0_0_0_0_0_0_0_0" localSheetId="0">params_testeithink!$A$1:$O$78</definedName>
    <definedName name="_FilterDatabase_0_0_0_0_0_0_0_0_0_0_0_0_0_0" localSheetId="3">levers!$A$1:$H$17</definedName>
    <definedName name="_FilterDatabase_0_0_0_0_0_0_0_0_0_0_0_0_0_0" localSheetId="1">params!$A$1:$O$78</definedName>
    <definedName name="_FilterDatabase_0_0_0_0_0_0_0_0_0_0_0_0_0_0" localSheetId="0">params_testeithink!$A$1:$O$78</definedName>
    <definedName name="_FilterDatabase_0_0_0_0_0_0_0_0_0_0_0_0_0_0_0" localSheetId="3">levers!$A$1:$G$15</definedName>
    <definedName name="_FilterDatabase_0_0_0_0_0_0_0_0_0_0_0_0_0_0_0" localSheetId="1">params!$A$1:$O$78</definedName>
    <definedName name="_FilterDatabase_0_0_0_0_0_0_0_0_0_0_0_0_0_0_0" localSheetId="0">params_testeithink!$A$1:$O$78</definedName>
    <definedName name="_FilterDatabase_0_0_0_0_0_0_0_0_0_0_0_0_0_0_0_0" localSheetId="3">levers!$A$1:$H$17</definedName>
    <definedName name="_FilterDatabase_0_0_0_0_0_0_0_0_0_0_0_0_0_0_0_0" localSheetId="1">params!$A$1:$O$78</definedName>
    <definedName name="_FilterDatabase_0_0_0_0_0_0_0_0_0_0_0_0_0_0_0_0" localSheetId="0">params_testeithink!$A$1:$O$78</definedName>
    <definedName name="_FilterDatabase_0_0_0_0_0_0_0_0_0_0_0_0_0_0_0_0_0" localSheetId="3">levers!$A$1:$G$15</definedName>
    <definedName name="_FilterDatabase_0_0_0_0_0_0_0_0_0_0_0_0_0_0_0_0_0" localSheetId="1">params!$A$1:$O$78</definedName>
    <definedName name="_FilterDatabase_0_0_0_0_0_0_0_0_0_0_0_0_0_0_0_0_0" localSheetId="0">params_testeithink!$A$1:$O$78</definedName>
    <definedName name="_FilterDatabase_0_0_0_0_0_0_0_0_0_0_0_0_0_0_0_0_0_0" localSheetId="3">levers!$A$1:$H$17</definedName>
    <definedName name="_FilterDatabase_0_0_0_0_0_0_0_0_0_0_0_0_0_0_0_0_0_0" localSheetId="1">params!$A$1:$O$78</definedName>
    <definedName name="_FilterDatabase_0_0_0_0_0_0_0_0_0_0_0_0_0_0_0_0_0_0" localSheetId="0">params_testeithink!$A$1:$O$78</definedName>
    <definedName name="_FilterDatabase_0_0_0_0_0_0_0_0_0_0_0_0_0_0_0_0_0_0_0" localSheetId="3">levers!$A$1:$G$15</definedName>
    <definedName name="_FilterDatabase_0_0_0_0_0_0_0_0_0_0_0_0_0_0_0_0_0_0_0" localSheetId="1">params!$A$1:$O$78</definedName>
    <definedName name="_FilterDatabase_0_0_0_0_0_0_0_0_0_0_0_0_0_0_0_0_0_0_0" localSheetId="0">params_testeithink!$A$1:$O$78</definedName>
    <definedName name="_FilterDatabase_0_0_0_0_0_0_0_0_0_0_0_0_0_0_0_0_0_0_0_0" localSheetId="3">levers!$A$1:$H$17</definedName>
    <definedName name="_FilterDatabase_0_0_0_0_0_0_0_0_0_0_0_0_0_0_0_0_0_0_0_0" localSheetId="1">params!$A$1:$O$78</definedName>
    <definedName name="_FilterDatabase_0_0_0_0_0_0_0_0_0_0_0_0_0_0_0_0_0_0_0_0" localSheetId="0">params_testeithink!$A$1:$O$78</definedName>
    <definedName name="_FilterDatabase_0_0_0_0_0_0_0_0_0_0_0_0_0_0_0_0_0_0_0_0_0" localSheetId="3">levers!$A$1:$G$15</definedName>
    <definedName name="_FilterDatabase_0_0_0_0_0_0_0_0_0_0_0_0_0_0_0_0_0_0_0_0_0_0" localSheetId="3">levers!$A$1:$H$17</definedName>
    <definedName name="_FilterDatabase_0_0_0_0_0_0_0_0_0_0_0_0_0_0_0_0_0_0_0_0_0_0_0" localSheetId="3">levers!$A$1:$G$15</definedName>
    <definedName name="_FilterDatabase_0_0_0_0_0_0_0_0_0_0_0_0_0_0_0_0_0_0_0_0_0_0_0_0" localSheetId="3">levers!$A$1:$H$17</definedName>
    <definedName name="_FilterDatabase_0_0_0_0_0_0_0_0_0_0_0_0_0_0_0_0_0_0_0_0_0_0_0_0_0" localSheetId="3">levers!$A$1:$G$15</definedName>
    <definedName name="_FilterDatabase_0_0_0_0_0_0_0_0_0_0_0_0_0_0_0_0_0_0_0_0_0_0_0_0_0_0" localSheetId="3">levers!$A$1:$H$17</definedName>
    <definedName name="_FilterDatabase_0_0_0_0_0_0_0_0_0_0_0_0_0_0_0_0_0_0_0_0_0_0_0_0_0_0_0" localSheetId="3">levers!$A$1:$G$15</definedName>
    <definedName name="_xlnm._FilterDatabase" localSheetId="3">levers!$A$1:$H$17</definedName>
    <definedName name="_xlnm._FilterDatabase" localSheetId="1">params!$A$1:$O$78</definedName>
    <definedName name="_xlnm._FilterDatabase" localSheetId="0">params_testeithink!$A$1:$O$78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0" i="7" l="1"/>
  <c r="C80" i="7"/>
  <c r="D79" i="7"/>
  <c r="C79" i="7"/>
  <c r="H78" i="7"/>
  <c r="G78" i="7"/>
  <c r="D78" i="7"/>
  <c r="O78" i="7" s="1"/>
  <c r="C78" i="7"/>
  <c r="N78" i="7" s="1"/>
  <c r="H77" i="7"/>
  <c r="G77" i="7"/>
  <c r="D77" i="7"/>
  <c r="O77" i="7" s="1"/>
  <c r="C77" i="7"/>
  <c r="N77" i="7" s="1"/>
  <c r="H76" i="7"/>
  <c r="G76" i="7"/>
  <c r="D76" i="7"/>
  <c r="O76" i="7" s="1"/>
  <c r="C76" i="7"/>
  <c r="N76" i="7" s="1"/>
  <c r="H75" i="7"/>
  <c r="G75" i="7"/>
  <c r="D75" i="7"/>
  <c r="O75" i="7" s="1"/>
  <c r="C75" i="7"/>
  <c r="N75" i="7" s="1"/>
  <c r="N74" i="7"/>
  <c r="D74" i="7"/>
  <c r="O74" i="7" s="1"/>
  <c r="C74" i="7"/>
  <c r="N73" i="7"/>
  <c r="D73" i="7"/>
  <c r="O73" i="7" s="1"/>
  <c r="C73" i="7"/>
  <c r="N72" i="7"/>
  <c r="D72" i="7"/>
  <c r="O72" i="7" s="1"/>
  <c r="C72" i="7"/>
  <c r="J70" i="7"/>
  <c r="G70" i="7"/>
  <c r="C70" i="7" s="1"/>
  <c r="N70" i="7" s="1"/>
  <c r="D70" i="7"/>
  <c r="O70" i="7" s="1"/>
  <c r="J69" i="7"/>
  <c r="D69" i="7" s="1"/>
  <c r="O69" i="7" s="1"/>
  <c r="G69" i="7"/>
  <c r="C69" i="7"/>
  <c r="N69" i="7" s="1"/>
  <c r="H68" i="7"/>
  <c r="G68" i="7"/>
  <c r="C68" i="7" s="1"/>
  <c r="D68" i="7"/>
  <c r="O68" i="7" s="1"/>
  <c r="H67" i="7"/>
  <c r="G67" i="7"/>
  <c r="C67" i="7" s="1"/>
  <c r="O67" i="7" s="1"/>
  <c r="D67" i="7"/>
  <c r="H66" i="7"/>
  <c r="D66" i="7" s="1"/>
  <c r="G66" i="7"/>
  <c r="C66" i="7" s="1"/>
  <c r="O65" i="7"/>
  <c r="D65" i="7"/>
  <c r="C65" i="7"/>
  <c r="D64" i="7"/>
  <c r="O64" i="7" s="1"/>
  <c r="C64" i="7"/>
  <c r="D63" i="7"/>
  <c r="C63" i="7"/>
  <c r="O63" i="7" s="1"/>
  <c r="J61" i="7"/>
  <c r="D61" i="7" s="1"/>
  <c r="O61" i="7" s="1"/>
  <c r="C61" i="7"/>
  <c r="J60" i="7"/>
  <c r="D60" i="7" s="1"/>
  <c r="O60" i="7" s="1"/>
  <c r="C60" i="7"/>
  <c r="J59" i="7"/>
  <c r="D59" i="7" s="1"/>
  <c r="O59" i="7" s="1"/>
  <c r="C59" i="7"/>
  <c r="J58" i="7"/>
  <c r="D58" i="7" s="1"/>
  <c r="O58" i="7" s="1"/>
  <c r="C58" i="7"/>
  <c r="D57" i="7"/>
  <c r="O57" i="7" s="1"/>
  <c r="C57" i="7"/>
  <c r="O56" i="7"/>
  <c r="D56" i="7"/>
  <c r="C56" i="7"/>
  <c r="D55" i="7"/>
  <c r="O55" i="7" s="1"/>
  <c r="C55" i="7"/>
  <c r="H54" i="7"/>
  <c r="G54" i="7"/>
  <c r="D54" i="7"/>
  <c r="C54" i="7"/>
  <c r="O54" i="7" s="1"/>
  <c r="J53" i="7"/>
  <c r="D53" i="7" s="1"/>
  <c r="O53" i="7" s="1"/>
  <c r="C53" i="7"/>
  <c r="D52" i="7"/>
  <c r="O52" i="7" s="1"/>
  <c r="C52" i="7"/>
  <c r="H51" i="7"/>
  <c r="G51" i="7"/>
  <c r="D51" i="7"/>
  <c r="C51" i="7"/>
  <c r="O51" i="7" s="1"/>
  <c r="H50" i="7"/>
  <c r="G50" i="7"/>
  <c r="D50" i="7"/>
  <c r="O50" i="7" s="1"/>
  <c r="C50" i="7"/>
  <c r="H49" i="7"/>
  <c r="G49" i="7"/>
  <c r="D49" i="7"/>
  <c r="C49" i="7"/>
  <c r="O49" i="7" s="1"/>
  <c r="H48" i="7"/>
  <c r="G48" i="7"/>
  <c r="D48" i="7"/>
  <c r="O48" i="7" s="1"/>
  <c r="C48" i="7"/>
  <c r="H47" i="7"/>
  <c r="G47" i="7"/>
  <c r="D47" i="7"/>
  <c r="C47" i="7"/>
  <c r="O47" i="7" s="1"/>
  <c r="H46" i="7"/>
  <c r="G46" i="7"/>
  <c r="D46" i="7"/>
  <c r="O46" i="7" s="1"/>
  <c r="C46" i="7"/>
  <c r="D45" i="7"/>
  <c r="C45" i="7"/>
  <c r="O45" i="7" s="1"/>
  <c r="H44" i="7"/>
  <c r="G44" i="7"/>
  <c r="D44" i="7"/>
  <c r="O44" i="7" s="1"/>
  <c r="C44" i="7"/>
  <c r="H43" i="7"/>
  <c r="G43" i="7"/>
  <c r="D43" i="7"/>
  <c r="C43" i="7"/>
  <c r="O43" i="7" s="1"/>
  <c r="K42" i="7"/>
  <c r="J42" i="7"/>
  <c r="H42" i="7"/>
  <c r="G42" i="7"/>
  <c r="D42" i="7"/>
  <c r="O42" i="7" s="1"/>
  <c r="C42" i="7"/>
  <c r="H41" i="7"/>
  <c r="G41" i="7"/>
  <c r="C41" i="7" s="1"/>
  <c r="O41" i="7" s="1"/>
  <c r="D41" i="7"/>
  <c r="H40" i="7"/>
  <c r="G40" i="7"/>
  <c r="D40" i="7"/>
  <c r="O40" i="7" s="1"/>
  <c r="C40" i="7"/>
  <c r="G39" i="7"/>
  <c r="C39" i="7" s="1"/>
  <c r="O39" i="7" s="1"/>
  <c r="D39" i="7"/>
  <c r="H38" i="7"/>
  <c r="G38" i="7"/>
  <c r="D38" i="7"/>
  <c r="C38" i="7"/>
  <c r="O38" i="7" s="1"/>
  <c r="H37" i="7"/>
  <c r="G37" i="7"/>
  <c r="C37" i="7" s="1"/>
  <c r="D37" i="7"/>
  <c r="D36" i="7"/>
  <c r="C36" i="7"/>
  <c r="O36" i="7" s="1"/>
  <c r="D35" i="7"/>
  <c r="O35" i="7" s="1"/>
  <c r="C35" i="7"/>
  <c r="O34" i="7"/>
  <c r="D34" i="7"/>
  <c r="C34" i="7"/>
  <c r="N34" i="7" s="1"/>
  <c r="O33" i="7"/>
  <c r="D33" i="7"/>
  <c r="C33" i="7"/>
  <c r="N33" i="7" s="1"/>
  <c r="H32" i="7"/>
  <c r="D32" i="7" s="1"/>
  <c r="O32" i="7" s="1"/>
  <c r="C32" i="7"/>
  <c r="H31" i="7"/>
  <c r="D31" i="7"/>
  <c r="O31" i="7" s="1"/>
  <c r="C31" i="7"/>
  <c r="D30" i="7"/>
  <c r="N30" i="7" s="1"/>
  <c r="C30" i="7"/>
  <c r="D29" i="7"/>
  <c r="N29" i="7" s="1"/>
  <c r="C29" i="7"/>
  <c r="D28" i="7"/>
  <c r="N28" i="7" s="1"/>
  <c r="C28" i="7"/>
  <c r="H27" i="7"/>
  <c r="G27" i="7"/>
  <c r="D27" i="7"/>
  <c r="O27" i="7" s="1"/>
  <c r="C27" i="7"/>
  <c r="N27" i="7" s="1"/>
  <c r="O26" i="7"/>
  <c r="D26" i="7"/>
  <c r="C26" i="7"/>
  <c r="N26" i="7" s="1"/>
  <c r="O25" i="7"/>
  <c r="D25" i="7"/>
  <c r="C25" i="7"/>
  <c r="N25" i="7" s="1"/>
  <c r="L24" i="7"/>
  <c r="H24" i="7"/>
  <c r="D24" i="7"/>
  <c r="O24" i="7" s="1"/>
  <c r="C24" i="7"/>
  <c r="N24" i="7" s="1"/>
  <c r="H23" i="7"/>
  <c r="C23" i="7" s="1"/>
  <c r="G23" i="7"/>
  <c r="O22" i="7"/>
  <c r="D22" i="7"/>
  <c r="C22" i="7"/>
  <c r="N22" i="7" s="1"/>
  <c r="O21" i="7"/>
  <c r="D21" i="7"/>
  <c r="C21" i="7"/>
  <c r="N21" i="7" s="1"/>
  <c r="O20" i="7"/>
  <c r="D20" i="7"/>
  <c r="C20" i="7"/>
  <c r="N20" i="7" s="1"/>
  <c r="O19" i="7"/>
  <c r="D19" i="7"/>
  <c r="C19" i="7"/>
  <c r="N19" i="7" s="1"/>
  <c r="O18" i="7"/>
  <c r="D18" i="7"/>
  <c r="C18" i="7"/>
  <c r="N18" i="7" s="1"/>
  <c r="O17" i="7"/>
  <c r="D17" i="7"/>
  <c r="C17" i="7"/>
  <c r="N17" i="7" s="1"/>
  <c r="O16" i="7"/>
  <c r="D16" i="7"/>
  <c r="C16" i="7"/>
  <c r="N16" i="7" s="1"/>
  <c r="O15" i="7"/>
  <c r="D15" i="7"/>
  <c r="C15" i="7"/>
  <c r="N15" i="7" s="1"/>
  <c r="O14" i="7"/>
  <c r="D14" i="7"/>
  <c r="C14" i="7"/>
  <c r="N14" i="7" s="1"/>
  <c r="H13" i="7"/>
  <c r="G13" i="7"/>
  <c r="C13" i="7" s="1"/>
  <c r="N13" i="7" s="1"/>
  <c r="D13" i="7"/>
  <c r="O13" i="7" s="1"/>
  <c r="D12" i="7"/>
  <c r="N12" i="7" s="1"/>
  <c r="C12" i="7"/>
  <c r="D11" i="7"/>
  <c r="N11" i="7" s="1"/>
  <c r="C11" i="7"/>
  <c r="H10" i="7"/>
  <c r="D10" i="7" s="1"/>
  <c r="O10" i="7" s="1"/>
  <c r="G10" i="7"/>
  <c r="C10" i="7"/>
  <c r="N10" i="7" s="1"/>
  <c r="O9" i="7"/>
  <c r="D9" i="7"/>
  <c r="C9" i="7"/>
  <c r="N9" i="7" s="1"/>
  <c r="R8" i="7"/>
  <c r="D8" i="7"/>
  <c r="O8" i="7" s="1"/>
  <c r="C8" i="7"/>
  <c r="N8" i="7" s="1"/>
  <c r="D7" i="7"/>
  <c r="O7" i="7" s="1"/>
  <c r="C7" i="7"/>
  <c r="N7" i="7" s="1"/>
  <c r="J6" i="7"/>
  <c r="H6" i="7"/>
  <c r="D6" i="7" s="1"/>
  <c r="G6" i="7"/>
  <c r="C6" i="7"/>
  <c r="O5" i="7"/>
  <c r="D5" i="7"/>
  <c r="C5" i="7"/>
  <c r="N5" i="7" s="1"/>
  <c r="O4" i="7"/>
  <c r="D4" i="7"/>
  <c r="C4" i="7"/>
  <c r="N4" i="7" s="1"/>
  <c r="O3" i="7"/>
  <c r="D3" i="7"/>
  <c r="C3" i="7"/>
  <c r="N3" i="7" s="1"/>
  <c r="O2" i="7"/>
  <c r="D2" i="7"/>
  <c r="C2" i="7"/>
  <c r="N2" i="7" s="1"/>
  <c r="D80" i="1"/>
  <c r="C80" i="1"/>
  <c r="O66" i="7" l="1"/>
  <c r="O6" i="7"/>
  <c r="N6" i="7"/>
  <c r="N23" i="7"/>
  <c r="N32" i="7"/>
  <c r="O37" i="7"/>
  <c r="O11" i="7"/>
  <c r="O12" i="7"/>
  <c r="D23" i="7"/>
  <c r="O23" i="7" s="1"/>
  <c r="O28" i="7"/>
  <c r="O29" i="7"/>
  <c r="O30" i="7"/>
  <c r="N31" i="7"/>
  <c r="G53" i="7"/>
  <c r="J62" i="7"/>
  <c r="G71" i="7"/>
  <c r="H53" i="7"/>
  <c r="J71" i="7"/>
  <c r="D79" i="1"/>
  <c r="C79" i="1"/>
  <c r="D62" i="7" l="1"/>
  <c r="C62" i="7"/>
  <c r="D71" i="7"/>
  <c r="C71" i="7"/>
  <c r="N71" i="7" s="1"/>
  <c r="C6" i="6"/>
  <c r="C5" i="6"/>
  <c r="C4" i="6"/>
  <c r="C3" i="6"/>
  <c r="C2" i="6"/>
  <c r="B2" i="3"/>
  <c r="H78" i="1"/>
  <c r="G78" i="1"/>
  <c r="D78" i="1"/>
  <c r="O78" i="1" s="1"/>
  <c r="C78" i="1"/>
  <c r="N78" i="1" s="1"/>
  <c r="H77" i="1"/>
  <c r="G77" i="1"/>
  <c r="D77" i="1"/>
  <c r="O77" i="1" s="1"/>
  <c r="C77" i="1"/>
  <c r="N77" i="1" s="1"/>
  <c r="H76" i="1"/>
  <c r="G76" i="1"/>
  <c r="D76" i="1"/>
  <c r="O76" i="1" s="1"/>
  <c r="C76" i="1"/>
  <c r="N76" i="1" s="1"/>
  <c r="H75" i="1"/>
  <c r="G75" i="1"/>
  <c r="D75" i="1"/>
  <c r="O75" i="1" s="1"/>
  <c r="C75" i="1"/>
  <c r="N75" i="1" s="1"/>
  <c r="D74" i="1"/>
  <c r="C74" i="1"/>
  <c r="O74" i="1" s="1"/>
  <c r="D73" i="1"/>
  <c r="C73" i="1"/>
  <c r="O73" i="1" s="1"/>
  <c r="D72" i="1"/>
  <c r="C72" i="1"/>
  <c r="J70" i="1"/>
  <c r="G70" i="1"/>
  <c r="D70" i="1"/>
  <c r="O70" i="1" s="1"/>
  <c r="C70" i="1"/>
  <c r="N70" i="1" s="1"/>
  <c r="J69" i="1"/>
  <c r="D69" i="1" s="1"/>
  <c r="G69" i="1"/>
  <c r="C69" i="1" s="1"/>
  <c r="N69" i="1" s="1"/>
  <c r="H68" i="1"/>
  <c r="D68" i="1" s="1"/>
  <c r="G68" i="1"/>
  <c r="C68" i="1" s="1"/>
  <c r="H67" i="1"/>
  <c r="D67" i="1" s="1"/>
  <c r="G67" i="1"/>
  <c r="C67" i="1"/>
  <c r="H66" i="1"/>
  <c r="D66" i="1" s="1"/>
  <c r="G66" i="1"/>
  <c r="C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D60" i="1"/>
  <c r="O60" i="1" s="1"/>
  <c r="J59" i="1"/>
  <c r="C59" i="1" s="1"/>
  <c r="D59" i="1"/>
  <c r="O59" i="1" s="1"/>
  <c r="J58" i="1"/>
  <c r="J71" i="1" s="1"/>
  <c r="D57" i="1"/>
  <c r="O57" i="1" s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D45" i="1"/>
  <c r="O45" i="1" s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D42" i="1" s="1"/>
  <c r="O42" i="1" s="1"/>
  <c r="H42" i="1"/>
  <c r="G42" i="1"/>
  <c r="C42" i="1" s="1"/>
  <c r="H41" i="1"/>
  <c r="D41" i="1" s="1"/>
  <c r="O41" i="1" s="1"/>
  <c r="G41" i="1"/>
  <c r="C41" i="1"/>
  <c r="H40" i="1"/>
  <c r="G40" i="1"/>
  <c r="D40" i="1"/>
  <c r="C40" i="1"/>
  <c r="O40" i="1" s="1"/>
  <c r="G39" i="1"/>
  <c r="D39" i="1"/>
  <c r="O39" i="1" s="1"/>
  <c r="C39" i="1"/>
  <c r="H38" i="1"/>
  <c r="G38" i="1"/>
  <c r="C38" i="1" s="1"/>
  <c r="D38" i="1"/>
  <c r="O38" i="1" s="1"/>
  <c r="H37" i="1"/>
  <c r="D37" i="1" s="1"/>
  <c r="G37" i="1"/>
  <c r="C37" i="1" s="1"/>
  <c r="D36" i="1"/>
  <c r="O36" i="1" s="1"/>
  <c r="C36" i="1"/>
  <c r="D35" i="1"/>
  <c r="O35" i="1" s="1"/>
  <c r="C35" i="1"/>
  <c r="D34" i="1"/>
  <c r="O34" i="1" s="1"/>
  <c r="C34" i="1"/>
  <c r="N34" i="1" s="1"/>
  <c r="D33" i="1"/>
  <c r="O33" i="1" s="1"/>
  <c r="C33" i="1"/>
  <c r="N33" i="1" s="1"/>
  <c r="H32" i="1"/>
  <c r="D32" i="1"/>
  <c r="O32" i="1" s="1"/>
  <c r="C32" i="1"/>
  <c r="N32" i="1" s="1"/>
  <c r="H31" i="1"/>
  <c r="D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O26" i="1" s="1"/>
  <c r="C26" i="1"/>
  <c r="N26" i="1" s="1"/>
  <c r="D25" i="1"/>
  <c r="O25" i="1" s="1"/>
  <c r="C25" i="1"/>
  <c r="N25" i="1" s="1"/>
  <c r="L24" i="1"/>
  <c r="H24" i="1"/>
  <c r="D24" i="1" s="1"/>
  <c r="O24" i="1" s="1"/>
  <c r="C24" i="1"/>
  <c r="N24" i="1" s="1"/>
  <c r="H23" i="1"/>
  <c r="G23" i="1"/>
  <c r="D23" i="1"/>
  <c r="O23" i="1" s="1"/>
  <c r="C23" i="1"/>
  <c r="N23" i="1" s="1"/>
  <c r="D22" i="1"/>
  <c r="O22" i="1" s="1"/>
  <c r="C22" i="1"/>
  <c r="N22" i="1" s="1"/>
  <c r="D21" i="1"/>
  <c r="O21" i="1" s="1"/>
  <c r="C21" i="1"/>
  <c r="N21" i="1" s="1"/>
  <c r="D20" i="1"/>
  <c r="O20" i="1" s="1"/>
  <c r="C20" i="1"/>
  <c r="N20" i="1" s="1"/>
  <c r="D19" i="1"/>
  <c r="O19" i="1" s="1"/>
  <c r="C19" i="1"/>
  <c r="N19" i="1" s="1"/>
  <c r="D18" i="1"/>
  <c r="O18" i="1" s="1"/>
  <c r="C18" i="1"/>
  <c r="N18" i="1" s="1"/>
  <c r="D17" i="1"/>
  <c r="O17" i="1" s="1"/>
  <c r="C17" i="1"/>
  <c r="N17" i="1" s="1"/>
  <c r="D16" i="1"/>
  <c r="O16" i="1" s="1"/>
  <c r="C16" i="1"/>
  <c r="N16" i="1" s="1"/>
  <c r="D15" i="1"/>
  <c r="O15" i="1" s="1"/>
  <c r="C15" i="1"/>
  <c r="N15" i="1" s="1"/>
  <c r="D14" i="1"/>
  <c r="O14" i="1" s="1"/>
  <c r="C14" i="1"/>
  <c r="N14" i="1" s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O9" i="1" s="1"/>
  <c r="C9" i="1"/>
  <c r="N9" i="1" s="1"/>
  <c r="R8" i="1"/>
  <c r="D8" i="1"/>
  <c r="O8" i="1" s="1"/>
  <c r="C8" i="1"/>
  <c r="D7" i="1"/>
  <c r="O7" i="1" s="1"/>
  <c r="C7" i="1"/>
  <c r="J6" i="1"/>
  <c r="D6" i="1" s="1"/>
  <c r="O6" i="1" s="1"/>
  <c r="H6" i="1"/>
  <c r="G6" i="1"/>
  <c r="C6" i="1"/>
  <c r="D5" i="1"/>
  <c r="O5" i="1" s="1"/>
  <c r="C5" i="1"/>
  <c r="N5" i="1" s="1"/>
  <c r="D4" i="1"/>
  <c r="O4" i="1" s="1"/>
  <c r="C4" i="1"/>
  <c r="N4" i="1" s="1"/>
  <c r="D3" i="1"/>
  <c r="O3" i="1" s="1"/>
  <c r="C3" i="1"/>
  <c r="N3" i="1" s="1"/>
  <c r="D2" i="1"/>
  <c r="O2" i="1" s="1"/>
  <c r="C2" i="1"/>
  <c r="N2" i="1" s="1"/>
  <c r="O71" i="7" l="1"/>
  <c r="O62" i="7"/>
  <c r="O66" i="1"/>
  <c r="O67" i="1"/>
  <c r="O72" i="1"/>
  <c r="O31" i="1"/>
  <c r="N31" i="1"/>
  <c r="N6" i="1"/>
  <c r="O13" i="1"/>
  <c r="O37" i="1"/>
  <c r="O68" i="1"/>
  <c r="D71" i="1"/>
  <c r="C71" i="1"/>
  <c r="N71" i="1" s="1"/>
  <c r="O69" i="1"/>
  <c r="N7" i="1"/>
  <c r="N8" i="1"/>
  <c r="J62" i="1"/>
  <c r="G71" i="1"/>
  <c r="C58" i="1"/>
  <c r="N72" i="1"/>
  <c r="N73" i="1"/>
  <c r="N74" i="1"/>
  <c r="D58" i="1"/>
  <c r="O58" i="1" s="1"/>
  <c r="D62" i="1" l="1"/>
  <c r="C62" i="1"/>
  <c r="O71" i="1"/>
  <c r="O62" i="1" l="1"/>
</calcChain>
</file>

<file path=xl/sharedStrings.xml><?xml version="1.0" encoding="utf-8"?>
<sst xmlns="http://schemas.openxmlformats.org/spreadsheetml/2006/main" count="849" uniqueCount="223">
  <si>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</si>
  <si>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</si>
  <si>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</si>
  <si>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</si>
  <si>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</si>
  <si>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</si>
  <si>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</si>
  <si>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</si>
  <si>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</si>
  <si>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</si>
  <si>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</si>
  <si>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</si>
  <si>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</si>
  <si>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</si>
  <si>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</si>
  <si>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</si>
  <si>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</si>
  <si>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</si>
  <si>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</si>
  <si>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</si>
  <si>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</si>
  <si>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</si>
  <si>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</si>
  <si>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</si>
  <si>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</si>
  <si>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</si>
  <si>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</si>
  <si>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</si>
  <si>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</si>
  <si>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</si>
  <si>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</si>
  <si>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</si>
  <si>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</si>
  <si>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</si>
  <si>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</si>
  <si>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</si>
  <si>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</si>
  <si>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</si>
  <si>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</si>
  <si>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</si>
  <si>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</si>
  <si>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</si>
  <si>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</si>
  <si>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</si>
  <si>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</si>
  <si>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</si>
  <si>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</si>
  <si>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</si>
  <si>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</si>
  <si>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</si>
  <si>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</si>
  <si>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</si>
  <si>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</si>
  <si>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</si>
  <si>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</si>
  <si>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</si>
  <si>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</si>
  <si>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</si>
  <si>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</si>
  <si>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</si>
  <si>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</si>
  <si>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</si>
  <si>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</si>
  <si>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</si>
  <si>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</si>
  <si>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</si>
  <si>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</si>
  <si>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</si>
  <si>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</si>
  <si>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</si>
  <si>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</si>
  <si>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</si>
  <si>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</si>
  <si>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</si>
  <si>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</si>
  <si>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</si>
  <si>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</si>
  <si>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</si>
  <si>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</si>
  <si>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</si>
  <si>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</si>
  <si>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</si>
  <si>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</si>
  <si>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</si>
  <si>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</si>
  <si>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</si>
  <si>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</si>
  <si>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</si>
  <si>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</si>
  <si>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</si>
  <si>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</si>
  <si>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</si>
  <si>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</si>
  <si>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</si>
  <si>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</si>
  <si>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</si>
  <si>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</si>
  <si>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</si>
  <si>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</si>
  <si>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</si>
  <si>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</si>
  <si>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</si>
  <si>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</si>
  <si>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</si>
  <si>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</si>
  <si>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</si>
  <si>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</si>
  <si>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</si>
  <si>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</si>
  <si>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</si>
  <si>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</si>
  <si>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</si>
  <si>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</si>
  <si>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</si>
  <si>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</si>
  <si>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</si>
  <si>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</si>
  <si>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</si>
  <si>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</si>
  <si>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</si>
  <si>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</si>
  <si>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</si>
  <si>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</si>
  <si>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</si>
  <si>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Tempo de Inutilização (após a expiração de uma patente).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</si>
  <si>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</si>
  <si>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</si>
  <si>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</si>
  <si>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</si>
  <si>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</si>
  <si>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</si>
  <si>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</si>
  <si>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</si>
  <si>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</si>
  <si>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</si>
  <si>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</si>
  <si>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</si>
  <si>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</si>
  <si>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</si>
  <si>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</si>
  <si>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</si>
  <si>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</si>
  <si>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</si>
  <si>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</si>
  <si>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</si>
  <si>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</si>
  <si>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</si>
  <si>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</si>
  <si>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</si>
  <si>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</si>
  <si>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</si>
  <si>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</si>
  <si>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</si>
  <si>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</si>
  <si>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</si>
  <si>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</si>
  <si>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</si>
  <si>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</si>
  <si>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</si>
  <si>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</si>
  <si>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</si>
  <si>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</si>
  <si>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</si>
  <si>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</si>
  <si>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</si>
  <si>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</si>
  <si>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</si>
  <si>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</si>
  <si>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</si>
  <si>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</si>
  <si>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</si>
  <si>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</si>
  <si>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</si>
  <si>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</si>
  <si>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</si>
  <si>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</si>
  <si>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</si>
  <si>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</si>
  <si>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</si>
  <si>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</si>
  <si>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</si>
  <si>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</si>
  <si>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</si>
  <si>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</si>
  <si>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</si>
  <si>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</si>
  <si>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</si>
  <si>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</si>
  <si>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</si>
  <si>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</si>
  <si>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</si>
  <si>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</si>
  <si>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</si>
  <si>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</si>
  <si>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</si>
  <si>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</si>
  <si>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</si>
  <si>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</si>
  <si>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</si>
  <si>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</si>
  <si>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</si>
  <si>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</si>
  <si>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</si>
  <si>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</si>
  <si>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</si>
  <si>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</si>
  <si>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</si>
  <si>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</si>
  <si>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</si>
  <si>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</si>
  <si>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</si>
  <si>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</si>
  <si>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</si>
  <si>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</si>
  <si>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</si>
  <si>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</si>
  <si>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</si>
  <si>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</si>
  <si>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</si>
  <si>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</si>
  <si>
    <t>aInitialPatentLefts</t>
  </si>
  <si>
    <t>Número Inicial de Patentes Abertas de Impressoras Profissionais.</t>
  </si>
  <si>
    <t>patentes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</si>
</sst>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9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3333"/>
      </patternFill>
    </fill>
    <fill>
      <patternFill patternType="solid">
        <fgColor rgb="FFFFC000"/>
        <bgColor rgb="FFFF9900"/>
      </patternFill>
    </fill>
    <fill>
      <patternFill patternType="solid">
        <fgColor rgb="FFFF3333"/>
        <bgColor rgb="FFFF33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0" fillId="6" borderId="0" xfId="0" applyFont="1" applyFill="1"/>
    <xf numFmtId="0" fontId="0" fillId="6" borderId="0" xfId="0" applyFill="1"/>
    <xf numFmtId="2" fontId="0" fillId="6" borderId="0" xfId="0" applyNumberFormat="1" applyFont="1" applyFill="1"/>
    <xf numFmtId="0" fontId="2" fillId="6" borderId="0" xfId="0" applyFont="1" applyFill="1"/>
    <xf numFmtId="2" fontId="2" fillId="6" borderId="0" xfId="0" applyNumberFormat="1" applyFont="1" applyFill="1"/>
    <xf numFmtId="0" fontId="0" fillId="2" borderId="0" xfId="0" applyFill="1"/>
    <xf numFmtId="2" fontId="0" fillId="2" borderId="0" xfId="0" applyNumberFormat="1" applyFont="1" applyFill="1"/>
    <xf numFmtId="0" fontId="3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AED30-A0E2-440E-98B6-19A75F1BE944}">
  <dimension ref="A1:AMI84"/>
  <sheetViews>
    <sheetView tabSelected="1" zoomScale="85" zoomScaleNormal="85" workbookViewId="0">
      <pane xSplit="2" ySplit="1" topLeftCell="C62" activePane="bottomRight" state="frozen"/>
      <selection pane="topRight" activeCell="C1" sqref="C1"/>
      <selection pane="bottomLeft" activeCell="A23" sqref="A23"/>
      <selection pane="bottomRight" activeCell="A84" sqref="A84"/>
    </sheetView>
  </sheetViews>
  <sheetFormatPr defaultRowHeight="15" x14ac:dyDescent="0.25"/>
  <cols>
    <col min="1" max="1" width="40.42578125" style="1" bestFit="1" customWidth="1"/>
    <col min="2" max="2" width="9.140625" style="1"/>
    <col min="3" max="4" width="10.7109375" style="2" bestFit="1" customWidth="1"/>
    <col min="5" max="5" width="9.140625" style="1" customWidth="1"/>
    <col min="6" max="6" width="9.140625" style="2" customWidth="1"/>
    <col min="7" max="9" width="9.140625" style="1" customWidth="1"/>
    <col min="10" max="10" width="8.140625" style="1" bestFit="1" customWidth="1"/>
    <col min="11" max="16" width="9.140625" style="1"/>
    <col min="17" max="17" width="36" style="1" customWidth="1"/>
    <col min="18" max="1023" width="9.140625" style="1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65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80" si="4">IF(I24="Incerto",MAX(G24,J24-(ABS(F24*J24))),J24)</f>
        <v>1.5</v>
      </c>
      <c r="D24" s="2">
        <f t="shared" ref="D24:D80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si="3"/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3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3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6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3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6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3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6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3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6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3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6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3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6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3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6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3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6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3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3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7">J46/4</f>
        <v>2.5</v>
      </c>
      <c r="H46" s="1">
        <f t="shared" ref="H46:H51" si="8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3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7"/>
        <v>500</v>
      </c>
      <c r="H47" s="1">
        <f t="shared" si="8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3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7"/>
        <v>50</v>
      </c>
      <c r="H48" s="1">
        <f t="shared" si="8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3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7"/>
        <v>50</v>
      </c>
      <c r="H49" s="1">
        <f t="shared" si="8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3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7"/>
        <v>5</v>
      </c>
      <c r="H50" s="1">
        <f t="shared" si="8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3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7"/>
        <v>250000</v>
      </c>
      <c r="H51" s="1">
        <f t="shared" si="8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3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3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3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3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3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si="4"/>
        <v>0.28999999999999998</v>
      </c>
      <c r="D56" s="2">
        <f t="shared" si="5"/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3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4"/>
        <v>0.15</v>
      </c>
      <c r="D57" s="2">
        <f t="shared" si="5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3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4"/>
        <v>0.27999999999999992</v>
      </c>
      <c r="D58" s="2">
        <f t="shared" si="5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3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4"/>
        <v>0.28000000000000003</v>
      </c>
      <c r="D59" s="2">
        <f t="shared" si="5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3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4"/>
        <v>0.28999999999999998</v>
      </c>
      <c r="D60" s="2">
        <f t="shared" si="5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3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4"/>
        <v>0.15</v>
      </c>
      <c r="D61" s="2">
        <f t="shared" si="5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3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4"/>
        <v>0.27999999999999992</v>
      </c>
      <c r="D62" s="2">
        <f t="shared" si="5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3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4"/>
        <v>0</v>
      </c>
      <c r="D63" s="2">
        <f t="shared" si="5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3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4"/>
        <v>0</v>
      </c>
      <c r="D64" s="2">
        <f t="shared" si="5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3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4"/>
        <v>0</v>
      </c>
      <c r="D65" s="2">
        <f t="shared" si="5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3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4"/>
        <v>0.05</v>
      </c>
      <c r="D66" s="8">
        <f t="shared" si="5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9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4"/>
        <v>0.05</v>
      </c>
      <c r="D67" s="8">
        <f t="shared" si="5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9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4"/>
        <v>0.05</v>
      </c>
      <c r="D68" s="8">
        <f t="shared" si="5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9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4"/>
        <v>0.28999999999999998</v>
      </c>
      <c r="D69" s="2">
        <f t="shared" si="5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0">C69=D69</f>
        <v>0</v>
      </c>
      <c r="O69" s="1" t="b">
        <f t="shared" si="9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4"/>
        <v>0.15</v>
      </c>
      <c r="D70" s="2">
        <f t="shared" si="5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0"/>
        <v>0</v>
      </c>
      <c r="O70" s="1" t="b">
        <f t="shared" si="9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4"/>
        <v>0.27999999999999992</v>
      </c>
      <c r="D71" s="2">
        <f t="shared" si="5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0"/>
        <v>0</v>
      </c>
      <c r="O71" s="1" t="b">
        <f t="shared" si="9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4"/>
        <v>0.51</v>
      </c>
      <c r="D72" s="2">
        <f t="shared" si="5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0"/>
        <v>0</v>
      </c>
      <c r="O72" s="1" t="b">
        <f t="shared" si="9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4"/>
        <v>0.51</v>
      </c>
      <c r="D73" s="2">
        <f t="shared" si="5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0"/>
        <v>0</v>
      </c>
      <c r="O73" s="1" t="b">
        <f t="shared" si="9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4"/>
        <v>0.51</v>
      </c>
      <c r="D74" s="2">
        <f t="shared" si="5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0"/>
        <v>0</v>
      </c>
      <c r="O74" s="1" t="b">
        <f t="shared" si="9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4"/>
        <v>200000</v>
      </c>
      <c r="D75" s="2">
        <f t="shared" si="5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0"/>
        <v>1</v>
      </c>
      <c r="O75" s="1" t="b">
        <f t="shared" si="9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4"/>
        <v>200000</v>
      </c>
      <c r="D76" s="2">
        <f t="shared" si="5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0"/>
        <v>1</v>
      </c>
      <c r="O76" s="1" t="b">
        <f t="shared" si="9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4"/>
        <v>200000</v>
      </c>
      <c r="D77" s="2">
        <f t="shared" si="5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0"/>
        <v>1</v>
      </c>
      <c r="O77" s="1" t="b">
        <f t="shared" si="9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4"/>
        <v>200000</v>
      </c>
      <c r="D78" s="2">
        <f t="shared" si="5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0"/>
        <v>1</v>
      </c>
      <c r="O78" s="1" t="b">
        <f t="shared" si="9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f t="shared" si="4"/>
        <v>2</v>
      </c>
      <c r="D79" s="2">
        <f t="shared" si="5"/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  <row r="80" spans="1:17" x14ac:dyDescent="0.25">
      <c r="A80" s="1" t="s">
        <v>220</v>
      </c>
      <c r="B80" s="1" t="s">
        <v>221</v>
      </c>
      <c r="C80" s="2">
        <f t="shared" si="4"/>
        <v>0</v>
      </c>
      <c r="D80" s="2">
        <f t="shared" si="5"/>
        <v>0</v>
      </c>
      <c r="E80" s="1" t="s">
        <v>222</v>
      </c>
      <c r="F80" s="2">
        <v>0</v>
      </c>
      <c r="G80" s="1">
        <v>0</v>
      </c>
      <c r="H80" s="1">
        <v>10000</v>
      </c>
      <c r="I80" s="1" t="s">
        <v>21</v>
      </c>
      <c r="J80" s="1">
        <v>0</v>
      </c>
      <c r="K80" s="1">
        <v>0</v>
      </c>
      <c r="P80" s="1" t="s">
        <v>39</v>
      </c>
    </row>
    <row r="81" spans="1:10" x14ac:dyDescent="0.25">
      <c r="A81" s="1" t="s">
        <v>174</v>
      </c>
      <c r="J81" s="1">
        <v>1</v>
      </c>
    </row>
    <row r="82" spans="1:10" x14ac:dyDescent="0.25">
      <c r="A82" s="1" t="s">
        <v>175</v>
      </c>
      <c r="J82">
        <v>0.1</v>
      </c>
    </row>
    <row r="83" spans="1:10" x14ac:dyDescent="0.25">
      <c r="A83" s="1" t="s">
        <v>176</v>
      </c>
      <c r="J83">
        <v>0.3</v>
      </c>
    </row>
    <row r="84" spans="1:10" x14ac:dyDescent="0.25">
      <c r="A84" s="1" t="s">
        <v>177</v>
      </c>
      <c r="J84">
        <v>0.1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80"/>
  <sheetViews>
    <sheetView zoomScale="85" zoomScaleNormal="85" workbookViewId="0">
      <pane xSplit="2" ySplit="1" topLeftCell="C62" activePane="bottomRight" state="frozen"/>
      <selection pane="topRight" activeCell="C1" sqref="C1"/>
      <selection pane="bottomLeft" activeCell="A23" sqref="A23"/>
      <selection pane="bottomRight" activeCell="C2" sqref="C2"/>
    </sheetView>
  </sheetViews>
  <sheetFormatPr defaultRowHeight="15" x14ac:dyDescent="0.25"/>
  <cols>
    <col min="1" max="1" width="22.5703125" style="1"/>
    <col min="2" max="2" width="33.7109375" style="1"/>
    <col min="3" max="4" width="10.7109375" style="2" bestFit="1" customWidth="1"/>
    <col min="5" max="5" width="9.140625" style="1" customWidth="1"/>
    <col min="6" max="6" width="9.140625" style="2" customWidth="1"/>
    <col min="7" max="9" width="9.140625" style="1" customWidth="1"/>
    <col min="10" max="10" width="8.140625" style="1" bestFit="1" customWidth="1"/>
    <col min="11" max="14" width="6.140625" style="1"/>
    <col min="15" max="15" width="3.5703125" style="1"/>
    <col min="16" max="16" width="15.140625" style="1"/>
    <col min="17" max="17" width="36" style="1" customWidth="1"/>
    <col min="18" max="18" width="8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1" t="s">
        <v>46</v>
      </c>
      <c r="B8" s="1" t="s">
        <v>47</v>
      </c>
      <c r="C8" s="2">
        <f t="shared" si="0"/>
        <v>200000</v>
      </c>
      <c r="D8" s="2">
        <f t="shared" si="1"/>
        <v>200000</v>
      </c>
      <c r="E8" s="1" t="s">
        <v>48</v>
      </c>
      <c r="F8" s="2">
        <v>0.5</v>
      </c>
      <c r="G8">
        <v>200000</v>
      </c>
      <c r="H8">
        <v>200000</v>
      </c>
      <c r="I8" s="1" t="s">
        <v>21</v>
      </c>
      <c r="J8" s="1">
        <v>200000</v>
      </c>
      <c r="K8" s="1">
        <v>1000</v>
      </c>
      <c r="L8"/>
      <c r="M8"/>
      <c r="N8" s="1" t="b">
        <f t="shared" si="2"/>
        <v>1</v>
      </c>
      <c r="O8" s="1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1" t="s">
        <v>54</v>
      </c>
      <c r="B10" s="1" t="s">
        <v>55</v>
      </c>
      <c r="C10" s="2">
        <f t="shared" si="0"/>
        <v>25000</v>
      </c>
      <c r="D10" s="2">
        <f t="shared" si="1"/>
        <v>100000</v>
      </c>
      <c r="E10" s="1" t="s">
        <v>56</v>
      </c>
      <c r="F10" s="2">
        <v>1</v>
      </c>
      <c r="G10">
        <f>J10/2</f>
        <v>25000</v>
      </c>
      <c r="H10">
        <f>J10*2</f>
        <v>100000</v>
      </c>
      <c r="I10" s="7" t="s">
        <v>38</v>
      </c>
      <c r="J10" s="1">
        <v>50000</v>
      </c>
      <c r="K10" s="1">
        <v>60000000</v>
      </c>
      <c r="L10"/>
      <c r="M10"/>
      <c r="N10" s="1" t="b">
        <f t="shared" si="2"/>
        <v>0</v>
      </c>
      <c r="O10" s="1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8">
        <f t="shared" si="0"/>
        <v>0</v>
      </c>
      <c r="D11" s="8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9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1" t="s">
        <v>64</v>
      </c>
      <c r="B13" s="1" t="s">
        <v>65</v>
      </c>
      <c r="C13" s="2">
        <f t="shared" si="0"/>
        <v>5000</v>
      </c>
      <c r="D13" s="2">
        <f t="shared" si="1"/>
        <v>300000</v>
      </c>
      <c r="E13" s="1" t="s">
        <v>56</v>
      </c>
      <c r="F13" s="2">
        <v>5</v>
      </c>
      <c r="G13">
        <f>J13/10</f>
        <v>5000</v>
      </c>
      <c r="H13">
        <f>J13*10</f>
        <v>500000</v>
      </c>
      <c r="I13" s="5" t="s">
        <v>38</v>
      </c>
      <c r="J13" s="5">
        <v>50000</v>
      </c>
      <c r="K13" s="1">
        <v>100000000</v>
      </c>
      <c r="L13"/>
      <c r="M13"/>
      <c r="N13" s="1" t="b">
        <f t="shared" si="2"/>
        <v>0</v>
      </c>
      <c r="O13" s="1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0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1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2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1" t="s">
        <v>139</v>
      </c>
      <c r="B52" s="12"/>
      <c r="C52" s="13">
        <f t="shared" si="4"/>
        <v>0.03</v>
      </c>
      <c r="D52" s="13">
        <f t="shared" si="5"/>
        <v>0.9</v>
      </c>
      <c r="E52" s="12"/>
      <c r="F52" s="13">
        <v>3</v>
      </c>
      <c r="G52" s="11">
        <v>0.03</v>
      </c>
      <c r="H52" s="11">
        <v>0.9</v>
      </c>
      <c r="I52" s="11" t="s">
        <v>38</v>
      </c>
      <c r="J52" s="11">
        <v>0.4</v>
      </c>
      <c r="K52" s="12"/>
      <c r="L52" s="12"/>
      <c r="M52" s="12"/>
      <c r="N52" s="12"/>
      <c r="O52" s="11" t="b">
        <f t="shared" si="6"/>
        <v>1</v>
      </c>
      <c r="P52" s="11" t="s">
        <v>39</v>
      </c>
      <c r="Q52"/>
    </row>
    <row r="53" spans="1:17" x14ac:dyDescent="0.25">
      <c r="A53" s="14" t="s">
        <v>140</v>
      </c>
      <c r="B53" s="14"/>
      <c r="C53" s="15">
        <f t="shared" si="4"/>
        <v>13000</v>
      </c>
      <c r="D53" s="15">
        <f t="shared" si="5"/>
        <v>13000</v>
      </c>
      <c r="E53" s="14"/>
      <c r="F53" s="15">
        <v>0.5</v>
      </c>
      <c r="G53" s="14">
        <f>J53*0.1</f>
        <v>1300</v>
      </c>
      <c r="H53" s="14">
        <f>J53*10</f>
        <v>130000</v>
      </c>
      <c r="I53" s="14" t="s">
        <v>21</v>
      </c>
      <c r="J53" s="14">
        <f>J54*5</f>
        <v>13000</v>
      </c>
      <c r="K53" s="14"/>
      <c r="L53" s="14"/>
      <c r="M53" s="14"/>
      <c r="N53" s="14"/>
      <c r="O53" s="14" t="b">
        <f t="shared" si="6"/>
        <v>0</v>
      </c>
      <c r="P53" s="14" t="s">
        <v>39</v>
      </c>
      <c r="Q53"/>
    </row>
    <row r="54" spans="1:17" x14ac:dyDescent="0.25">
      <c r="A54" s="5" t="s">
        <v>141</v>
      </c>
      <c r="B54" s="16"/>
      <c r="C54" s="17">
        <f t="shared" si="4"/>
        <v>2600</v>
      </c>
      <c r="D54" s="17">
        <f t="shared" si="5"/>
        <v>2600</v>
      </c>
      <c r="E54" s="16"/>
      <c r="F54" s="17">
        <v>0.5</v>
      </c>
      <c r="G54" s="5">
        <f>J54*0.1</f>
        <v>260</v>
      </c>
      <c r="H54" s="5">
        <f>J54*10</f>
        <v>26000</v>
      </c>
      <c r="I54" s="5" t="s">
        <v>21</v>
      </c>
      <c r="J54" s="5">
        <v>2600</v>
      </c>
      <c r="K54" s="16"/>
      <c r="L54" s="16"/>
      <c r="M54" s="16"/>
      <c r="N54" s="16"/>
      <c r="O54" s="5" t="b">
        <f t="shared" si="6"/>
        <v>0</v>
      </c>
      <c r="P54" s="5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8" si="10">IF(I56="Incerto",MAX(G56,J56-(ABS(F56*J56))),J56)</f>
        <v>0.28999999999999998</v>
      </c>
      <c r="D56" s="2">
        <f t="shared" ref="D56:D78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8">
        <f t="shared" si="10"/>
        <v>0.05</v>
      </c>
      <c r="D66" s="8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8">
        <f t="shared" si="10"/>
        <v>0.05</v>
      </c>
      <c r="D67" s="8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8">
        <f t="shared" si="10"/>
        <v>0.05</v>
      </c>
      <c r="D68" s="8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1.49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1.49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1.49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1" t="s">
        <v>169</v>
      </c>
      <c r="B75" s="1" t="s">
        <v>170</v>
      </c>
      <c r="C75" s="2">
        <f t="shared" si="10"/>
        <v>200000</v>
      </c>
      <c r="D75" s="2">
        <f t="shared" si="11"/>
        <v>200000</v>
      </c>
      <c r="E75" s="1" t="s">
        <v>48</v>
      </c>
      <c r="F75" s="2">
        <v>0.5</v>
      </c>
      <c r="G75" s="1">
        <f>J75/10</f>
        <v>20000</v>
      </c>
      <c r="H75" s="1">
        <f>J75*10</f>
        <v>2000000</v>
      </c>
      <c r="I75" s="1" t="s">
        <v>21</v>
      </c>
      <c r="J75" s="1">
        <v>200000</v>
      </c>
      <c r="K75" s="1">
        <v>1000</v>
      </c>
      <c r="L75"/>
      <c r="M75"/>
      <c r="N75" s="1" t="b">
        <f t="shared" si="13"/>
        <v>1</v>
      </c>
      <c r="O75" s="1" t="b">
        <f t="shared" si="12"/>
        <v>0</v>
      </c>
      <c r="P75" s="1" t="s">
        <v>39</v>
      </c>
    </row>
    <row r="76" spans="1:17" x14ac:dyDescent="0.25">
      <c r="A76" s="1" t="s">
        <v>171</v>
      </c>
      <c r="B76" s="1" t="s">
        <v>170</v>
      </c>
      <c r="C76" s="2">
        <f t="shared" si="10"/>
        <v>200000</v>
      </c>
      <c r="D76" s="2">
        <f t="shared" si="11"/>
        <v>200000</v>
      </c>
      <c r="E76" s="1" t="s">
        <v>48</v>
      </c>
      <c r="F76" s="2">
        <v>0.5</v>
      </c>
      <c r="G76" s="1">
        <f>J76/10</f>
        <v>20000</v>
      </c>
      <c r="H76" s="1">
        <f>J76*10</f>
        <v>2000000</v>
      </c>
      <c r="I76" s="1" t="s">
        <v>21</v>
      </c>
      <c r="J76" s="1">
        <v>200000</v>
      </c>
      <c r="K76" s="1">
        <v>1000</v>
      </c>
      <c r="L76"/>
      <c r="M76"/>
      <c r="N76" s="1" t="b">
        <f t="shared" si="13"/>
        <v>1</v>
      </c>
      <c r="O76" s="1" t="b">
        <f t="shared" si="12"/>
        <v>0</v>
      </c>
      <c r="P76" s="1" t="s">
        <v>39</v>
      </c>
    </row>
    <row r="77" spans="1:17" x14ac:dyDescent="0.25">
      <c r="A77" s="1" t="s">
        <v>172</v>
      </c>
      <c r="B77" s="1" t="s">
        <v>170</v>
      </c>
      <c r="C77" s="2">
        <f t="shared" si="10"/>
        <v>200000</v>
      </c>
      <c r="D77" s="2">
        <f t="shared" si="11"/>
        <v>200000</v>
      </c>
      <c r="E77" s="1" t="s">
        <v>48</v>
      </c>
      <c r="F77" s="2">
        <v>0.5</v>
      </c>
      <c r="G77" s="1">
        <f>J77/10</f>
        <v>20000</v>
      </c>
      <c r="H77" s="1">
        <f>J77*10</f>
        <v>2000000</v>
      </c>
      <c r="I77" s="1" t="s">
        <v>21</v>
      </c>
      <c r="J77" s="1">
        <v>200000</v>
      </c>
      <c r="K77" s="1">
        <v>1000</v>
      </c>
      <c r="L77"/>
      <c r="M77"/>
      <c r="N77" s="1" t="b">
        <f t="shared" si="13"/>
        <v>1</v>
      </c>
      <c r="O77" s="1" t="b">
        <f t="shared" si="12"/>
        <v>0</v>
      </c>
      <c r="P77" s="1" t="s">
        <v>39</v>
      </c>
    </row>
    <row r="78" spans="1:17" x14ac:dyDescent="0.25">
      <c r="A78" s="1" t="s">
        <v>173</v>
      </c>
      <c r="B78" s="1" t="s">
        <v>170</v>
      </c>
      <c r="C78" s="2">
        <f t="shared" si="10"/>
        <v>200000</v>
      </c>
      <c r="D78" s="2">
        <f t="shared" si="11"/>
        <v>200000</v>
      </c>
      <c r="E78" s="1" t="s">
        <v>48</v>
      </c>
      <c r="F78" s="2">
        <v>0.5</v>
      </c>
      <c r="G78" s="1">
        <f>J78/10</f>
        <v>20000</v>
      </c>
      <c r="H78" s="1">
        <f>J78*10</f>
        <v>2000000</v>
      </c>
      <c r="I78" s="1" t="s">
        <v>21</v>
      </c>
      <c r="J78" s="1">
        <v>200000</v>
      </c>
      <c r="K78" s="1">
        <v>1000</v>
      </c>
      <c r="L78"/>
      <c r="M78"/>
      <c r="N78" s="1" t="b">
        <f t="shared" si="13"/>
        <v>1</v>
      </c>
      <c r="O78" s="1" t="b">
        <f t="shared" si="12"/>
        <v>0</v>
      </c>
      <c r="P78" s="1" t="s">
        <v>39</v>
      </c>
    </row>
    <row r="79" spans="1:17" ht="135" x14ac:dyDescent="0.25">
      <c r="A79" s="1" t="s">
        <v>217</v>
      </c>
      <c r="B79" s="1" t="s">
        <v>218</v>
      </c>
      <c r="C79" s="2">
        <f t="shared" ref="C79" si="14">IF(I79="Incerto",MAX(G79,J79-(ABS(F79*J79))),J79)</f>
        <v>2</v>
      </c>
      <c r="D79" s="2">
        <f t="shared" ref="D79" si="15">IF(I79="Incerto",MIN(H79,J79+(ABS(F79*J79))),J79)</f>
        <v>2</v>
      </c>
      <c r="E79" s="1" t="s">
        <v>25</v>
      </c>
      <c r="F79" s="2">
        <v>0</v>
      </c>
      <c r="G79" s="1">
        <v>1</v>
      </c>
      <c r="H79" s="2">
        <v>3</v>
      </c>
      <c r="I79" s="1" t="s">
        <v>21</v>
      </c>
      <c r="J79" s="2">
        <v>2</v>
      </c>
      <c r="K79" s="1">
        <v>1</v>
      </c>
      <c r="P79" s="1" t="s">
        <v>39</v>
      </c>
      <c r="Q79" s="19" t="s">
        <v>219</v>
      </c>
    </row>
    <row r="80" spans="1:17" x14ac:dyDescent="0.25">
      <c r="A80" s="1" t="s">
        <v>220</v>
      </c>
      <c r="B80" s="1" t="s">
        <v>221</v>
      </c>
      <c r="C80" s="2">
        <f t="shared" ref="C80" si="16">IF(I80="Incerto",MAX(G80,J80-(ABS(F80*J80))),J80)</f>
        <v>0</v>
      </c>
      <c r="D80" s="2">
        <f t="shared" ref="D80" si="17">IF(I80="Incerto",MIN(H80,J80+(ABS(F80*J80))),J80)</f>
        <v>0</v>
      </c>
      <c r="E80" s="1" t="s">
        <v>222</v>
      </c>
      <c r="F80" s="2">
        <v>0</v>
      </c>
      <c r="G80" s="1">
        <v>0</v>
      </c>
      <c r="H80" s="1">
        <v>10000</v>
      </c>
      <c r="I80" s="1" t="s">
        <v>21</v>
      </c>
      <c r="J80" s="1">
        <v>0</v>
      </c>
      <c r="K80" s="1">
        <v>0</v>
      </c>
      <c r="P80" s="1" t="s">
        <v>39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85" zoomScaleNormal="85" workbookViewId="0">
      <selection activeCell="A2" sqref="A2:D2"/>
    </sheetView>
  </sheetViews>
  <sheetFormatPr defaultRowHeight="15" x14ac:dyDescent="0.25"/>
  <cols>
    <col min="1" max="1" width="19.7109375"/>
    <col min="2" max="2" width="12.42578125"/>
    <col min="3" max="3" width="15.42578125"/>
    <col min="4" max="4" width="15.5703125"/>
    <col min="5" max="1025" width="8.42578125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0.1</v>
      </c>
    </row>
    <row r="3" spans="1:4" x14ac:dyDescent="0.25">
      <c r="A3">
        <v>2</v>
      </c>
      <c r="B3">
        <v>0.5</v>
      </c>
      <c r="C3">
        <v>0.35</v>
      </c>
      <c r="D3">
        <v>0.05</v>
      </c>
    </row>
    <row r="4" spans="1:4" x14ac:dyDescent="0.25">
      <c r="B4">
        <v>0.9</v>
      </c>
      <c r="C4">
        <v>0.45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G11" sqref="G11"/>
    </sheetView>
  </sheetViews>
  <sheetFormatPr defaultRowHeight="15" x14ac:dyDescent="0.25"/>
  <cols>
    <col min="1" max="3" width="6.140625" style="1"/>
    <col min="4" max="4" width="16.140625" style="1"/>
    <col min="5" max="5" width="12.140625" style="1"/>
    <col min="6" max="6" width="14.5703125" style="1"/>
    <col min="7" max="7" width="10.85546875" style="1"/>
    <col min="8" max="8" width="9.5703125"/>
    <col min="9" max="9" width="7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5703125"/>
  </cols>
  <sheetData>
    <row r="1" spans="1:3" x14ac:dyDescent="0.25">
      <c r="A1" s="18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1" max="1" width="8.42578125"/>
    <col min="2" max="2" width="15.5703125"/>
    <col min="3" max="4" width="14.28515625"/>
    <col min="5" max="5" width="6.140625"/>
    <col min="6" max="1025" width="8.57031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B8" sqref="B8"/>
    </sheetView>
  </sheetViews>
  <sheetFormatPr defaultRowHeight="15" x14ac:dyDescent="0.25"/>
  <cols>
    <col min="1" max="1" width="15.425781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-0.5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70</vt:i4>
      </vt:variant>
    </vt:vector>
  </HeadingPairs>
  <TitlesOfParts>
    <vt:vector size="77" baseType="lpstr">
      <vt:lpstr>params_testeithink</vt:lpstr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params_testeithink!_FilterDatabase_0</vt:lpstr>
      <vt:lpstr>levers!_FilterDatabase_0_0</vt:lpstr>
      <vt:lpstr>params!_FilterDatabase_0_0</vt:lpstr>
      <vt:lpstr>params_testeithink!_FilterDatabase_0_0</vt:lpstr>
      <vt:lpstr>levers!_FilterDatabase_0_0_0</vt:lpstr>
      <vt:lpstr>params!_FilterDatabase_0_0_0</vt:lpstr>
      <vt:lpstr>params_testeithink!_FilterDatabase_0_0_0</vt:lpstr>
      <vt:lpstr>levers!_FilterDatabase_0_0_0_0</vt:lpstr>
      <vt:lpstr>params!_FilterDatabase_0_0_0_0</vt:lpstr>
      <vt:lpstr>params_testeithink!_FilterDatabase_0_0_0_0</vt:lpstr>
      <vt:lpstr>levers!_FilterDatabase_0_0_0_0_0</vt:lpstr>
      <vt:lpstr>params!_FilterDatabase_0_0_0_0_0</vt:lpstr>
      <vt:lpstr>params_testeithink!_FilterDatabase_0_0_0_0_0</vt:lpstr>
      <vt:lpstr>levers!_FilterDatabase_0_0_0_0_0_0</vt:lpstr>
      <vt:lpstr>params!_FilterDatabase_0_0_0_0_0_0</vt:lpstr>
      <vt:lpstr>params_testeithink!_FilterDatabase_0_0_0_0_0_0</vt:lpstr>
      <vt:lpstr>levers!_FilterDatabase_0_0_0_0_0_0_0</vt:lpstr>
      <vt:lpstr>params!_FilterDatabase_0_0_0_0_0_0_0</vt:lpstr>
      <vt:lpstr>params_testeithink!_FilterDatabase_0_0_0_0_0_0_0</vt:lpstr>
      <vt:lpstr>levers!_FilterDatabase_0_0_0_0_0_0_0_0</vt:lpstr>
      <vt:lpstr>params!_FilterDatabase_0_0_0_0_0_0_0_0</vt:lpstr>
      <vt:lpstr>params_testeithink!_FilterDatabase_0_0_0_0_0_0_0_0</vt:lpstr>
      <vt:lpstr>levers!_FilterDatabase_0_0_0_0_0_0_0_0_0</vt:lpstr>
      <vt:lpstr>params!_FilterDatabase_0_0_0_0_0_0_0_0_0</vt:lpstr>
      <vt:lpstr>params_testeithink!_FilterDatabase_0_0_0_0_0_0_0_0_0</vt:lpstr>
      <vt:lpstr>levers!_FilterDatabase_0_0_0_0_0_0_0_0_0_0</vt:lpstr>
      <vt:lpstr>params!_FilterDatabase_0_0_0_0_0_0_0_0_0_0</vt:lpstr>
      <vt:lpstr>params_testeithink!_FilterDatabase_0_0_0_0_0_0_0_0_0_0</vt:lpstr>
      <vt:lpstr>levers!_FilterDatabase_0_0_0_0_0_0_0_0_0_0_0</vt:lpstr>
      <vt:lpstr>params!_FilterDatabase_0_0_0_0_0_0_0_0_0_0_0</vt:lpstr>
      <vt:lpstr>params_testeithink!_FilterDatabase_0_0_0_0_0_0_0_0_0_0_0</vt:lpstr>
      <vt:lpstr>levers!_FilterDatabase_0_0_0_0_0_0_0_0_0_0_0_0</vt:lpstr>
      <vt:lpstr>params!_FilterDatabase_0_0_0_0_0_0_0_0_0_0_0_0</vt:lpstr>
      <vt:lpstr>params_testeithink!_FilterDatabase_0_0_0_0_0_0_0_0_0_0_0_0</vt:lpstr>
      <vt:lpstr>levers!_FilterDatabase_0_0_0_0_0_0_0_0_0_0_0_0_0</vt:lpstr>
      <vt:lpstr>params!_FilterDatabase_0_0_0_0_0_0_0_0_0_0_0_0_0</vt:lpstr>
      <vt:lpstr>params_testeithink!_FilterDatabase_0_0_0_0_0_0_0_0_0_0_0_0_0</vt:lpstr>
      <vt:lpstr>levers!_FilterDatabase_0_0_0_0_0_0_0_0_0_0_0_0_0_0</vt:lpstr>
      <vt:lpstr>params!_FilterDatabase_0_0_0_0_0_0_0_0_0_0_0_0_0_0</vt:lpstr>
      <vt:lpstr>params_testeithink!_FilterDatabase_0_0_0_0_0_0_0_0_0_0_0_0_0_0</vt:lpstr>
      <vt:lpstr>levers!_FilterDatabase_0_0_0_0_0_0_0_0_0_0_0_0_0_0_0</vt:lpstr>
      <vt:lpstr>params!_FilterDatabase_0_0_0_0_0_0_0_0_0_0_0_0_0_0_0</vt:lpstr>
      <vt:lpstr>params_testeithink!_FilterDatabase_0_0_0_0_0_0_0_0_0_0_0_0_0_0_0</vt:lpstr>
      <vt:lpstr>levers!_FilterDatabase_0_0_0_0_0_0_0_0_0_0_0_0_0_0_0_0</vt:lpstr>
      <vt:lpstr>params!_FilterDatabase_0_0_0_0_0_0_0_0_0_0_0_0_0_0_0_0</vt:lpstr>
      <vt:lpstr>params_testeithink!_FilterDatabase_0_0_0_0_0_0_0_0_0_0_0_0_0_0_0_0</vt:lpstr>
      <vt:lpstr>levers!_FilterDatabase_0_0_0_0_0_0_0_0_0_0_0_0_0_0_0_0_0</vt:lpstr>
      <vt:lpstr>params!_FilterDatabase_0_0_0_0_0_0_0_0_0_0_0_0_0_0_0_0_0</vt:lpstr>
      <vt:lpstr>params_testeithink!_FilterDatabase_0_0_0_0_0_0_0_0_0_0_0_0_0_0_0_0_0</vt:lpstr>
      <vt:lpstr>levers!_FilterDatabase_0_0_0_0_0_0_0_0_0_0_0_0_0_0_0_0_0_0</vt:lpstr>
      <vt:lpstr>params!_FilterDatabase_0_0_0_0_0_0_0_0_0_0_0_0_0_0_0_0_0_0</vt:lpstr>
      <vt:lpstr>params_testeithink!_FilterDatabase_0_0_0_0_0_0_0_0_0_0_0_0_0_0_0_0_0_0</vt:lpstr>
      <vt:lpstr>levers!_FilterDatabase_0_0_0_0_0_0_0_0_0_0_0_0_0_0_0_0_0_0_0</vt:lpstr>
      <vt:lpstr>params!_FilterDatabase_0_0_0_0_0_0_0_0_0_0_0_0_0_0_0_0_0_0_0</vt:lpstr>
      <vt:lpstr>params_testeithink!_FilterDatabase_0_0_0_0_0_0_0_0_0_0_0_0_0_0_0_0_0_0_0</vt:lpstr>
      <vt:lpstr>levers!_FilterDatabase_0_0_0_0_0_0_0_0_0_0_0_0_0_0_0_0_0_0_0_0</vt:lpstr>
      <vt:lpstr>params!_FilterDatabase_0_0_0_0_0_0_0_0_0_0_0_0_0_0_0_0_0_0_0_0</vt:lpstr>
      <vt:lpstr>params_testeithink!_FilterDatabase_0_0_0_0_0_0_0_0_0_0_0_0_0_0_0_0_0_0_0_0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levers!_FilterDatabase_0_0_0_0_0_0_0_0_0_0_0_0_0_0_0_0_0_0_0_0_0_0_0_0_0_0</vt:lpstr>
      <vt:lpstr>levers!_FilterDatabase_0_0_0_0_0_0_0_0_0_0_0_0_0_0_0_0_0_0_0_0_0_0_0_0_0_0_0</vt:lpstr>
      <vt:lpstr>levers!_FiltrarBancodeDados</vt:lpstr>
      <vt:lpstr>params!_FiltrarBancodeDados</vt:lpstr>
      <vt:lpstr>params_testeithink!_FiltrarBancodeDados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104</cp:revision>
  <cp:lastPrinted>2017-12-21T04:52:12Z</cp:lastPrinted>
  <dcterms:created xsi:type="dcterms:W3CDTF">2017-09-19T17:02:08Z</dcterms:created>
  <dcterms:modified xsi:type="dcterms:W3CDTF">2018-01-05T20:32:44Z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