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externalReferences>
    <externalReference r:id="rId8"/>
  </externalReference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params!$A$1:$O$80</definedName>
    <definedName function="false" hidden="false" localSheetId="0" name="_FilterDatabase_0" vbProcedure="false">params!$A$1:$O$78</definedName>
    <definedName function="false" hidden="false" localSheetId="0" name="_FilterDatabase_0_0" vbProcedure="false">params!$A$1:$O$78</definedName>
    <definedName function="false" hidden="false" localSheetId="0" name="_FilterDatabase_0_0_0" vbProcedure="false">params!$A$1:$O$78</definedName>
    <definedName function="false" hidden="false" localSheetId="0" name="_FilterDatabase_0_0_0_0" vbProcedure="false">params!$A$1:$O$78</definedName>
    <definedName function="false" hidden="false" localSheetId="0" name="_FilterDatabase_0_0_0_0_0" vbProcedure="false">params!$A$1:$O$78</definedName>
    <definedName function="false" hidden="false" localSheetId="0" name="_FilterDatabase_0_0_0_0_0_0" vbProcedure="false">params!$A$1:$O$78</definedName>
    <definedName function="false" hidden="false" localSheetId="0" name="_FilterDatabase_0_0_0_0_0_0_0" vbProcedure="false">params!$A$1:$O$78</definedName>
    <definedName function="false" hidden="false" localSheetId="0" name="_FilterDatabase_0_0_0_0_0_0_0_0" vbProcedure="false">params!$A$1:$O$78</definedName>
    <definedName function="false" hidden="false" localSheetId="0" name="_FilterDatabase_0_0_0_0_0_0_0_0_0" vbProcedure="false">params!$A$1:$O$78</definedName>
    <definedName function="false" hidden="false" localSheetId="0" name="_FilterDatabase_0_0_0_0_0_0_0_0_0_0" vbProcedure="false">params!$A$1:$O$78</definedName>
    <definedName function="false" hidden="false" localSheetId="0" name="_FilterDatabase_0_0_0_0_0_0_0_0_0_0_0" vbProcedure="false">params!$A$1:$O$78</definedName>
    <definedName function="false" hidden="false" localSheetId="0" name="_FilterDatabase_0_0_0_0_0_0_0_0_0_0_0_0" vbProcedure="false">params!$A$1:$O$78</definedName>
    <definedName function="false" hidden="false" localSheetId="0" name="_FilterDatabase_0_0_0_0_0_0_0_0_0_0_0_0_0" vbProcedure="false">params!$A$1:$O$78</definedName>
    <definedName function="false" hidden="false" localSheetId="0" name="_FilterDatabase_0_0_0_0_0_0_0_0_0_0_0_0_0_0" vbProcedure="false">params!$A$1:$O$78</definedName>
    <definedName function="false" hidden="false" localSheetId="0" name="_FilterDatabase_0_0_0_0_0_0_0_0_0_0_0_0_0_0_0" vbProcedure="false">params!$A$1:$O$78</definedName>
    <definedName function="false" hidden="false" localSheetId="0" name="_FilterDatabase_0_0_0_0_0_0_0_0_0_0_0_0_0_0_0_0" vbProcedure="false">params!$A$1:$O$78</definedName>
    <definedName function="false" hidden="false" localSheetId="0" name="_FilterDatabase_0_0_0_0_0_0_0_0_0_0_0_0_0_0_0_0_0" vbProcedure="false">params!$A$1:$O$78</definedName>
    <definedName function="false" hidden="false" localSheetId="0" name="_FilterDatabase_0_0_0_0_0_0_0_0_0_0_0_0_0_0_0_0_0_0" vbProcedure="false">params!$A$1:$O$78</definedName>
    <definedName function="false" hidden="false" localSheetId="0" name="_xlnm._FilterDatabase" vbProcedure="false">params!$A$1:$O$78</definedName>
    <definedName function="false" hidden="false" localSheetId="2" name="_FilterDatabase_0" vbProcedure="false">levers!$A$1:$G$15</definedName>
    <definedName function="false" hidden="false" localSheetId="2" name="_FilterDatabase_0_0" vbProcedure="false">levers!$A$1:$H$17</definedName>
    <definedName function="false" hidden="false" localSheetId="2" name="_FilterDatabase_0_0_0" vbProcedure="false">levers!$A$1:$G$15</definedName>
    <definedName function="false" hidden="false" localSheetId="2" name="_FilterDatabase_0_0_0_0" vbProcedure="false">levers!$A$1:$H$17</definedName>
    <definedName function="false" hidden="false" localSheetId="2" name="_FilterDatabase_0_0_0_0_0" vbProcedure="false">levers!$A$1:$G$15</definedName>
    <definedName function="false" hidden="false" localSheetId="2" name="_FilterDatabase_0_0_0_0_0_0" vbProcedure="false">levers!$A$1:$H$17</definedName>
    <definedName function="false" hidden="false" localSheetId="2" name="_FilterDatabase_0_0_0_0_0_0_0" vbProcedure="false">levers!$A$1:$G$15</definedName>
    <definedName function="false" hidden="false" localSheetId="2" name="_FilterDatabase_0_0_0_0_0_0_0_0" vbProcedure="false">levers!$A$1:$H$17</definedName>
    <definedName function="false" hidden="false" localSheetId="2" name="_FilterDatabase_0_0_0_0_0_0_0_0_0" vbProcedure="false">levers!$A$1:$G$15</definedName>
    <definedName function="false" hidden="false" localSheetId="2" name="_FilterDatabase_0_0_0_0_0_0_0_0_0_0" vbProcedure="false">levers!$A$1:$H$17</definedName>
    <definedName function="false" hidden="false" localSheetId="2" name="_FilterDatabase_0_0_0_0_0_0_0_0_0_0_0" vbProcedure="false">levers!$A$1:$G$15</definedName>
    <definedName function="false" hidden="false" localSheetId="2" name="_FilterDatabase_0_0_0_0_0_0_0_0_0_0_0_0" vbProcedure="false">levers!$A$1:$H$17</definedName>
    <definedName function="false" hidden="false" localSheetId="2" name="_FilterDatabase_0_0_0_0_0_0_0_0_0_0_0_0_0" vbProcedure="false">levers!$A$1:$G$15</definedName>
    <definedName function="false" hidden="false" localSheetId="2" name="_FilterDatabase_0_0_0_0_0_0_0_0_0_0_0_0_0_0" vbProcedure="false">levers!$A$1:$H$17</definedName>
    <definedName function="false" hidden="false" localSheetId="2" name="_FilterDatabase_0_0_0_0_0_0_0_0_0_0_0_0_0_0_0" vbProcedure="false">levers!$A$1:$G$15</definedName>
    <definedName function="false" hidden="false" localSheetId="2" name="_FilterDatabase_0_0_0_0_0_0_0_0_0_0_0_0_0_0_0_0" vbProcedure="false">levers!$A$1:$H$17</definedName>
    <definedName function="false" hidden="false" localSheetId="2" name="_FilterDatabase_0_0_0_0_0_0_0_0_0_0_0_0_0_0_0_0_0" vbProcedure="false">levers!$A$1:$G$15</definedName>
    <definedName function="false" hidden="false" localSheetId="2" name="_FilterDatabase_0_0_0_0_0_0_0_0_0_0_0_0_0_0_0_0_0_0" vbProcedure="false">levers!$A$1:$H$17</definedName>
    <definedName function="false" hidden="false" localSheetId="2" name="_FilterDatabase_0_0_0_0_0_0_0_0_0_0_0_0_0_0_0_0_0_0_0" vbProcedure="false">levers!$A$1:$G$15</definedName>
    <definedName function="false" hidden="false" localSheetId="2" name="_FilterDatabase_0_0_0_0_0_0_0_0_0_0_0_0_0_0_0_0_0_0_0_0" vbProcedure="false">levers!$A$1:$H$17</definedName>
    <definedName function="false" hidden="false" localSheetId="2" name="_FilterDatabase_0_0_0_0_0_0_0_0_0_0_0_0_0_0_0_0_0_0_0_0_0" vbProcedure="false">levers!$A$1:$G$15</definedName>
    <definedName function="false" hidden="false" localSheetId="2" name="_FilterDatabase_0_0_0_0_0_0_0_0_0_0_0_0_0_0_0_0_0_0_0_0_0_0" vbProcedure="false">levers!$A$1:$H$17</definedName>
    <definedName function="false" hidden="false" localSheetId="2" name="_FilterDatabase_0_0_0_0_0_0_0_0_0_0_0_0_0_0_0_0_0_0_0_0_0_0_0" vbProcedure="false">levers!$A$1:$G$15</definedName>
    <definedName function="false" hidden="false" localSheetId="2" name="_FilterDatabase_0_0_0_0_0_0_0_0_0_0_0_0_0_0_0_0_0_0_0_0_0_0_0_0" vbProcedure="false">levers!$A$1:$H$17</definedName>
    <definedName function="false" hidden="false" localSheetId="2" name="_FilterDatabase_0_0_0_0_0_0_0_0_0_0_0_0_0_0_0_0_0_0_0_0_0_0_0_0_0" vbProcedure="false">levers!$A$1:$G$15</definedName>
    <definedName function="false" hidden="false" localSheetId="2" name="_xlnm._FilterDatabase" vbProcedure="false">levers!$A$1:$H$17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<sst xmlns="http://schemas.openxmlformats.org/spreadsheetml/2006/main" count="457" uniqueCount="227">
  <si>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</si>
  <si>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</si>
  <si>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</si>
  <si>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</si>
  <si>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</si>
  <si>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</si>
  <si>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</si>
  <si>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</si>
  <si>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</si>
  <si>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</si>
  <si>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</si>
  <si>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</si>
  <si>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</si>
  <si>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</si>
  <si>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</si>
  <si>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</si>
  <si>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</si>
  <si>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</si>
  <si>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Conf. Cenario Base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</si>
  <si>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</si>
  <si>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</si>
  <si>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</si>
  <si>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</si>
  <si>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</si>
  <si>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</si>
  <si>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</si>
  <si>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</si>
  <si>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</si>
  <si>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</si>
  <si>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</si>
  <si>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</si>
  <si>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</si>
  <si>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</si>
  <si>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</si>
  <si>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</si>
  <si>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</si>
  <si>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</si>
  <si>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</si>
  <si>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</si>
  <si>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</si>
  <si>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</si>
  <si>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</si>
  <si>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</si>
  <si>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</si>
  <si>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</si>
  <si>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</si>
  <si>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</si>
  <si>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</si>
  <si>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</si>
  <si>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</si>
  <si>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</si>
  <si>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</si>
  <si>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</si>
  <si>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</si>
  <si>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</si>
  <si>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</si>
  <si>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</si>
  <si>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</si>
  <si>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</si>
  <si>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</si>
  <si>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</si>
  <si>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</si>
  <si>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</si>
  <si>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</si>
  <si>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</si>
  <si>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</si>
  <si>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</si>
  <si>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</si>
  <si>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</si>
  <si>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</si>
  <si>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</si>
  <si>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</si>
  <si>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</si>
  <si>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</si>
  <si>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</si>
  <si>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</si>
  <si>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</si>
  <si>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</si>
  <si>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</si>
  <si>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</si>
  <si>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</si>
  <si>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</si>
  <si>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</si>
  <si>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</si>
  <si>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</si>
  <si>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</si>
  <si>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</si>
  <si>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</si>
  <si>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</si>
  <si>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</si>
  <si>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</si>
  <si>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</si>
  <si>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</si>
  <si>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</si>
  <si>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</si>
  <si>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</si>
  <si>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</si>
  <si>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</si>
  <si>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</si>
  <si>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</si>
  <si>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</si>
  <si>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</si>
  <si>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</si>
  <si>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</si>
  <si>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</si>
  <si>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</si>
  <si>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</si>
  <si>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</si>
  <si>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</si>
  <si>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</si>
  <si>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</si>
  <si>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</si>
  <si>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</si>
  <si>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</si>
  <si>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</si>
  <si>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</si>
  <si>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</si>
  <si>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Calculado considerando todo o investimento observado em P&amp;D da 3D Systems, dividido pelo número de patentes indicado no relatório do Gov. Britânico (90)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</si>
  <si>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</si>
  <si>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</si>
  <si>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</si>
  <si>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</si>
  <si>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</si>
  <si>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</si>
  <si>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</si>
  <si>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</si>
  <si>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results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</si>
  <si>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</si>
  <si>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</si>
  <si>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</si>
  <si>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</si>
  <si>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</si>
  <si>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</si>
  <si>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</si>
  <si>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</si>
  <si>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</si>
  <si>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</si>
  <si>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Calculado com base no investimento em P&amp;D da 3D Systems nos últimos quatro anos.</t>
  </si>
  <si>
    <t xml:space="preserve">aInitialPatentesRequisitadas</t>
  </si>
  <si>
    <t xml:space="preserve">Dois últimos anos do relatório de patentes.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</si>
  <si>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</si>
  <si>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</si>
  <si>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</si>
  <si>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</si>
  <si>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</si>
  <si>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</si>
  <si>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</si>
  <si>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</si>
  <si>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</si>
  <si>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</si>
  <si>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</si>
  <si>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</si>
  <si>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</si>
  <si>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</si>
  <si>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</si>
  <si>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</si>
  <si>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</si>
  <si>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</si>
  <si>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</si>
  <si>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</si>
  <si>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</si>
  <si>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</si>
  <si>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</si>
  <si>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</si>
  <si>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</si>
  <si>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</si>
  <si>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</si>
  <si>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</si>
  <si>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</si>
  <si>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</si>
  <si>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</si>
  <si>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</si>
  <si>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</si>
  <si>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</si>
  <si>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</si>
  <si>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</si>
  <si>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</si>
  <si>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</si>
  <si>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aModoInitialCumulativeAdopters</t>
  </si>
  <si>
    <t xml:space="preserve">Modo de Inicialização dos Cumulative Adopters</t>
  </si>
  <si>
    <t xml:space="preserve">1 - Tradicional: Industry Demand X Initial Diffusion Fraction (Sterman)
2 - ReorderShare -&gt; Intalled Base -&gt; Adopters (Novo)
3 - ReorderShare -&gt; InitialAdoptionRate -&gt; Initial Cumulative Adopters (Implementado Inicialmente)
}</t>
  </si>
  <si>
    <t xml:space="preserve">aInitialPatentLefts</t>
  </si>
  <si>
    <t xml:space="preserve">Número Inicial de Patentes Abertas de Impressoras Profissionais.</t>
  </si>
  <si>
    <t xml:space="preserve">patentes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</si>
  <si>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</si>
  <si>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</si>
  <si>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</si>
  <si>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</si>
  <si>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</si>
  <si>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</si>
  <si>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</si>
  <si>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</si>
  <si>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</si>
  <si>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</si>
  <si>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</si>
  <si>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</si>
  <si>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</si>
  <si>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</si>
  <si>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</si>
  <si>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</si>
  <si>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</si>
  <si>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</si>
  <si>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</si>
  <si>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</si>
  <si>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</si>
  <si>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</si>
  <si>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</si>
  <si>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</si>
  <si>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</si>
  <si>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</si>
  <si>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</si>
  <si>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</si>
  <si>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</si>
  <si>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</si>
  <si>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</si>
  <si>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</si>
  <si>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</si>
  <si>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</si>
  <si>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</si>
  <si>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</si>
  <si>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</si>
  <si>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</si>
  <si>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</si>
  <si>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</si>
  <si>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</si>
  <si>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</si>
  <si>
    <t xml:space="preserve">VariacaoDemanda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</si>
</sst>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arams_calibracao_com_estrategia_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rams_testeithink"/>
      <sheetName val="params"/>
      <sheetName val="Levers_FullDesign"/>
      <sheetName val="levers"/>
      <sheetName val="configs"/>
      <sheetName val="VariableNames"/>
      <sheetName val="RangesPlausiveis"/>
    </sheetNames>
    <sheetDataSet>
      <sheetData sheetId="0">
        <row r="2">
          <cell r="J2">
            <v>1</v>
          </cell>
        </row>
        <row r="3">
          <cell r="J3">
            <v>0.04</v>
          </cell>
        </row>
        <row r="4">
          <cell r="J4">
            <v>0.25</v>
          </cell>
        </row>
        <row r="5">
          <cell r="J5">
            <v>1</v>
          </cell>
        </row>
        <row r="6">
          <cell r="J6">
            <v>0.2</v>
          </cell>
        </row>
        <row r="7">
          <cell r="J7">
            <v>0.05</v>
          </cell>
        </row>
        <row r="8">
          <cell r="J8">
            <v>200000</v>
          </cell>
        </row>
        <row r="9">
          <cell r="J9">
            <v>0.2</v>
          </cell>
        </row>
        <row r="10">
          <cell r="J10">
            <v>50000</v>
          </cell>
        </row>
        <row r="11">
          <cell r="J11">
            <v>0.001</v>
          </cell>
        </row>
        <row r="12">
          <cell r="J12">
            <v>0.4</v>
          </cell>
        </row>
        <row r="13">
          <cell r="J13">
            <v>50000</v>
          </cell>
        </row>
        <row r="14">
          <cell r="J14">
            <v>0</v>
          </cell>
        </row>
        <row r="15">
          <cell r="J15">
            <v>0.25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1</v>
          </cell>
        </row>
        <row r="19">
          <cell r="J19">
            <v>0.25</v>
          </cell>
        </row>
        <row r="20">
          <cell r="J20">
            <v>-4</v>
          </cell>
        </row>
        <row r="21">
          <cell r="J21">
            <v>-8</v>
          </cell>
        </row>
        <row r="22">
          <cell r="J22">
            <v>0.7</v>
          </cell>
        </row>
        <row r="23">
          <cell r="J23">
            <v>20000</v>
          </cell>
        </row>
        <row r="24">
          <cell r="J24">
            <v>3</v>
          </cell>
        </row>
        <row r="25">
          <cell r="J25">
            <v>0.2</v>
          </cell>
        </row>
        <row r="26">
          <cell r="J26">
            <v>0.8</v>
          </cell>
        </row>
        <row r="27">
          <cell r="J27">
            <v>200</v>
          </cell>
        </row>
        <row r="28">
          <cell r="J28">
            <v>1</v>
          </cell>
        </row>
        <row r="29">
          <cell r="J29">
            <v>0.25</v>
          </cell>
        </row>
        <row r="30">
          <cell r="J30">
            <v>0.25</v>
          </cell>
        </row>
        <row r="31">
          <cell r="J31">
            <v>1</v>
          </cell>
        </row>
        <row r="32">
          <cell r="J32">
            <v>0.25</v>
          </cell>
        </row>
        <row r="33">
          <cell r="J33">
            <v>-0.1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4</v>
          </cell>
        </row>
        <row r="37">
          <cell r="J37">
            <v>3000000</v>
          </cell>
        </row>
        <row r="38">
          <cell r="J38">
            <v>2</v>
          </cell>
        </row>
        <row r="39">
          <cell r="J39">
            <v>0.4</v>
          </cell>
        </row>
        <row r="40">
          <cell r="J40">
            <v>18</v>
          </cell>
        </row>
        <row r="41">
          <cell r="J41">
            <v>10</v>
          </cell>
        </row>
        <row r="42">
          <cell r="J42">
            <v>0.0333333333333333</v>
          </cell>
        </row>
        <row r="43">
          <cell r="J43">
            <v>0</v>
          </cell>
        </row>
        <row r="44">
          <cell r="J44">
            <v>10</v>
          </cell>
        </row>
        <row r="45">
          <cell r="J45">
            <v>-4</v>
          </cell>
        </row>
        <row r="46">
          <cell r="J46">
            <v>10</v>
          </cell>
        </row>
        <row r="47">
          <cell r="J47">
            <v>2000</v>
          </cell>
        </row>
        <row r="48">
          <cell r="J48">
            <v>200</v>
          </cell>
        </row>
        <row r="49">
          <cell r="J49">
            <v>200</v>
          </cell>
        </row>
        <row r="50">
          <cell r="J50">
            <v>20</v>
          </cell>
        </row>
        <row r="51">
          <cell r="J51">
            <v>1000000000</v>
          </cell>
        </row>
        <row r="52">
          <cell r="J52">
            <v>0.4</v>
          </cell>
        </row>
        <row r="53">
          <cell r="J53">
            <v>13000</v>
          </cell>
        </row>
        <row r="54">
          <cell r="J54">
            <v>2600</v>
          </cell>
        </row>
        <row r="55">
          <cell r="J55">
            <v>0.28</v>
          </cell>
        </row>
        <row r="56">
          <cell r="J56">
            <v>0.29</v>
          </cell>
        </row>
        <row r="57">
          <cell r="J57">
            <v>0.15</v>
          </cell>
        </row>
        <row r="58">
          <cell r="J58">
            <v>0.28</v>
          </cell>
        </row>
        <row r="59">
          <cell r="J59">
            <v>0.28</v>
          </cell>
        </row>
        <row r="60">
          <cell r="J60">
            <v>0.29</v>
          </cell>
        </row>
        <row r="61">
          <cell r="J61">
            <v>0.15</v>
          </cell>
        </row>
        <row r="62">
          <cell r="J62">
            <v>0.28</v>
          </cell>
        </row>
        <row r="63">
          <cell r="J63">
            <v>0.1</v>
          </cell>
        </row>
        <row r="64">
          <cell r="J64">
            <v>0.1</v>
          </cell>
        </row>
        <row r="65">
          <cell r="J65">
            <v>0.1</v>
          </cell>
        </row>
        <row r="66">
          <cell r="J66">
            <v>0.1</v>
          </cell>
        </row>
        <row r="67">
          <cell r="J67">
            <v>0.1</v>
          </cell>
        </row>
        <row r="68">
          <cell r="J68">
            <v>0.1</v>
          </cell>
        </row>
        <row r="69">
          <cell r="J69">
            <v>0.29</v>
          </cell>
        </row>
        <row r="70">
          <cell r="J70">
            <v>0.15</v>
          </cell>
        </row>
        <row r="71">
          <cell r="J71">
            <v>0.28</v>
          </cell>
        </row>
        <row r="72">
          <cell r="J72">
            <v>1.49</v>
          </cell>
        </row>
        <row r="73">
          <cell r="J73">
            <v>1.49</v>
          </cell>
        </row>
        <row r="74">
          <cell r="J74">
            <v>1.49</v>
          </cell>
        </row>
        <row r="75">
          <cell r="J75">
            <v>200000</v>
          </cell>
        </row>
        <row r="76">
          <cell r="J76">
            <v>200000</v>
          </cell>
        </row>
        <row r="77">
          <cell r="J77">
            <v>200000</v>
          </cell>
        </row>
        <row r="78">
          <cell r="J78">
            <v>200000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2" activeCellId="0" sqref="B32"/>
    </sheetView>
  </sheetViews>
  <sheetFormatPr defaultRowHeight="15"/>
  <cols>
    <col collapsed="false" hidden="false" max="1" min="1" style="1" width="39.0663265306122"/>
    <col collapsed="false" hidden="false" max="2" min="2" style="1" width="34.1530612244898"/>
    <col collapsed="false" hidden="false" max="3" min="3" style="2" width="16.0204081632653"/>
    <col collapsed="false" hidden="false" max="4" min="4" style="2" width="17.1632653061224"/>
    <col collapsed="false" hidden="false" max="5" min="5" style="1" width="14.3826530612245"/>
    <col collapsed="false" hidden="false" max="6" min="6" style="2" width="6.0765306122449"/>
    <col collapsed="false" hidden="false" max="8" min="7" style="1" width="6.0765306122449"/>
    <col collapsed="false" hidden="false" max="9" min="9" style="1" width="9.71938775510204"/>
    <col collapsed="false" hidden="false" max="10" min="10" style="1" width="7.56122448979592"/>
    <col collapsed="false" hidden="false" max="14" min="11" style="1" width="6.0765306122449"/>
    <col collapsed="false" hidden="false" max="15" min="15" style="1" width="3.51020408163265"/>
    <col collapsed="false" hidden="false" max="16" min="16" style="1" width="15.2551020408163"/>
    <col collapsed="false" hidden="false" max="17" min="17" style="1" width="18.2244897959184"/>
    <col collapsed="false" hidden="false" max="18" min="18" style="1" width="8.10204081632653"/>
    <col collapsed="false" hidden="false" max="19" min="19" style="1" width="14.0561224489796"/>
    <col collapsed="false" hidden="false" max="1023" min="20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1" t="s">
        <v>18</v>
      </c>
    </row>
    <row r="2" customFormat="false" ht="15" hidden="true" customHeight="false" outlineLevel="0" collapsed="false">
      <c r="A2" s="1" t="s">
        <v>19</v>
      </c>
      <c r="B2" s="1" t="s">
        <v>20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21</v>
      </c>
      <c r="F2" s="2" t="n">
        <v>0.5</v>
      </c>
      <c r="G2" s="1" t="n">
        <v>0</v>
      </c>
      <c r="H2" s="1" t="n">
        <v>30</v>
      </c>
      <c r="I2" s="1" t="s">
        <v>22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23</v>
      </c>
      <c r="R2" s="0"/>
      <c r="S2" s="5" t="n">
        <f aca="false">J2=[1]params_testeithink!J2</f>
        <v>1</v>
      </c>
    </row>
    <row r="3" customFormat="false" ht="13.8" hidden="true" customHeight="false" outlineLevel="0" collapsed="false">
      <c r="A3" s="1" t="s">
        <v>24</v>
      </c>
      <c r="B3" s="1" t="s">
        <v>25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26</v>
      </c>
      <c r="F3" s="2" t="n">
        <v>0.5</v>
      </c>
      <c r="G3" s="1" t="n">
        <v>0</v>
      </c>
      <c r="H3" s="1" t="n">
        <v>1</v>
      </c>
      <c r="I3" s="1" t="s">
        <v>22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27</v>
      </c>
      <c r="R3" s="0"/>
      <c r="S3" s="5" t="n">
        <f aca="false">J3=[1]params_testeithink!J3</f>
        <v>1</v>
      </c>
    </row>
    <row r="4" customFormat="false" ht="13.8" hidden="true" customHeight="false" outlineLevel="0" collapsed="false">
      <c r="A4" s="1" t="s">
        <v>28</v>
      </c>
      <c r="B4" s="1" t="s">
        <v>29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30</v>
      </c>
      <c r="F4" s="2" t="n">
        <v>0.5</v>
      </c>
      <c r="G4" s="0" t="n">
        <v>0.25</v>
      </c>
      <c r="H4" s="0" t="n">
        <v>10</v>
      </c>
      <c r="I4" s="1" t="s">
        <v>22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31</v>
      </c>
      <c r="R4" s="0"/>
      <c r="S4" s="5" t="n">
        <f aca="false">J4=[1]params_testeithink!J4</f>
        <v>1</v>
      </c>
    </row>
    <row r="5" customFormat="false" ht="13.8" hidden="true" customHeight="false" outlineLevel="0" collapsed="false">
      <c r="A5" s="1" t="s">
        <v>32</v>
      </c>
      <c r="B5" s="1" t="s">
        <v>33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34</v>
      </c>
      <c r="F5" s="2" t="n">
        <v>0.5</v>
      </c>
      <c r="G5" s="1" t="n">
        <v>0</v>
      </c>
      <c r="H5" s="1" t="n">
        <v>1</v>
      </c>
      <c r="I5" s="1" t="s">
        <v>22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35</v>
      </c>
      <c r="R5" s="0"/>
      <c r="S5" s="5" t="n">
        <f aca="false">J5=[1]params_testeithink!J5</f>
        <v>1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2" t="n">
        <f aca="false">IF(I6="Incerto",MAX(G6,J6-(ABS(F6*J6))),J6)</f>
        <v>0.1</v>
      </c>
      <c r="D6" s="2" t="n">
        <f aca="false">IF(I6="Incerto",MIN(H6,J6+(ABS(F6*J6))),J6)</f>
        <v>0.2</v>
      </c>
      <c r="E6" s="1" t="s">
        <v>38</v>
      </c>
      <c r="F6" s="2" t="n">
        <v>10</v>
      </c>
      <c r="G6" s="0" t="n">
        <f aca="false">1/10</f>
        <v>0.1</v>
      </c>
      <c r="H6" s="0" t="n">
        <f aca="false">1/5</f>
        <v>0.2</v>
      </c>
      <c r="I6" s="6" t="s">
        <v>39</v>
      </c>
      <c r="J6" s="6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40</v>
      </c>
      <c r="Q6" s="0" t="s">
        <v>41</v>
      </c>
      <c r="R6" s="0"/>
      <c r="S6" s="5" t="n">
        <f aca="false">J6=[1]params_testeithink!J6</f>
        <v>1</v>
      </c>
    </row>
    <row r="7" customFormat="false" ht="13.8" hidden="true" customHeight="false" outlineLevel="0" collapsed="false">
      <c r="A7" s="1" t="s">
        <v>42</v>
      </c>
      <c r="B7" s="1" t="s">
        <v>43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44</v>
      </c>
      <c r="F7" s="2" t="n">
        <v>0.5</v>
      </c>
      <c r="G7" s="0" t="n">
        <v>0</v>
      </c>
      <c r="H7" s="0" t="n">
        <v>1</v>
      </c>
      <c r="I7" s="7" t="s">
        <v>22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45</v>
      </c>
      <c r="Q7" s="0" t="s">
        <v>46</v>
      </c>
      <c r="R7" s="0"/>
      <c r="S7" s="5" t="n">
        <f aca="false">J7=[1]params_testeithink!J7</f>
        <v>1</v>
      </c>
    </row>
    <row r="8" customFormat="false" ht="13.8" hidden="true" customHeight="false" outlineLevel="0" collapsed="false">
      <c r="A8" s="6" t="s">
        <v>47</v>
      </c>
      <c r="B8" s="6" t="s">
        <v>48</v>
      </c>
      <c r="C8" s="8" t="n">
        <f aca="false">IF(I8="Incerto",MAX(G8,J8-(ABS(F8*J8))),J8)</f>
        <v>107000</v>
      </c>
      <c r="D8" s="8" t="n">
        <f aca="false">IF(I8="Incerto",MIN(H8,J8+(ABS(F8*J8))),J8)</f>
        <v>107000</v>
      </c>
      <c r="E8" s="6" t="s">
        <v>49</v>
      </c>
      <c r="F8" s="8" t="n">
        <v>0.5</v>
      </c>
      <c r="G8" s="9" t="n">
        <v>200000</v>
      </c>
      <c r="H8" s="9" t="n">
        <v>200000</v>
      </c>
      <c r="I8" s="6" t="s">
        <v>22</v>
      </c>
      <c r="J8" s="6" t="n">
        <v>107000</v>
      </c>
      <c r="K8" s="6" t="n">
        <v>1000</v>
      </c>
      <c r="L8" s="9"/>
      <c r="M8" s="9"/>
      <c r="N8" s="6" t="n">
        <f aca="false">C8=D8</f>
        <v>1</v>
      </c>
      <c r="O8" s="6" t="n">
        <f aca="false">D8&gt;C8</f>
        <v>0</v>
      </c>
      <c r="P8" s="1" t="s">
        <v>40</v>
      </c>
      <c r="Q8" s="1" t="s">
        <v>50</v>
      </c>
      <c r="R8" s="1" t="n">
        <f aca="false">107/0.5</f>
        <v>214</v>
      </c>
      <c r="S8" s="5" t="n">
        <f aca="false">J8=[1]params_testeithink!J8</f>
        <v>0</v>
      </c>
    </row>
    <row r="9" customFormat="false" ht="13.8" hidden="false" customHeight="false" outlineLevel="0" collapsed="false">
      <c r="A9" s="1" t="s">
        <v>51</v>
      </c>
      <c r="B9" s="1" t="s">
        <v>52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53</v>
      </c>
      <c r="F9" s="2" t="n">
        <v>10</v>
      </c>
      <c r="G9" s="0" t="n">
        <v>0</v>
      </c>
      <c r="H9" s="0" t="n">
        <v>1</v>
      </c>
      <c r="I9" s="6" t="s">
        <v>39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54</v>
      </c>
      <c r="S9" s="5" t="n">
        <f aca="false">J9=[1]params_testeithink!J9</f>
        <v>1</v>
      </c>
    </row>
    <row r="10" customFormat="false" ht="13.8" hidden="false" customHeight="false" outlineLevel="0" collapsed="false">
      <c r="A10" s="10" t="s">
        <v>55</v>
      </c>
      <c r="B10" s="10" t="s">
        <v>56</v>
      </c>
      <c r="C10" s="11" t="n">
        <f aca="false">IF(I10="Incerto",MAX(G10,J10-(ABS(F10*J10))),J10)</f>
        <v>25000</v>
      </c>
      <c r="D10" s="11" t="n">
        <f aca="false">IF(I10="Incerto",MIN(H10,J10+(ABS(F10*J10))),J10)</f>
        <v>200000</v>
      </c>
      <c r="E10" s="10" t="s">
        <v>57</v>
      </c>
      <c r="F10" s="11" t="n">
        <v>3</v>
      </c>
      <c r="G10" s="12" t="n">
        <f aca="false">J10/2</f>
        <v>25000</v>
      </c>
      <c r="H10" s="12" t="n">
        <f aca="false">J10*4</f>
        <v>200000</v>
      </c>
      <c r="I10" s="10" t="s">
        <v>39</v>
      </c>
      <c r="J10" s="10" t="n">
        <v>50000</v>
      </c>
      <c r="K10" s="10" t="n">
        <v>60000000</v>
      </c>
      <c r="L10" s="12"/>
      <c r="M10" s="12"/>
      <c r="N10" s="10" t="n">
        <f aca="false">C10=D10</f>
        <v>0</v>
      </c>
      <c r="O10" s="10" t="n">
        <f aca="false">D10&gt;C10</f>
        <v>1</v>
      </c>
      <c r="P10" s="1" t="s">
        <v>40</v>
      </c>
      <c r="Q10" s="0" t="s">
        <v>58</v>
      </c>
      <c r="S10" s="5" t="n">
        <f aca="false">J10=[1]params_testeithink!J10</f>
        <v>1</v>
      </c>
    </row>
    <row r="11" customFormat="false" ht="13.8" hidden="false" customHeight="false" outlineLevel="0" collapsed="false">
      <c r="A11" s="1" t="s">
        <v>59</v>
      </c>
      <c r="B11" s="1" t="s">
        <v>60</v>
      </c>
      <c r="C11" s="13" t="n">
        <f aca="false">IF(I11="Incerto",MAX(G11,J11-(ABS(F11*J11))),J11)</f>
        <v>0</v>
      </c>
      <c r="D11" s="13" t="n">
        <f aca="false">IF(I11="Incerto",MIN(H11,J11+(ABS(F11*J11))),J11)</f>
        <v>0.006</v>
      </c>
      <c r="E11" s="1" t="s">
        <v>44</v>
      </c>
      <c r="F11" s="2" t="n">
        <v>5</v>
      </c>
      <c r="G11" s="0" t="n">
        <v>0</v>
      </c>
      <c r="H11" s="0" t="n">
        <v>0.5</v>
      </c>
      <c r="I11" s="6" t="s">
        <v>39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61</v>
      </c>
      <c r="S11" s="5" t="n">
        <f aca="false">J11=[1]params_testeithink!J11</f>
        <v>1</v>
      </c>
    </row>
    <row r="12" customFormat="false" ht="13.8" hidden="false" customHeight="false" outlineLevel="0" collapsed="false">
      <c r="A12" s="1" t="s">
        <v>62</v>
      </c>
      <c r="B12" s="1" t="s">
        <v>63</v>
      </c>
      <c r="C12" s="2" t="n">
        <f aca="false">IF(I12="Incerto",MAX(G12,J12-(ABS(F12*J12))),J12)</f>
        <v>0.5</v>
      </c>
      <c r="D12" s="2" t="n">
        <f aca="false">IF(I12="Incerto",MIN(H12,J12+(ABS(F12*J12))),J12)</f>
        <v>2.5</v>
      </c>
      <c r="E12" s="1" t="s">
        <v>53</v>
      </c>
      <c r="F12" s="2" t="n">
        <v>6</v>
      </c>
      <c r="G12" s="0" t="n">
        <v>0.5</v>
      </c>
      <c r="H12" s="0" t="n">
        <v>2.5</v>
      </c>
      <c r="I12" s="6" t="s">
        <v>39</v>
      </c>
      <c r="J12" s="14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40</v>
      </c>
      <c r="Q12" s="0" t="s">
        <v>64</v>
      </c>
      <c r="S12" s="5" t="n">
        <f aca="false">J12=[1]params_testeithink!J12</f>
        <v>1</v>
      </c>
    </row>
    <row r="13" customFormat="false" ht="13.8" hidden="false" customHeight="false" outlineLevel="0" collapsed="false">
      <c r="A13" s="10" t="s">
        <v>65</v>
      </c>
      <c r="B13" s="10" t="s">
        <v>66</v>
      </c>
      <c r="C13" s="11" t="n">
        <f aca="false">IF(I13="Incerto",MAX(G13,J13-(ABS(F13*J13))),J13)</f>
        <v>64250</v>
      </c>
      <c r="D13" s="11" t="n">
        <f aca="false">IF(I13="Incerto",MIN(H13,J13+(ABS(F13*J13))),J13)</f>
        <v>300000</v>
      </c>
      <c r="E13" s="10" t="s">
        <v>57</v>
      </c>
      <c r="F13" s="11" t="n">
        <v>5</v>
      </c>
      <c r="G13" s="12" t="n">
        <f aca="false">J53</f>
        <v>64250</v>
      </c>
      <c r="H13" s="12" t="n">
        <f aca="false">J13*10</f>
        <v>500000</v>
      </c>
      <c r="I13" s="10" t="s">
        <v>39</v>
      </c>
      <c r="J13" s="10" t="n">
        <v>50000</v>
      </c>
      <c r="K13" s="10" t="n">
        <v>100000000</v>
      </c>
      <c r="L13" s="12"/>
      <c r="M13" s="12"/>
      <c r="N13" s="10" t="n">
        <f aca="false">C13=D13</f>
        <v>0</v>
      </c>
      <c r="O13" s="10" t="n">
        <f aca="false">D13&gt;C13</f>
        <v>1</v>
      </c>
      <c r="P13" s="1" t="s">
        <v>40</v>
      </c>
      <c r="Q13" s="0"/>
      <c r="S13" s="5" t="n">
        <f aca="false">J13=[1]params_testeithink!J13</f>
        <v>1</v>
      </c>
    </row>
    <row r="14" customFormat="false" ht="13.8" hidden="true" customHeight="false" outlineLevel="0" collapsed="false">
      <c r="A14" s="1" t="s">
        <v>67</v>
      </c>
      <c r="B14" s="1" t="s">
        <v>68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22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  <c r="S14" s="5" t="n">
        <f aca="false">J14=[1]params_testeithink!J14</f>
        <v>1</v>
      </c>
    </row>
    <row r="15" customFormat="false" ht="13.8" hidden="false" customHeight="false" outlineLevel="0" collapsed="false">
      <c r="A15" s="1" t="s">
        <v>69</v>
      </c>
      <c r="B15" s="1" t="s">
        <v>70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30</v>
      </c>
      <c r="F15" s="2" t="n">
        <v>0.5</v>
      </c>
      <c r="G15" s="1" t="n">
        <v>0.25</v>
      </c>
      <c r="H15" s="1" t="n">
        <v>1</v>
      </c>
      <c r="I15" s="6" t="s">
        <v>39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40</v>
      </c>
      <c r="Q15" s="0"/>
      <c r="S15" s="5" t="n">
        <f aca="false">J15=[1]params_testeithink!J15</f>
        <v>1</v>
      </c>
    </row>
    <row r="16" customFormat="false" ht="13.8" hidden="true" customHeight="false" outlineLevel="0" collapsed="false">
      <c r="A16" s="1" t="s">
        <v>71</v>
      </c>
      <c r="B16" s="1" t="s">
        <v>72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30</v>
      </c>
      <c r="F16" s="2" t="n">
        <v>0.5</v>
      </c>
      <c r="G16" s="1" t="n">
        <v>1</v>
      </c>
      <c r="H16" s="1" t="n">
        <v>1</v>
      </c>
      <c r="I16" s="1" t="s">
        <v>22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40</v>
      </c>
      <c r="Q16" s="0"/>
      <c r="S16" s="5" t="n">
        <f aca="false">J16=[1]params_testeithink!J16</f>
        <v>1</v>
      </c>
    </row>
    <row r="17" customFormat="false" ht="13.8" hidden="false" customHeight="false" outlineLevel="0" collapsed="false">
      <c r="A17" s="1" t="s">
        <v>73</v>
      </c>
      <c r="B17" s="1" t="s">
        <v>74</v>
      </c>
      <c r="C17" s="2" t="n">
        <f aca="false">IF(I17="Incerto",MAX(G17,J17-(ABS(F17*J17))),J17)</f>
        <v>0.5</v>
      </c>
      <c r="D17" s="2" t="n">
        <f aca="false">IF(I17="Incerto",MIN(H17,J17+(ABS(F17*J17))),J17)</f>
        <v>1</v>
      </c>
      <c r="E17" s="1" t="s">
        <v>30</v>
      </c>
      <c r="F17" s="2" t="n">
        <v>0.5</v>
      </c>
      <c r="G17" s="1" t="n">
        <v>0.25</v>
      </c>
      <c r="H17" s="1" t="n">
        <v>1</v>
      </c>
      <c r="I17" s="6" t="s">
        <v>39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40</v>
      </c>
      <c r="Q17" s="0"/>
      <c r="S17" s="5" t="n">
        <f aca="false">J17=[1]params_testeithink!J17</f>
        <v>1</v>
      </c>
    </row>
    <row r="18" customFormat="false" ht="13.8" hidden="true" customHeight="false" outlineLevel="0" collapsed="false">
      <c r="A18" s="1" t="s">
        <v>75</v>
      </c>
      <c r="B18" s="1" t="s">
        <v>76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30</v>
      </c>
      <c r="F18" s="2" t="n">
        <v>0.5</v>
      </c>
      <c r="G18" s="1" t="n">
        <v>0.25</v>
      </c>
      <c r="H18" s="1" t="n">
        <v>1</v>
      </c>
      <c r="I18" s="1" t="s">
        <v>22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40</v>
      </c>
      <c r="Q18" s="0"/>
      <c r="S18" s="5" t="n">
        <f aca="false">J18=[1]params_testeithink!J18</f>
        <v>1</v>
      </c>
    </row>
    <row r="19" customFormat="false" ht="13.8" hidden="true" customHeight="false" outlineLevel="0" collapsed="false">
      <c r="A19" s="1" t="s">
        <v>77</v>
      </c>
      <c r="B19" s="1" t="s">
        <v>78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30</v>
      </c>
      <c r="F19" s="2" t="n">
        <v>0.5</v>
      </c>
      <c r="G19" s="1" t="n">
        <v>0.25</v>
      </c>
      <c r="H19" s="1" t="n">
        <v>1</v>
      </c>
      <c r="I19" s="1" t="s">
        <v>22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40</v>
      </c>
      <c r="Q19" s="0"/>
      <c r="S19" s="5" t="n">
        <f aca="false">J19=[1]params_testeithink!J19</f>
        <v>1</v>
      </c>
    </row>
    <row r="20" customFormat="false" ht="13.8" hidden="false" customHeight="false" outlineLevel="0" collapsed="false">
      <c r="A20" s="1" t="s">
        <v>79</v>
      </c>
      <c r="B20" s="1" t="s">
        <v>80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26</v>
      </c>
      <c r="F20" s="2" t="n">
        <v>0.5</v>
      </c>
      <c r="G20" s="1" t="n">
        <v>-20</v>
      </c>
      <c r="H20" s="1" t="n">
        <v>20</v>
      </c>
      <c r="I20" s="6" t="s">
        <v>39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40</v>
      </c>
      <c r="Q20" s="0"/>
      <c r="S20" s="5" t="n">
        <f aca="false">J20=[1]params_testeithink!J20</f>
        <v>1</v>
      </c>
    </row>
    <row r="21" customFormat="false" ht="13.8" hidden="false" customHeight="false" outlineLevel="0" collapsed="false">
      <c r="A21" s="1" t="s">
        <v>81</v>
      </c>
      <c r="B21" s="1" t="s">
        <v>82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26</v>
      </c>
      <c r="F21" s="2" t="n">
        <v>0.5</v>
      </c>
      <c r="G21" s="1" t="n">
        <v>-20</v>
      </c>
      <c r="H21" s="1" t="n">
        <v>20</v>
      </c>
      <c r="I21" s="6" t="s">
        <v>39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40</v>
      </c>
      <c r="Q21" s="0"/>
      <c r="S21" s="5" t="n">
        <f aca="false">J21=[1]params_testeithink!J21</f>
        <v>1</v>
      </c>
    </row>
    <row r="22" customFormat="false" ht="13.8" hidden="false" customHeight="false" outlineLevel="0" collapsed="false">
      <c r="A22" s="1" t="s">
        <v>83</v>
      </c>
      <c r="B22" s="1" t="s">
        <v>84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44</v>
      </c>
      <c r="F22" s="2" t="n">
        <v>0.5</v>
      </c>
      <c r="G22" s="1" t="n">
        <v>0.7</v>
      </c>
      <c r="H22" s="1" t="n">
        <v>1</v>
      </c>
      <c r="I22" s="6" t="s">
        <v>39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40</v>
      </c>
      <c r="Q22" s="0"/>
      <c r="S22" s="5" t="n">
        <f aca="false">J22=[1]params_testeithink!J22</f>
        <v>1</v>
      </c>
    </row>
    <row r="23" customFormat="false" ht="13.8" hidden="true" customHeight="false" outlineLevel="0" collapsed="false">
      <c r="A23" s="1" t="s">
        <v>85</v>
      </c>
      <c r="B23" s="1" t="s">
        <v>86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87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22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40</v>
      </c>
      <c r="Q23" s="0"/>
      <c r="S23" s="5" t="n">
        <f aca="false">J23=[1]params_testeithink!J23</f>
        <v>1</v>
      </c>
    </row>
    <row r="24" customFormat="false" ht="13.8" hidden="false" customHeight="false" outlineLevel="0" collapsed="false">
      <c r="A24" s="1" t="s">
        <v>88</v>
      </c>
      <c r="B24" s="1" t="s">
        <v>89</v>
      </c>
      <c r="C24" s="2" t="n">
        <f aca="false">IF(I24="Incerto",MAX(G24,J24-(ABS(F24*J24))),J24)</f>
        <v>0.333</v>
      </c>
      <c r="D24" s="2" t="n">
        <f aca="false">IF(I24="Incerto",MIN(H24,J24+(ABS(F24*J24))),J24)</f>
        <v>3</v>
      </c>
      <c r="E24" s="1" t="s">
        <v>26</v>
      </c>
      <c r="F24" s="2" t="n">
        <v>3</v>
      </c>
      <c r="G24" s="1" t="n">
        <v>0.333</v>
      </c>
      <c r="H24" s="1" t="n">
        <v>3</v>
      </c>
      <c r="I24" s="6" t="s">
        <v>39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40</v>
      </c>
      <c r="Q24" s="0"/>
      <c r="S24" s="5" t="n">
        <f aca="false">J24=[1]params_testeithink!J24</f>
        <v>1</v>
      </c>
    </row>
    <row r="25" customFormat="false" ht="13.8" hidden="false" customHeight="false" outlineLevel="0" collapsed="false">
      <c r="A25" s="1" t="s">
        <v>90</v>
      </c>
      <c r="B25" s="1" t="s">
        <v>91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44</v>
      </c>
      <c r="F25" s="2" t="n">
        <v>0.5</v>
      </c>
      <c r="G25" s="1" t="n">
        <v>0.01</v>
      </c>
      <c r="H25" s="1" t="n">
        <v>0.2</v>
      </c>
      <c r="I25" s="6" t="s">
        <v>39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40</v>
      </c>
      <c r="Q25" s="0"/>
      <c r="S25" s="5" t="n">
        <f aca="false">J25=[1]params_testeithink!J25</f>
        <v>1</v>
      </c>
    </row>
    <row r="26" customFormat="false" ht="13.8" hidden="false" customHeight="false" outlineLevel="0" collapsed="false">
      <c r="A26" s="1" t="s">
        <v>92</v>
      </c>
      <c r="B26" s="1" t="s">
        <v>93</v>
      </c>
      <c r="C26" s="2" t="n">
        <f aca="false">IF(I26="Incerto",MAX(G26,J26-(ABS(F26*J26))),J26)</f>
        <v>0.6</v>
      </c>
      <c r="D26" s="2" t="n">
        <f aca="false">IF(I26="Incerto",MIN(H26,J26+(ABS(F26*J26))),J26)</f>
        <v>1</v>
      </c>
      <c r="E26" s="1" t="s">
        <v>44</v>
      </c>
      <c r="F26" s="2" t="n">
        <v>0.5</v>
      </c>
      <c r="G26" s="1" t="n">
        <v>0.6</v>
      </c>
      <c r="H26" s="1" t="n">
        <v>1</v>
      </c>
      <c r="I26" s="6" t="s">
        <v>39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40</v>
      </c>
      <c r="Q26" s="0"/>
      <c r="S26" s="5" t="n">
        <f aca="false">J26=[1]params_testeithink!J26</f>
        <v>1</v>
      </c>
    </row>
    <row r="27" customFormat="false" ht="13.8" hidden="true" customHeight="false" outlineLevel="0" collapsed="false">
      <c r="A27" s="15" t="s">
        <v>94</v>
      </c>
      <c r="B27" s="1" t="s">
        <v>95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96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22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40</v>
      </c>
      <c r="Q27" s="0"/>
      <c r="S27" s="5" t="n">
        <f aca="false">J27=[1]params_testeithink!J27</f>
        <v>1</v>
      </c>
    </row>
    <row r="28" customFormat="false" ht="13.8" hidden="false" customHeight="false" outlineLevel="0" collapsed="false">
      <c r="A28" s="1" t="s">
        <v>97</v>
      </c>
      <c r="B28" s="1" t="s">
        <v>53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6" t="s">
        <v>39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40</v>
      </c>
      <c r="Q28" s="0"/>
      <c r="S28" s="5" t="n">
        <f aca="false">J28=[1]params_testeithink!J28</f>
        <v>1</v>
      </c>
    </row>
    <row r="29" customFormat="false" ht="13.8" hidden="true" customHeight="false" outlineLevel="0" collapsed="false">
      <c r="A29" s="1" t="s">
        <v>98</v>
      </c>
      <c r="B29" s="1" t="s">
        <v>99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30</v>
      </c>
      <c r="F29" s="2" t="n">
        <v>0.5</v>
      </c>
      <c r="G29" s="1" t="n">
        <v>0.25</v>
      </c>
      <c r="H29" s="1" t="n">
        <v>0.25</v>
      </c>
      <c r="I29" s="1" t="s">
        <v>22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40</v>
      </c>
      <c r="Q29" s="0"/>
      <c r="S29" s="5" t="n">
        <f aca="false">J29=[1]params_testeithink!J29</f>
        <v>1</v>
      </c>
    </row>
    <row r="30" customFormat="false" ht="13.8" hidden="true" customHeight="false" outlineLevel="0" collapsed="false">
      <c r="A30" s="1" t="s">
        <v>100</v>
      </c>
      <c r="B30" s="1" t="s">
        <v>101</v>
      </c>
      <c r="C30" s="2" t="n">
        <f aca="false">IF(I30="Incerto",MAX(G30,J30-(ABS(F30*J30))),J30)</f>
        <v>0.25</v>
      </c>
      <c r="D30" s="2" t="n">
        <f aca="false">IF(I30="Incerto",MIN(H30,J30+(ABS(F30*J30))),J30)</f>
        <v>0.25</v>
      </c>
      <c r="E30" s="1" t="s">
        <v>30</v>
      </c>
      <c r="F30" s="2" t="n">
        <v>0.5</v>
      </c>
      <c r="G30" s="1" t="n">
        <v>0.25</v>
      </c>
      <c r="H30" s="1" t="n">
        <v>0.25</v>
      </c>
      <c r="I30" s="1" t="s">
        <v>22</v>
      </c>
      <c r="J30" s="1" t="n">
        <v>0.25</v>
      </c>
      <c r="K30" s="1" t="n">
        <v>0.25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40</v>
      </c>
      <c r="Q30" s="0"/>
      <c r="S30" s="5" t="n">
        <f aca="false">J30=[1]params_testeithink!J30</f>
        <v>1</v>
      </c>
    </row>
    <row r="31" customFormat="false" ht="13.8" hidden="false" customHeight="false" outlineLevel="0" collapsed="false">
      <c r="A31" s="1" t="s">
        <v>102</v>
      </c>
      <c r="B31" s="1" t="s">
        <v>103</v>
      </c>
      <c r="C31" s="2" t="n">
        <f aca="false">IF(I31="Incerto",MAX(G31,J31-(ABS(F31*J31))),J31)</f>
        <v>0.5</v>
      </c>
      <c r="D31" s="2" t="n">
        <f aca="false">IF(I31="Incerto",MIN(H31,J31+(ABS(F31*J31))),J31)</f>
        <v>1</v>
      </c>
      <c r="E31" s="1" t="s">
        <v>26</v>
      </c>
      <c r="F31" s="2" t="n">
        <v>4</v>
      </c>
      <c r="G31" s="1" t="n">
        <v>0.5</v>
      </c>
      <c r="H31" s="1" t="n">
        <v>1</v>
      </c>
      <c r="I31" s="6" t="s">
        <v>39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40</v>
      </c>
      <c r="Q31" s="0"/>
      <c r="S31" s="5" t="n">
        <f aca="false">J31=[1]params_testeithink!J31</f>
        <v>1</v>
      </c>
    </row>
    <row r="32" customFormat="false" ht="13.8" hidden="false" customHeight="false" outlineLevel="0" collapsed="false">
      <c r="A32" s="1" t="s">
        <v>104</v>
      </c>
      <c r="B32" s="1" t="s">
        <v>105</v>
      </c>
      <c r="C32" s="2" t="n">
        <f aca="false">IF(I32="Incerto",MAX(G32,J32-(ABS(F32*J32))),J32)</f>
        <v>0</v>
      </c>
      <c r="D32" s="2" t="n">
        <f aca="false">IF(I32="Incerto",MIN(H32,J32+(ABS(F32*J32))),J32)</f>
        <v>0.25</v>
      </c>
      <c r="E32" s="1" t="s">
        <v>26</v>
      </c>
      <c r="F32" s="2" t="n">
        <v>4</v>
      </c>
      <c r="G32" s="1" t="n">
        <v>0</v>
      </c>
      <c r="H32" s="1" t="n">
        <v>0.25</v>
      </c>
      <c r="I32" s="6" t="s">
        <v>39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40</v>
      </c>
      <c r="Q32" s="0"/>
      <c r="S32" s="5" t="n">
        <f aca="false">J32=[1]params_testeithink!J32</f>
        <v>1</v>
      </c>
    </row>
    <row r="33" customFormat="false" ht="13.8" hidden="false" customHeight="false" outlineLevel="0" collapsed="false">
      <c r="A33" s="1" t="s">
        <v>106</v>
      </c>
      <c r="B33" s="1" t="s">
        <v>107</v>
      </c>
      <c r="C33" s="2" t="n">
        <f aca="false">IF(I33="Incerto",MAX(G33,J33-(ABS(F33*J33))),J33)</f>
        <v>-0.5</v>
      </c>
      <c r="D33" s="2" t="n">
        <f aca="false">IF(I33="Incerto",MIN(H33,J33+(ABS(F33*J33))),J33)</f>
        <v>0</v>
      </c>
      <c r="E33" s="1" t="s">
        <v>26</v>
      </c>
      <c r="F33" s="2" t="n">
        <v>4</v>
      </c>
      <c r="G33" s="1" t="n">
        <v>-0.5</v>
      </c>
      <c r="H33" s="1" t="n">
        <v>0</v>
      </c>
      <c r="I33" s="6" t="s">
        <v>39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40</v>
      </c>
      <c r="Q33" s="0"/>
      <c r="S33" s="5" t="n">
        <f aca="false">J33=[1]params_testeithink!J33</f>
        <v>1</v>
      </c>
    </row>
    <row r="34" customFormat="false" ht="13.8" hidden="true" customHeight="false" outlineLevel="0" collapsed="false">
      <c r="A34" s="1" t="s">
        <v>108</v>
      </c>
      <c r="B34" s="1" t="s">
        <v>109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26</v>
      </c>
      <c r="F34" s="2" t="n">
        <v>0.5</v>
      </c>
      <c r="G34" s="1" t="n">
        <v>0</v>
      </c>
      <c r="H34" s="1" t="n">
        <v>0</v>
      </c>
      <c r="I34" s="1" t="s">
        <v>22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40</v>
      </c>
      <c r="Q34" s="0"/>
      <c r="S34" s="5" t="n">
        <f aca="false">J34=[1]params_testeithink!J34</f>
        <v>1</v>
      </c>
    </row>
    <row r="35" customFormat="false" ht="13.8" hidden="true" customHeight="false" outlineLevel="0" collapsed="false">
      <c r="A35" s="1" t="s">
        <v>110</v>
      </c>
      <c r="B35" s="1" t="s">
        <v>111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26</v>
      </c>
      <c r="F35" s="2" t="n">
        <v>0.5</v>
      </c>
      <c r="G35" s="1" t="n">
        <v>1</v>
      </c>
      <c r="H35" s="1" t="n">
        <v>1</v>
      </c>
      <c r="I35" s="1" t="s">
        <v>22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40</v>
      </c>
      <c r="Q35" s="0"/>
      <c r="S35" s="5" t="n">
        <f aca="false">J35=[1]params_testeithink!J35</f>
        <v>1</v>
      </c>
    </row>
    <row r="36" customFormat="false" ht="13.8" hidden="false" customHeight="false" outlineLevel="0" collapsed="false">
      <c r="A36" s="1" t="s">
        <v>112</v>
      </c>
      <c r="B36" s="1" t="s">
        <v>113</v>
      </c>
      <c r="C36" s="2" t="n">
        <f aca="false">IF(I36="Incerto",MAX(G36,J36-(ABS(F36*J36))),J36)</f>
        <v>2</v>
      </c>
      <c r="D36" s="2" t="n">
        <f aca="false">IF(I36="Incerto",MIN(H36,J36+(ABS(F36*J36))),J36)</f>
        <v>6</v>
      </c>
      <c r="E36" s="1" t="s">
        <v>30</v>
      </c>
      <c r="F36" s="2" t="n">
        <v>0.5</v>
      </c>
      <c r="G36" s="1" t="n">
        <v>1</v>
      </c>
      <c r="H36" s="1" t="n">
        <v>10</v>
      </c>
      <c r="I36" s="6" t="s">
        <v>39</v>
      </c>
      <c r="J36" s="1" t="n">
        <v>4</v>
      </c>
      <c r="K36" s="1" t="n">
        <v>4</v>
      </c>
      <c r="L36" s="0"/>
      <c r="M36" s="0"/>
      <c r="N36" s="0"/>
      <c r="O36" s="1" t="n">
        <f aca="false">D36&gt;C36</f>
        <v>1</v>
      </c>
      <c r="P36" s="1" t="s">
        <v>40</v>
      </c>
      <c r="Q36" s="0"/>
      <c r="S36" s="5" t="n">
        <f aca="false">J36=[1]params_testeithink!J36</f>
        <v>1</v>
      </c>
    </row>
    <row r="37" customFormat="false" ht="13.8" hidden="false" customHeight="false" outlineLevel="0" collapsed="false">
      <c r="A37" s="1" t="s">
        <v>114</v>
      </c>
      <c r="B37" s="1" t="s">
        <v>115</v>
      </c>
      <c r="C37" s="2" t="n">
        <f aca="false">IF(I37="Incerto",MAX(G37,J37-(ABS(F37*J37))),J37)</f>
        <v>1935044.44444445</v>
      </c>
      <c r="D37" s="2" t="n">
        <f aca="false">IF(I37="Incerto",MIN(H37,J37+(ABS(F37*J37))),J37)</f>
        <v>5805133.33333334</v>
      </c>
      <c r="E37" s="1" t="s">
        <v>116</v>
      </c>
      <c r="F37" s="2" t="n">
        <v>0.5</v>
      </c>
      <c r="G37" s="1" t="n">
        <f aca="false">J37/4</f>
        <v>967522.222222222</v>
      </c>
      <c r="H37" s="1" t="n">
        <f aca="false">J37*4</f>
        <v>15480355.5555556</v>
      </c>
      <c r="I37" s="6" t="s">
        <v>39</v>
      </c>
      <c r="J37" s="1" t="n">
        <f aca="false">3870088.88888889</f>
        <v>3870088.88888889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40</v>
      </c>
      <c r="Q37" s="0" t="s">
        <v>117</v>
      </c>
      <c r="S37" s="5" t="n">
        <f aca="false">J37=[1]params_testeithink!J37</f>
        <v>0</v>
      </c>
    </row>
    <row r="38" customFormat="false" ht="13.8" hidden="false" customHeight="false" outlineLevel="0" collapsed="false">
      <c r="A38" s="1" t="s">
        <v>118</v>
      </c>
      <c r="B38" s="1" t="s">
        <v>119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30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6" t="s">
        <v>39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40</v>
      </c>
      <c r="Q38" s="0"/>
      <c r="S38" s="5" t="n">
        <f aca="false">J38=[1]params_testeithink!J38</f>
        <v>1</v>
      </c>
    </row>
    <row r="39" customFormat="false" ht="13.8" hidden="false" customHeight="false" outlineLevel="0" collapsed="false">
      <c r="A39" s="1" t="s">
        <v>120</v>
      </c>
      <c r="B39" s="1" t="s">
        <v>121</v>
      </c>
      <c r="C39" s="2" t="n">
        <f aca="false">IF(I39="Incerto",MAX(G39,J39-(ABS(F39*J39))),J39)</f>
        <v>0.3</v>
      </c>
      <c r="D39" s="2" t="n">
        <f aca="false">IF(I39="Incerto",MIN(H39,J39+(ABS(F39*J39))),J39)</f>
        <v>0.6</v>
      </c>
      <c r="E39" s="1" t="s">
        <v>122</v>
      </c>
      <c r="F39" s="2" t="n">
        <v>0.5</v>
      </c>
      <c r="G39" s="1" t="n">
        <v>0.3</v>
      </c>
      <c r="H39" s="1" t="n">
        <v>1</v>
      </c>
      <c r="I39" s="6" t="s">
        <v>39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40</v>
      </c>
      <c r="Q39" s="0"/>
      <c r="S39" s="5" t="n">
        <f aca="false">J39=[1]params_testeithink!J39</f>
        <v>1</v>
      </c>
    </row>
    <row r="40" customFormat="false" ht="13.8" hidden="true" customHeight="false" outlineLevel="0" collapsed="false">
      <c r="A40" s="1" t="s">
        <v>123</v>
      </c>
      <c r="B40" s="1" t="s">
        <v>124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30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22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40</v>
      </c>
      <c r="Q40" s="0"/>
      <c r="S40" s="5" t="n">
        <f aca="false">J40=[1]params_testeithink!J40</f>
        <v>1</v>
      </c>
    </row>
    <row r="41" customFormat="false" ht="13.8" hidden="false" customHeight="false" outlineLevel="0" collapsed="false">
      <c r="A41" s="1" t="s">
        <v>125</v>
      </c>
      <c r="B41" s="1" t="s">
        <v>126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30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6" t="s">
        <v>39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40</v>
      </c>
      <c r="Q41" s="0"/>
      <c r="S41" s="5" t="n">
        <f aca="false">J41=[1]params_testeithink!J41</f>
        <v>1</v>
      </c>
    </row>
    <row r="42" customFormat="false" ht="13.8" hidden="false" customHeight="false" outlineLevel="0" collapsed="false">
      <c r="A42" s="1" t="s">
        <v>127</v>
      </c>
      <c r="B42" s="1" t="s">
        <v>128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129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6" t="s">
        <v>39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40</v>
      </c>
      <c r="Q42" s="0"/>
      <c r="S42" s="5" t="n">
        <f aca="false">J42=[1]params_testeithink!J42</f>
        <v>1</v>
      </c>
    </row>
    <row r="43" customFormat="false" ht="13.8" hidden="true" customHeight="false" outlineLevel="0" collapsed="false">
      <c r="A43" s="1" t="s">
        <v>130</v>
      </c>
      <c r="B43" s="1" t="s">
        <v>131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22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40</v>
      </c>
      <c r="Q43" s="0"/>
      <c r="S43" s="5" t="n">
        <f aca="false">J43=[1]params_testeithink!J43</f>
        <v>1</v>
      </c>
    </row>
    <row r="44" customFormat="false" ht="13.8" hidden="true" customHeight="false" outlineLevel="0" collapsed="false">
      <c r="A44" s="1" t="s">
        <v>132</v>
      </c>
      <c r="B44" s="1" t="s">
        <v>133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22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40</v>
      </c>
      <c r="Q44" s="0"/>
      <c r="S44" s="5" t="n">
        <f aca="false">J44=[1]params_testeithink!J44</f>
        <v>1</v>
      </c>
    </row>
    <row r="45" customFormat="false" ht="13.8" hidden="false" customHeight="false" outlineLevel="0" collapsed="false">
      <c r="A45" s="1" t="s">
        <v>134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6" t="s">
        <v>39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40</v>
      </c>
      <c r="Q45" s="0"/>
      <c r="S45" s="5" t="n">
        <f aca="false">J45=[1]params_testeithink!J45</f>
        <v>1</v>
      </c>
    </row>
    <row r="46" customFormat="false" ht="13.8" hidden="true" customHeight="false" outlineLevel="0" collapsed="false">
      <c r="A46" s="1" t="s">
        <v>135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22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40</v>
      </c>
      <c r="Q46" s="0"/>
      <c r="S46" s="5" t="n">
        <f aca="false">J46=[1]params_testeithink!J46</f>
        <v>1</v>
      </c>
    </row>
    <row r="47" customFormat="false" ht="13.8" hidden="false" customHeight="false" outlineLevel="0" collapsed="false">
      <c r="A47" s="1" t="s">
        <v>136</v>
      </c>
      <c r="B47" s="3"/>
      <c r="C47" s="2" t="n">
        <f aca="false">IF(I47="Incerto",MAX(G47,J47-(ABS(F47*J47))),J47)</f>
        <v>250040833.333333</v>
      </c>
      <c r="D47" s="2" t="n">
        <f aca="false">IF(I47="Incerto",MIN(H47,J47+(ABS(F47*J47))),J47)</f>
        <v>750122499.999998</v>
      </c>
      <c r="E47" s="0"/>
      <c r="F47" s="2" t="n">
        <v>0.5</v>
      </c>
      <c r="G47" s="1" t="n">
        <f aca="false">J47/4</f>
        <v>125020416.666666</v>
      </c>
      <c r="H47" s="1" t="n">
        <f aca="false">J47*4</f>
        <v>2000326666.66666</v>
      </c>
      <c r="I47" s="6" t="s">
        <v>39</v>
      </c>
      <c r="J47" s="1" t="n">
        <f aca="false">1000163333.33333 * 0.5</f>
        <v>500081666.666665</v>
      </c>
      <c r="K47" s="1" t="n">
        <v>1000</v>
      </c>
      <c r="L47" s="0"/>
      <c r="M47" s="0"/>
      <c r="N47" s="0"/>
      <c r="O47" s="1" t="n">
        <f aca="false">D47&gt;C47</f>
        <v>1</v>
      </c>
      <c r="P47" s="1" t="s">
        <v>40</v>
      </c>
      <c r="Q47" s="0" t="s">
        <v>137</v>
      </c>
      <c r="S47" s="5" t="n">
        <f aca="false">J47=[1]params_testeithink!J47</f>
        <v>0</v>
      </c>
    </row>
    <row r="48" customFormat="false" ht="13.8" hidden="true" customHeight="false" outlineLevel="0" collapsed="false">
      <c r="A48" s="1" t="s">
        <v>138</v>
      </c>
      <c r="B48" s="0"/>
      <c r="C48" s="2" t="n">
        <f aca="false">IF(I48="Incerto",MAX(G48,J48-(ABS(F48*J48))),J48)</f>
        <v>600</v>
      </c>
      <c r="D48" s="2" t="n">
        <f aca="false">IF(I48="Incerto",MIN(H48,J48+(ABS(F48*J48))),J48)</f>
        <v>600</v>
      </c>
      <c r="E48" s="0"/>
      <c r="F48" s="2" t="n">
        <v>0.5</v>
      </c>
      <c r="G48" s="1" t="n">
        <f aca="false">J48/4</f>
        <v>150</v>
      </c>
      <c r="H48" s="1" t="n">
        <f aca="false">J48*4</f>
        <v>2400</v>
      </c>
      <c r="I48" s="6" t="s">
        <v>22</v>
      </c>
      <c r="J48" s="1" t="n">
        <f aca="false">1200 * 0.5</f>
        <v>600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40</v>
      </c>
      <c r="Q48" s="0" t="s">
        <v>139</v>
      </c>
      <c r="S48" s="5" t="n">
        <f aca="false">J48=[1]params_testeithink!J48</f>
        <v>0</v>
      </c>
    </row>
    <row r="49" customFormat="false" ht="13.8" hidden="true" customHeight="false" outlineLevel="0" collapsed="false">
      <c r="A49" s="1" t="s">
        <v>140</v>
      </c>
      <c r="B49" s="0"/>
      <c r="C49" s="2" t="n">
        <f aca="false">IF(I49="Incerto",MAX(G49,J49-(ABS(F49*J49))),J49)</f>
        <v>150</v>
      </c>
      <c r="D49" s="2" t="n">
        <f aca="false">IF(I49="Incerto",MIN(H49,J49+(ABS(F49*J49))),J49)</f>
        <v>150</v>
      </c>
      <c r="E49" s="0"/>
      <c r="F49" s="2" t="n">
        <v>0.5</v>
      </c>
      <c r="G49" s="1" t="n">
        <f aca="false">J49/4</f>
        <v>37.5</v>
      </c>
      <c r="H49" s="1" t="n">
        <f aca="false">J49*4</f>
        <v>600</v>
      </c>
      <c r="I49" s="6" t="s">
        <v>22</v>
      </c>
      <c r="J49" s="1" t="n">
        <f aca="false">90/0.3 * 0.5</f>
        <v>150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40</v>
      </c>
      <c r="Q49" s="0"/>
      <c r="S49" s="5" t="n">
        <f aca="false">J49=[1]params_testeithink!J49</f>
        <v>0</v>
      </c>
    </row>
    <row r="50" customFormat="false" ht="13.8" hidden="false" customHeight="false" outlineLevel="0" collapsed="false">
      <c r="A50" s="1" t="s">
        <v>141</v>
      </c>
      <c r="B50" s="0"/>
      <c r="C50" s="2" t="n">
        <f aca="false">IF(I50="Incerto",MAX(G50,J50-(ABS(F50*J50))),J50)</f>
        <v>5</v>
      </c>
      <c r="D50" s="2" t="n">
        <f aca="false">IF(I50="Incerto",MIN(H50,J50+(ABS(F50*J50))),J50)</f>
        <v>15</v>
      </c>
      <c r="E50" s="0"/>
      <c r="F50" s="2" t="n">
        <v>0.5</v>
      </c>
      <c r="G50" s="1" t="n">
        <f aca="false">J50/4</f>
        <v>2.5</v>
      </c>
      <c r="H50" s="1" t="n">
        <f aca="false">J50*4</f>
        <v>40</v>
      </c>
      <c r="I50" s="6" t="s">
        <v>39</v>
      </c>
      <c r="J50" s="1" t="n">
        <v>10</v>
      </c>
      <c r="K50" s="1" t="n">
        <v>20</v>
      </c>
      <c r="L50" s="0"/>
      <c r="M50" s="0"/>
      <c r="N50" s="0"/>
      <c r="O50" s="1" t="n">
        <f aca="false">D50&gt;C50</f>
        <v>1</v>
      </c>
      <c r="P50" s="1" t="s">
        <v>40</v>
      </c>
      <c r="Q50" s="0"/>
      <c r="S50" s="5" t="n">
        <f aca="false">J50=[1]params_testeithink!J50</f>
        <v>0</v>
      </c>
    </row>
    <row r="51" customFormat="false" ht="13.8" hidden="false" customHeight="false" outlineLevel="0" collapsed="false">
      <c r="A51" s="1" t="s">
        <v>142</v>
      </c>
      <c r="B51" s="0"/>
      <c r="C51" s="2" t="n">
        <f aca="false">IF(I51="Incerto",MAX(G51,J51-(ABS(F51*J51))),J51)</f>
        <v>1000000000</v>
      </c>
      <c r="D51" s="2" t="n">
        <f aca="false">IF(I51="Incerto",MIN(H51,J51+(ABS(F51*J51))),J51)</f>
        <v>3000000000</v>
      </c>
      <c r="E51" s="0"/>
      <c r="F51" s="2" t="n">
        <v>0.5</v>
      </c>
      <c r="G51" s="1" t="n">
        <f aca="false">J51/4</f>
        <v>500000000</v>
      </c>
      <c r="H51" s="1" t="n">
        <f aca="false">J51*4</f>
        <v>8000000000</v>
      </c>
      <c r="I51" s="6" t="s">
        <v>39</v>
      </c>
      <c r="J51" s="1" t="n">
        <f aca="false">60*1000000 * 10 / 0.3</f>
        <v>2000000000</v>
      </c>
      <c r="K51" s="1" t="n">
        <v>1000000</v>
      </c>
      <c r="L51" s="0"/>
      <c r="M51" s="0"/>
      <c r="N51" s="0"/>
      <c r="O51" s="1" t="n">
        <f aca="false">D51&gt;C51</f>
        <v>1</v>
      </c>
      <c r="P51" s="1" t="s">
        <v>40</v>
      </c>
      <c r="Q51" s="0"/>
      <c r="S51" s="5" t="n">
        <f aca="false">J51=[1]params_testeithink!J51</f>
        <v>0</v>
      </c>
    </row>
    <row r="52" customFormat="false" ht="13.8" hidden="false" customHeight="false" outlineLevel="0" collapsed="false">
      <c r="A52" s="1" t="s">
        <v>143</v>
      </c>
      <c r="B52" s="0"/>
      <c r="C52" s="2" t="n">
        <f aca="false">IF(I52="Incerto",MAX(G52,J52-(ABS(F52*J52))),J52)</f>
        <v>0.1</v>
      </c>
      <c r="D52" s="2" t="n">
        <f aca="false">IF(I52="Incerto",MIN(H52,J52+(ABS(F52*J52))),J52)</f>
        <v>0.8</v>
      </c>
      <c r="E52" s="0"/>
      <c r="F52" s="2" t="n">
        <v>3</v>
      </c>
      <c r="G52" s="1" t="n">
        <v>0.1</v>
      </c>
      <c r="H52" s="1" t="n">
        <v>0.8</v>
      </c>
      <c r="I52" s="1" t="s">
        <v>39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40</v>
      </c>
      <c r="Q52" s="0"/>
      <c r="S52" s="5" t="n">
        <f aca="false">J52=[1]params_testeithink!J52</f>
        <v>1</v>
      </c>
    </row>
    <row r="53" customFormat="false" ht="13.8" hidden="true" customHeight="false" outlineLevel="0" collapsed="false">
      <c r="A53" s="6" t="s">
        <v>144</v>
      </c>
      <c r="B53" s="9"/>
      <c r="C53" s="8" t="n">
        <f aca="false">IF(I53="Incerto",MAX(G53,J53-(ABS(F53*J53))),J53)</f>
        <v>64250</v>
      </c>
      <c r="D53" s="8" t="n">
        <f aca="false">IF(I53="Incerto",MIN(H53,J53+(ABS(F53*J53))),J53)</f>
        <v>64250</v>
      </c>
      <c r="E53" s="9"/>
      <c r="F53" s="8" t="n">
        <v>0.5</v>
      </c>
      <c r="G53" s="6" t="n">
        <f aca="false">J53*0.1</f>
        <v>6425</v>
      </c>
      <c r="H53" s="6" t="n">
        <f aca="false">J53*10</f>
        <v>642500</v>
      </c>
      <c r="I53" s="6" t="s">
        <v>22</v>
      </c>
      <c r="J53" s="6" t="n">
        <f aca="false">J54*5</f>
        <v>64250</v>
      </c>
      <c r="K53" s="9"/>
      <c r="L53" s="9"/>
      <c r="M53" s="9"/>
      <c r="N53" s="9"/>
      <c r="O53" s="6" t="n">
        <f aca="false">D53&gt;C53</f>
        <v>0</v>
      </c>
      <c r="P53" s="1" t="s">
        <v>40</v>
      </c>
      <c r="Q53" s="0"/>
      <c r="S53" s="5" t="n">
        <f aca="false">J53=[1]params_testeithink!J53</f>
        <v>0</v>
      </c>
    </row>
    <row r="54" customFormat="false" ht="13.8" hidden="true" customHeight="false" outlineLevel="0" collapsed="false">
      <c r="A54" s="6" t="s">
        <v>145</v>
      </c>
      <c r="B54" s="9"/>
      <c r="C54" s="8" t="n">
        <f aca="false">IF(I54="Incerto",MAX(G54,J54-(ABS(F54*J54))),J54)</f>
        <v>12850</v>
      </c>
      <c r="D54" s="8" t="n">
        <f aca="false">IF(I54="Incerto",MIN(H54,J54+(ABS(F54*J54))),J54)</f>
        <v>12850</v>
      </c>
      <c r="E54" s="9"/>
      <c r="F54" s="8" t="n">
        <v>0.5</v>
      </c>
      <c r="G54" s="6" t="n">
        <f aca="false">J54*0.1</f>
        <v>1285</v>
      </c>
      <c r="H54" s="6" t="n">
        <f aca="false">J54*10</f>
        <v>128500</v>
      </c>
      <c r="I54" s="6" t="s">
        <v>22</v>
      </c>
      <c r="J54" s="6" t="n">
        <v>12850</v>
      </c>
      <c r="K54" s="9"/>
      <c r="L54" s="9"/>
      <c r="M54" s="9"/>
      <c r="N54" s="9"/>
      <c r="O54" s="6" t="n">
        <f aca="false">D54&gt;C54</f>
        <v>0</v>
      </c>
      <c r="P54" s="1" t="s">
        <v>40</v>
      </c>
      <c r="Q54" s="0"/>
      <c r="S54" s="5" t="n">
        <f aca="false">J54=[1]params_testeithink!J54</f>
        <v>0</v>
      </c>
    </row>
    <row r="55" customFormat="false" ht="13.8" hidden="true" customHeight="false" outlineLevel="0" collapsed="false">
      <c r="A55" s="1" t="s">
        <v>146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122</v>
      </c>
      <c r="F55" s="2" t="n">
        <v>0.5</v>
      </c>
      <c r="G55" s="1" t="n">
        <v>0</v>
      </c>
      <c r="H55" s="1" t="n">
        <v>1</v>
      </c>
      <c r="I55" s="1" t="s">
        <v>22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40</v>
      </c>
      <c r="Q55" s="0"/>
      <c r="S55" s="5" t="n">
        <f aca="false">J55=[1]params_testeithink!J55</f>
        <v>1</v>
      </c>
    </row>
    <row r="56" customFormat="false" ht="13.8" hidden="true" customHeight="false" outlineLevel="0" collapsed="false">
      <c r="A56" s="1" t="s">
        <v>147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122</v>
      </c>
      <c r="F56" s="2" t="n">
        <v>0.5</v>
      </c>
      <c r="G56" s="1" t="n">
        <v>0</v>
      </c>
      <c r="H56" s="1" t="n">
        <v>1</v>
      </c>
      <c r="I56" s="1" t="s">
        <v>22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40</v>
      </c>
      <c r="Q56" s="0"/>
      <c r="S56" s="5" t="n">
        <f aca="false">J56=[1]params_testeithink!J56</f>
        <v>1</v>
      </c>
    </row>
    <row r="57" customFormat="false" ht="13.8" hidden="true" customHeight="false" outlineLevel="0" collapsed="false">
      <c r="A57" s="1" t="s">
        <v>148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122</v>
      </c>
      <c r="F57" s="2" t="n">
        <v>0.5</v>
      </c>
      <c r="G57" s="1" t="n">
        <v>0</v>
      </c>
      <c r="H57" s="1" t="n">
        <v>1</v>
      </c>
      <c r="I57" s="1" t="s">
        <v>22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40</v>
      </c>
      <c r="Q57" s="0"/>
      <c r="S57" s="5" t="n">
        <f aca="false">J57=[1]params_testeithink!J57</f>
        <v>1</v>
      </c>
    </row>
    <row r="58" customFormat="false" ht="13.8" hidden="true" customHeight="false" outlineLevel="0" collapsed="false">
      <c r="A58" s="1" t="s">
        <v>149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122</v>
      </c>
      <c r="F58" s="2" t="n">
        <v>0.5</v>
      </c>
      <c r="G58" s="1" t="n">
        <v>0</v>
      </c>
      <c r="H58" s="1" t="n">
        <v>1</v>
      </c>
      <c r="I58" s="1" t="s">
        <v>22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40</v>
      </c>
      <c r="Q58" s="0"/>
      <c r="S58" s="5" t="n">
        <f aca="false">J58=[1]params_testeithink!J58</f>
        <v>1</v>
      </c>
    </row>
    <row r="59" customFormat="false" ht="13.8" hidden="true" customHeight="false" outlineLevel="0" collapsed="false">
      <c r="A59" s="1" t="s">
        <v>150</v>
      </c>
      <c r="B59" s="1" t="s">
        <v>151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122</v>
      </c>
      <c r="F59" s="2" t="n">
        <v>0.5</v>
      </c>
      <c r="G59" s="1" t="n">
        <v>0</v>
      </c>
      <c r="H59" s="1" t="n">
        <v>1</v>
      </c>
      <c r="I59" s="1" t="s">
        <v>22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40</v>
      </c>
      <c r="Q59" s="0"/>
      <c r="S59" s="5" t="n">
        <f aca="false">J59=[1]params_testeithink!J59</f>
        <v>1</v>
      </c>
    </row>
    <row r="60" customFormat="false" ht="13.8" hidden="true" customHeight="false" outlineLevel="0" collapsed="false">
      <c r="A60" s="1" t="s">
        <v>152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122</v>
      </c>
      <c r="F60" s="2" t="n">
        <v>0.5</v>
      </c>
      <c r="G60" s="1" t="n">
        <v>0</v>
      </c>
      <c r="H60" s="1" t="n">
        <v>1</v>
      </c>
      <c r="I60" s="1" t="s">
        <v>22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40</v>
      </c>
      <c r="Q60" s="0"/>
      <c r="S60" s="5" t="n">
        <f aca="false">J60=[1]params_testeithink!J60</f>
        <v>1</v>
      </c>
    </row>
    <row r="61" customFormat="false" ht="13.8" hidden="true" customHeight="false" outlineLevel="0" collapsed="false">
      <c r="A61" s="1" t="s">
        <v>153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122</v>
      </c>
      <c r="F61" s="2" t="n">
        <v>0.5</v>
      </c>
      <c r="G61" s="1" t="n">
        <v>0</v>
      </c>
      <c r="H61" s="1" t="n">
        <v>1</v>
      </c>
      <c r="I61" s="1" t="s">
        <v>22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40</v>
      </c>
      <c r="Q61" s="0"/>
      <c r="S61" s="5" t="n">
        <f aca="false">J61=[1]params_testeithink!J61</f>
        <v>1</v>
      </c>
    </row>
    <row r="62" customFormat="false" ht="13.8" hidden="true" customHeight="false" outlineLevel="0" collapsed="false">
      <c r="A62" s="1" t="s">
        <v>154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122</v>
      </c>
      <c r="F62" s="2" t="n">
        <v>0.5</v>
      </c>
      <c r="G62" s="1" t="n">
        <v>0</v>
      </c>
      <c r="H62" s="1" t="n">
        <v>1</v>
      </c>
      <c r="I62" s="1" t="s">
        <v>22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40</v>
      </c>
      <c r="Q62" s="0"/>
      <c r="S62" s="5" t="n">
        <f aca="false">J62=[1]params_testeithink!J62</f>
        <v>1</v>
      </c>
    </row>
    <row r="63" customFormat="false" ht="13.8" hidden="false" customHeight="false" outlineLevel="0" collapsed="false">
      <c r="A63" s="1" t="s">
        <v>155</v>
      </c>
      <c r="B63" s="1" t="s">
        <v>156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122</v>
      </c>
      <c r="F63" s="2" t="n">
        <v>3</v>
      </c>
      <c r="G63" s="1" t="n">
        <v>0</v>
      </c>
      <c r="H63" s="1" t="n">
        <v>1</v>
      </c>
      <c r="I63" s="1" t="s">
        <v>39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40</v>
      </c>
      <c r="Q63" s="0"/>
      <c r="S63" s="5" t="n">
        <f aca="false">J63=[1]params_testeithink!J63</f>
        <v>0</v>
      </c>
    </row>
    <row r="64" customFormat="false" ht="13.8" hidden="false" customHeight="false" outlineLevel="0" collapsed="false">
      <c r="A64" s="1" t="s">
        <v>157</v>
      </c>
      <c r="B64" s="1" t="s">
        <v>156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122</v>
      </c>
      <c r="F64" s="2" t="n">
        <v>3</v>
      </c>
      <c r="G64" s="1" t="n">
        <v>0</v>
      </c>
      <c r="H64" s="1" t="n">
        <v>1</v>
      </c>
      <c r="I64" s="1" t="s">
        <v>39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40</v>
      </c>
      <c r="Q64" s="0"/>
      <c r="S64" s="5" t="n">
        <f aca="false">J64=[1]params_testeithink!J64</f>
        <v>0</v>
      </c>
    </row>
    <row r="65" customFormat="false" ht="13.8" hidden="false" customHeight="false" outlineLevel="0" collapsed="false">
      <c r="A65" s="1" t="s">
        <v>158</v>
      </c>
      <c r="B65" s="1" t="s">
        <v>156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122</v>
      </c>
      <c r="F65" s="2" t="n">
        <v>3</v>
      </c>
      <c r="G65" s="1" t="n">
        <v>0</v>
      </c>
      <c r="H65" s="1" t="n">
        <v>1</v>
      </c>
      <c r="I65" s="1" t="s">
        <v>39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40</v>
      </c>
      <c r="Q65" s="0"/>
      <c r="S65" s="5" t="n">
        <f aca="false">J65=[1]params_testeithink!J65</f>
        <v>0</v>
      </c>
    </row>
    <row r="66" customFormat="false" ht="13.8" hidden="false" customHeight="false" outlineLevel="0" collapsed="false">
      <c r="A66" s="1" t="s">
        <v>159</v>
      </c>
      <c r="B66" s="1" t="s">
        <v>160</v>
      </c>
      <c r="C66" s="13" t="n">
        <f aca="false">IF(I66="Incerto",MAX(G66,J66-(ABS(F66*J66))),J66)</f>
        <v>0.05</v>
      </c>
      <c r="D66" s="13" t="n">
        <f aca="false">IF(I66="Incerto",MIN(H66,J66+(ABS(F66*J66))),J66)</f>
        <v>0.1</v>
      </c>
      <c r="E66" s="1" t="s">
        <v>122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</v>
      </c>
      <c r="I66" s="6" t="s">
        <v>39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161</v>
      </c>
      <c r="Q66" s="1" t="s">
        <v>162</v>
      </c>
      <c r="S66" s="5" t="n">
        <f aca="false">J66=[1]params_testeithink!J66</f>
        <v>1</v>
      </c>
    </row>
    <row r="67" customFormat="false" ht="13.8" hidden="false" customHeight="false" outlineLevel="0" collapsed="false">
      <c r="A67" s="1" t="s">
        <v>163</v>
      </c>
      <c r="B67" s="1" t="s">
        <v>160</v>
      </c>
      <c r="C67" s="13" t="n">
        <f aca="false">IF(I67="Incerto",MAX(G67,J67-(ABS(F67*J67))),J67)</f>
        <v>0.05</v>
      </c>
      <c r="D67" s="13" t="n">
        <f aca="false">IF(I67="Incerto",MIN(H67,J67+(ABS(F67*J67))),J67)</f>
        <v>0.1</v>
      </c>
      <c r="E67" s="1" t="s">
        <v>122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</v>
      </c>
      <c r="I67" s="6" t="s">
        <v>39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161</v>
      </c>
      <c r="Q67" s="0"/>
      <c r="S67" s="5" t="n">
        <f aca="false">J67=[1]params_testeithink!J67</f>
        <v>1</v>
      </c>
    </row>
    <row r="68" customFormat="false" ht="13.8" hidden="false" customHeight="false" outlineLevel="0" collapsed="false">
      <c r="A68" s="1" t="s">
        <v>164</v>
      </c>
      <c r="B68" s="1" t="s">
        <v>160</v>
      </c>
      <c r="C68" s="13" t="n">
        <f aca="false">IF(I68="Incerto",MAX(G68,J68-(ABS(F68*J68))),J68)</f>
        <v>0.05</v>
      </c>
      <c r="D68" s="13" t="n">
        <f aca="false">IF(I68="Incerto",MIN(H68,J68+(ABS(F68*J68))),J68)</f>
        <v>0.1</v>
      </c>
      <c r="E68" s="1" t="s">
        <v>122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</v>
      </c>
      <c r="I68" s="6" t="s">
        <v>39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161</v>
      </c>
      <c r="Q68" s="0"/>
      <c r="S68" s="5" t="n">
        <f aca="false">J68=[1]params_testeithink!J68</f>
        <v>1</v>
      </c>
    </row>
    <row r="69" customFormat="false" ht="13.8" hidden="false" customHeight="false" outlineLevel="0" collapsed="false">
      <c r="A69" s="1" t="s">
        <v>165</v>
      </c>
      <c r="B69" s="1" t="s">
        <v>166</v>
      </c>
      <c r="C69" s="2" t="n">
        <f aca="false">IF(I69="Incerto",MAX(G69,J69-(ABS(F69*J69))),J69)</f>
        <v>0.29</v>
      </c>
      <c r="D69" s="2" t="n">
        <f aca="false">IF(I69="Incerto",MIN(H69,J69+(ABS(F69*J69))),J69)</f>
        <v>0.58</v>
      </c>
      <c r="E69" s="1" t="s">
        <v>44</v>
      </c>
      <c r="F69" s="2" t="n">
        <v>1</v>
      </c>
      <c r="G69" s="1" t="n">
        <f aca="false">J56</f>
        <v>0.29</v>
      </c>
      <c r="H69" s="1" t="n">
        <v>1</v>
      </c>
      <c r="I69" s="6" t="s">
        <v>39</v>
      </c>
      <c r="J69" s="1" t="n">
        <f aca="false">J56</f>
        <v>0.29</v>
      </c>
      <c r="K69" s="6" t="n">
        <v>0.5</v>
      </c>
      <c r="L69" s="6" t="n">
        <v>0.6</v>
      </c>
      <c r="M69" s="6" t="n">
        <v>1</v>
      </c>
      <c r="N69" s="1" t="n">
        <f aca="false">C69=D69</f>
        <v>0</v>
      </c>
      <c r="O69" s="1" t="n">
        <f aca="false">D69&gt;C69</f>
        <v>1</v>
      </c>
      <c r="P69" s="1" t="s">
        <v>40</v>
      </c>
      <c r="Q69" s="0"/>
      <c r="S69" s="5" t="n">
        <f aca="false">J69=[1]params_testeithink!J69</f>
        <v>1</v>
      </c>
    </row>
    <row r="70" customFormat="false" ht="13.8" hidden="false" customHeight="false" outlineLevel="0" collapsed="false">
      <c r="A70" s="1" t="s">
        <v>167</v>
      </c>
      <c r="B70" s="1" t="s">
        <v>166</v>
      </c>
      <c r="C70" s="2" t="n">
        <f aca="false">IF(I70="Incerto",MAX(G70,J70-(ABS(F70*J70))),J70)</f>
        <v>0.15</v>
      </c>
      <c r="D70" s="2" t="n">
        <f aca="false">IF(I70="Incerto",MIN(H70,J70+(ABS(F70*J70))),J70)</f>
        <v>0.3</v>
      </c>
      <c r="E70" s="1" t="s">
        <v>44</v>
      </c>
      <c r="F70" s="2" t="n">
        <v>1</v>
      </c>
      <c r="G70" s="1" t="n">
        <f aca="false">J57</f>
        <v>0.15</v>
      </c>
      <c r="H70" s="1" t="n">
        <v>1</v>
      </c>
      <c r="I70" s="6" t="s">
        <v>39</v>
      </c>
      <c r="J70" s="1" t="n">
        <f aca="false">J57</f>
        <v>0.15</v>
      </c>
      <c r="K70" s="6" t="n">
        <v>0.5</v>
      </c>
      <c r="L70" s="6" t="n">
        <v>0.6</v>
      </c>
      <c r="M70" s="6" t="n">
        <v>1</v>
      </c>
      <c r="N70" s="1" t="n">
        <f aca="false">C70=D70</f>
        <v>0</v>
      </c>
      <c r="O70" s="1" t="n">
        <f aca="false">D70&gt;C70</f>
        <v>1</v>
      </c>
      <c r="P70" s="1" t="s">
        <v>40</v>
      </c>
      <c r="Q70" s="0"/>
      <c r="S70" s="5" t="n">
        <f aca="false">J70=[1]params_testeithink!J70</f>
        <v>1</v>
      </c>
    </row>
    <row r="71" customFormat="false" ht="13.8" hidden="false" customHeight="false" outlineLevel="0" collapsed="false">
      <c r="A71" s="1" t="s">
        <v>168</v>
      </c>
      <c r="B71" s="1" t="s">
        <v>166</v>
      </c>
      <c r="C71" s="2" t="n">
        <f aca="false">IF(I71="Incerto",MAX(G71,J71-(ABS(F71*J71))),J71)</f>
        <v>0.28</v>
      </c>
      <c r="D71" s="2" t="n">
        <f aca="false">IF(I71="Incerto",MIN(H71,J71+(ABS(F71*J71))),J71)</f>
        <v>0.56</v>
      </c>
      <c r="E71" s="1" t="s">
        <v>44</v>
      </c>
      <c r="F71" s="2" t="n">
        <v>1</v>
      </c>
      <c r="G71" s="1" t="n">
        <f aca="false">J58</f>
        <v>0.28</v>
      </c>
      <c r="H71" s="1" t="n">
        <v>1</v>
      </c>
      <c r="I71" s="6" t="s">
        <v>39</v>
      </c>
      <c r="J71" s="1" t="n">
        <f aca="false">J58</f>
        <v>0.28</v>
      </c>
      <c r="K71" s="6" t="n">
        <v>0.5</v>
      </c>
      <c r="L71" s="6" t="n">
        <v>0.6</v>
      </c>
      <c r="M71" s="6" t="n">
        <v>1</v>
      </c>
      <c r="N71" s="1" t="n">
        <f aca="false">C69=D71</f>
        <v>0</v>
      </c>
      <c r="O71" s="1" t="n">
        <f aca="false">D71&gt;C69</f>
        <v>1</v>
      </c>
      <c r="P71" s="1" t="s">
        <v>40</v>
      </c>
      <c r="Q71" s="0"/>
      <c r="S71" s="5" t="n">
        <f aca="false">J71=[1]params_testeithink!J71</f>
        <v>1</v>
      </c>
    </row>
    <row r="72" customFormat="false" ht="13.8" hidden="false" customHeight="false" outlineLevel="0" collapsed="false">
      <c r="A72" s="1" t="s">
        <v>169</v>
      </c>
      <c r="B72" s="1" t="s">
        <v>170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6" t="s">
        <v>39</v>
      </c>
      <c r="J72" s="1" t="n">
        <v>1.5</v>
      </c>
      <c r="K72" s="1" t="n">
        <v>1</v>
      </c>
      <c r="L72" s="0"/>
      <c r="M72" s="0"/>
      <c r="N72" s="1" t="n">
        <f aca="false">C70=D72</f>
        <v>0</v>
      </c>
      <c r="O72" s="1" t="n">
        <f aca="false">D72&gt;C70</f>
        <v>1</v>
      </c>
      <c r="P72" s="1" t="s">
        <v>40</v>
      </c>
      <c r="Q72" s="0"/>
      <c r="S72" s="5" t="n">
        <f aca="false">J72=[1]params_testeithink!J72</f>
        <v>0</v>
      </c>
    </row>
    <row r="73" customFormat="false" ht="13.8" hidden="false" customHeight="false" outlineLevel="0" collapsed="false">
      <c r="A73" s="1" t="s">
        <v>171</v>
      </c>
      <c r="B73" s="1" t="s">
        <v>170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6" t="s">
        <v>39</v>
      </c>
      <c r="J73" s="1" t="n">
        <v>1.5</v>
      </c>
      <c r="K73" s="1" t="n">
        <v>1</v>
      </c>
      <c r="L73" s="0"/>
      <c r="M73" s="0"/>
      <c r="N73" s="1" t="n">
        <f aca="false">C71=D73</f>
        <v>0</v>
      </c>
      <c r="O73" s="1" t="n">
        <f aca="false">D73&gt;C71</f>
        <v>1</v>
      </c>
      <c r="P73" s="1" t="s">
        <v>40</v>
      </c>
      <c r="Q73" s="0"/>
      <c r="S73" s="5" t="n">
        <f aca="false">J73=[1]params_testeithink!J73</f>
        <v>0</v>
      </c>
    </row>
    <row r="74" customFormat="false" ht="13.8" hidden="false" customHeight="false" outlineLevel="0" collapsed="false">
      <c r="A74" s="1" t="s">
        <v>172</v>
      </c>
      <c r="B74" s="1" t="s">
        <v>170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6" t="s">
        <v>39</v>
      </c>
      <c r="J74" s="1" t="n">
        <v>1.5</v>
      </c>
      <c r="K74" s="1" t="n">
        <v>1</v>
      </c>
      <c r="L74" s="0"/>
      <c r="M74" s="0"/>
      <c r="N74" s="1" t="n">
        <f aca="false">C72=D74</f>
        <v>0</v>
      </c>
      <c r="O74" s="1" t="n">
        <f aca="false">D74&gt;C72</f>
        <v>1</v>
      </c>
      <c r="P74" s="1" t="s">
        <v>40</v>
      </c>
      <c r="Q74" s="0"/>
      <c r="S74" s="5" t="n">
        <f aca="false">J74=[1]params_testeithink!J74</f>
        <v>0</v>
      </c>
    </row>
    <row r="75" customFormat="false" ht="13.8" hidden="true" customHeight="false" outlineLevel="0" collapsed="false">
      <c r="A75" s="6" t="s">
        <v>173</v>
      </c>
      <c r="B75" s="6" t="s">
        <v>174</v>
      </c>
      <c r="C75" s="8" t="n">
        <f aca="false">IF(I75="Incerto",MAX(G75,J75-(ABS(F75*J75))),J75)</f>
        <v>107000</v>
      </c>
      <c r="D75" s="8" t="n">
        <f aca="false">IF(I75="Incerto",MIN(H75,J75+(ABS(F75*J75))),J75)</f>
        <v>107000</v>
      </c>
      <c r="E75" s="6" t="s">
        <v>49</v>
      </c>
      <c r="F75" s="8" t="n">
        <v>0.5</v>
      </c>
      <c r="G75" s="6" t="n">
        <f aca="false">J75/10</f>
        <v>10700</v>
      </c>
      <c r="H75" s="6" t="n">
        <f aca="false">J75*10</f>
        <v>1070000</v>
      </c>
      <c r="I75" s="6" t="s">
        <v>22</v>
      </c>
      <c r="J75" s="6" t="n">
        <f aca="false">$J$8</f>
        <v>107000</v>
      </c>
      <c r="K75" s="6" t="n">
        <v>1000</v>
      </c>
      <c r="L75" s="9"/>
      <c r="M75" s="9"/>
      <c r="N75" s="6" t="n">
        <f aca="false">C73=D75</f>
        <v>1</v>
      </c>
      <c r="O75" s="6" t="n">
        <f aca="false">D75&gt;C73</f>
        <v>0</v>
      </c>
      <c r="P75" s="1" t="s">
        <v>40</v>
      </c>
      <c r="Q75" s="0"/>
      <c r="S75" s="5" t="n">
        <f aca="false">J75=[1]params_testeithink!J75</f>
        <v>0</v>
      </c>
    </row>
    <row r="76" customFormat="false" ht="13.8" hidden="true" customHeight="false" outlineLevel="0" collapsed="false">
      <c r="A76" s="6" t="s">
        <v>175</v>
      </c>
      <c r="B76" s="6" t="s">
        <v>174</v>
      </c>
      <c r="C76" s="8" t="n">
        <f aca="false">IF(I76="Incerto",MAX(G76,J76-(ABS(F76*J76))),J76)</f>
        <v>107000</v>
      </c>
      <c r="D76" s="8" t="n">
        <f aca="false">IF(I76="Incerto",MIN(H76,J76+(ABS(F76*J76))),J76)</f>
        <v>107000</v>
      </c>
      <c r="E76" s="6" t="s">
        <v>49</v>
      </c>
      <c r="F76" s="8" t="n">
        <v>0.5</v>
      </c>
      <c r="G76" s="6" t="n">
        <f aca="false">J76/10</f>
        <v>10700</v>
      </c>
      <c r="H76" s="6" t="n">
        <f aca="false">J76*10</f>
        <v>1070000</v>
      </c>
      <c r="I76" s="6" t="s">
        <v>22</v>
      </c>
      <c r="J76" s="6" t="n">
        <f aca="false">$J$8</f>
        <v>107000</v>
      </c>
      <c r="K76" s="6" t="n">
        <v>1000</v>
      </c>
      <c r="L76" s="9"/>
      <c r="M76" s="9"/>
      <c r="N76" s="6" t="n">
        <f aca="false">C74=D76</f>
        <v>1</v>
      </c>
      <c r="O76" s="6" t="n">
        <f aca="false">D76&gt;C74</f>
        <v>0</v>
      </c>
      <c r="P76" s="1" t="s">
        <v>40</v>
      </c>
      <c r="Q76" s="0"/>
      <c r="S76" s="5" t="n">
        <f aca="false">J76=[1]params_testeithink!J76</f>
        <v>0</v>
      </c>
    </row>
    <row r="77" customFormat="false" ht="13.8" hidden="true" customHeight="false" outlineLevel="0" collapsed="false">
      <c r="A77" s="6" t="s">
        <v>176</v>
      </c>
      <c r="B77" s="6" t="s">
        <v>174</v>
      </c>
      <c r="C77" s="8" t="n">
        <f aca="false">IF(I77="Incerto",MAX(G77,J77-(ABS(F77*J77))),J77)</f>
        <v>107000</v>
      </c>
      <c r="D77" s="8" t="n">
        <f aca="false">IF(I77="Incerto",MIN(H77,J77+(ABS(F77*J77))),J77)</f>
        <v>107000</v>
      </c>
      <c r="E77" s="6" t="s">
        <v>49</v>
      </c>
      <c r="F77" s="8" t="n">
        <v>0.5</v>
      </c>
      <c r="G77" s="6" t="n">
        <f aca="false">J77/10</f>
        <v>10700</v>
      </c>
      <c r="H77" s="6" t="n">
        <f aca="false">J77*10</f>
        <v>1070000</v>
      </c>
      <c r="I77" s="6" t="s">
        <v>22</v>
      </c>
      <c r="J77" s="6" t="n">
        <f aca="false">$J$8</f>
        <v>107000</v>
      </c>
      <c r="K77" s="6" t="n">
        <v>1000</v>
      </c>
      <c r="L77" s="9"/>
      <c r="M77" s="9"/>
      <c r="N77" s="6" t="n">
        <f aca="false">C75=D77</f>
        <v>1</v>
      </c>
      <c r="O77" s="6" t="n">
        <f aca="false">D77&gt;C75</f>
        <v>0</v>
      </c>
      <c r="P77" s="1" t="s">
        <v>40</v>
      </c>
      <c r="Q77" s="0"/>
      <c r="S77" s="5" t="n">
        <f aca="false">J77=[1]params_testeithink!J77</f>
        <v>0</v>
      </c>
    </row>
    <row r="78" customFormat="false" ht="13.8" hidden="true" customHeight="false" outlineLevel="0" collapsed="false">
      <c r="A78" s="6" t="s">
        <v>177</v>
      </c>
      <c r="B78" s="6" t="s">
        <v>174</v>
      </c>
      <c r="C78" s="8" t="n">
        <f aca="false">IF(I78="Incerto",MAX(G78,J78-(ABS(F78*J78))),J78)</f>
        <v>107000</v>
      </c>
      <c r="D78" s="8" t="n">
        <f aca="false">IF(I78="Incerto",MIN(H78,J78+(ABS(F78*J78))),J78)</f>
        <v>107000</v>
      </c>
      <c r="E78" s="6" t="s">
        <v>49</v>
      </c>
      <c r="F78" s="8" t="n">
        <v>0.5</v>
      </c>
      <c r="G78" s="6" t="n">
        <f aca="false">J78/10</f>
        <v>10700</v>
      </c>
      <c r="H78" s="6" t="n">
        <f aca="false">J78*10</f>
        <v>1070000</v>
      </c>
      <c r="I78" s="6" t="s">
        <v>22</v>
      </c>
      <c r="J78" s="6" t="n">
        <f aca="false">$J$8</f>
        <v>107000</v>
      </c>
      <c r="K78" s="6" t="n">
        <v>1000</v>
      </c>
      <c r="L78" s="9"/>
      <c r="M78" s="9"/>
      <c r="N78" s="6" t="n">
        <f aca="false">C76=D78</f>
        <v>1</v>
      </c>
      <c r="O78" s="6" t="n">
        <f aca="false">D78&gt;C76</f>
        <v>0</v>
      </c>
      <c r="P78" s="1" t="s">
        <v>40</v>
      </c>
      <c r="Q78" s="0"/>
      <c r="S78" s="5" t="n">
        <f aca="false">J78=[1]params_testeithink!J78</f>
        <v>0</v>
      </c>
    </row>
    <row r="79" customFormat="false" ht="159.65" hidden="true" customHeight="false" outlineLevel="0" collapsed="false">
      <c r="A79" s="1" t="s">
        <v>178</v>
      </c>
      <c r="B79" s="1" t="s">
        <v>179</v>
      </c>
      <c r="C79" s="2" t="n">
        <f aca="false">IF(I79="Incerto",MAX(G79,J79-(ABS(F79*J79))),J79)</f>
        <v>2</v>
      </c>
      <c r="D79" s="2" t="n">
        <f aca="false">IF(I79="Incerto",MIN(H79,J79+(ABS(F79*J79))),J79)</f>
        <v>2</v>
      </c>
      <c r="E79" s="1" t="s">
        <v>26</v>
      </c>
      <c r="F79" s="2" t="n">
        <v>0</v>
      </c>
      <c r="G79" s="1" t="n">
        <v>1</v>
      </c>
      <c r="H79" s="2" t="n">
        <v>3</v>
      </c>
      <c r="I79" s="1" t="s">
        <v>22</v>
      </c>
      <c r="J79" s="2" t="n">
        <v>2</v>
      </c>
      <c r="K79" s="1" t="n">
        <v>1</v>
      </c>
      <c r="P79" s="1" t="s">
        <v>40</v>
      </c>
      <c r="Q79" s="16" t="s">
        <v>180</v>
      </c>
      <c r="S79" s="5" t="n">
        <f aca="false">J79=[1]params_testeithink!J79</f>
        <v>0</v>
      </c>
    </row>
    <row r="80" customFormat="false" ht="13.8" hidden="false" customHeight="false" outlineLevel="0" collapsed="false">
      <c r="A80" s="1" t="s">
        <v>181</v>
      </c>
      <c r="B80" s="1" t="s">
        <v>182</v>
      </c>
      <c r="C80" s="2" t="n">
        <f aca="false">IF(I80="Incerto",MAX(G80,J80-(ABS(F80*J80))),J80)</f>
        <v>0</v>
      </c>
      <c r="D80" s="2" t="n">
        <f aca="false">IF(I80="Incerto",MIN(H80,J80+(ABS(F80*J80))),J80)</f>
        <v>15</v>
      </c>
      <c r="E80" s="1" t="s">
        <v>183</v>
      </c>
      <c r="F80" s="2" t="n">
        <v>2</v>
      </c>
      <c r="G80" s="1" t="n">
        <v>0</v>
      </c>
      <c r="H80" s="1" t="n">
        <v>50</v>
      </c>
      <c r="I80" s="1" t="s">
        <v>39</v>
      </c>
      <c r="J80" s="1" t="n">
        <v>5</v>
      </c>
      <c r="K80" s="1" t="n">
        <v>0</v>
      </c>
      <c r="L80" s="0"/>
      <c r="M80" s="0"/>
      <c r="N80" s="0"/>
      <c r="O80" s="0"/>
      <c r="P80" s="1" t="s">
        <v>40</v>
      </c>
      <c r="S80" s="5" t="n">
        <f aca="false">J80=[1]params_testeithink!J80</f>
        <v>0</v>
      </c>
    </row>
  </sheetData>
  <autoFilter ref="A1:O80">
    <filterColumn colId="8">
      <customFilters and="true">
        <customFilter operator="equal" val="Incerto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26.7295918367347"/>
    <col collapsed="false" hidden="false" max="2" min="2" style="0" width="12.5561224489796"/>
    <col collapsed="false" hidden="false" max="3" min="3" style="0" width="15.5255102040816"/>
    <col collapsed="false" hidden="false" max="4" min="4" style="0" width="16.7397959183673"/>
    <col collapsed="false" hidden="false" max="1025" min="5" style="0" width="8.50510204081633"/>
  </cols>
  <sheetData>
    <row r="1" customFormat="false" ht="15" hidden="false" customHeight="false" outlineLevel="0" collapsed="false">
      <c r="A1" s="1" t="s">
        <v>184</v>
      </c>
      <c r="B1" s="1" t="s">
        <v>185</v>
      </c>
      <c r="C1" s="1" t="s">
        <v>186</v>
      </c>
      <c r="D1" s="1" t="s">
        <v>187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0.3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0.4</v>
      </c>
      <c r="D3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5"/>
  <cols>
    <col collapsed="false" hidden="false" max="3" min="1" style="1" width="6.0765306122449"/>
    <col collapsed="false" hidden="false" max="4" min="4" style="1" width="16.469387755102"/>
    <col collapsed="false" hidden="false" max="5" min="5" style="1" width="12.2857142857143"/>
    <col collapsed="false" hidden="false" max="6" min="6" style="1" width="14.8469387755102"/>
    <col collapsed="false" hidden="false" max="7" min="7" style="1" width="11.0714285714286"/>
    <col collapsed="false" hidden="false" max="8" min="8" style="0" width="9.71938775510204"/>
    <col collapsed="false" hidden="false" max="9" min="9" style="1" width="7.1530612244898"/>
    <col collapsed="false" hidden="false" max="1025" min="10" style="1" width="6.0765306122449"/>
  </cols>
  <sheetData>
    <row r="1" customFormat="false" ht="15" hidden="false" customHeight="false" outlineLevel="0" collapsed="false">
      <c r="A1" s="1" t="s">
        <v>188</v>
      </c>
      <c r="B1" s="1" t="s">
        <v>189</v>
      </c>
      <c r="C1" s="1" t="s">
        <v>190</v>
      </c>
      <c r="D1" s="1" t="s">
        <v>184</v>
      </c>
      <c r="E1" s="1" t="s">
        <v>185</v>
      </c>
      <c r="F1" s="1" t="s">
        <v>186</v>
      </c>
      <c r="G1" s="1" t="s">
        <v>187</v>
      </c>
    </row>
    <row r="2" customFormat="false" ht="15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5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sheetData>
    <row r="1" customFormat="false" ht="15" hidden="false" customHeight="false" outlineLevel="0" collapsed="false">
      <c r="A1" s="17" t="s">
        <v>191</v>
      </c>
      <c r="B1" s="0" t="s">
        <v>192</v>
      </c>
      <c r="C1" s="0" t="s">
        <v>193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8.50510204081633"/>
    <col collapsed="false" hidden="false" max="2" min="2" style="0" width="15.6581632653061"/>
    <col collapsed="false" hidden="false" max="4" min="3" style="0" width="14.5816326530612"/>
    <col collapsed="false" hidden="false" max="5" min="5" style="0" width="6.0765306122449"/>
  </cols>
  <sheetData>
    <row r="1" customFormat="false" ht="15" hidden="false" customHeight="false" outlineLevel="0" collapsed="false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</row>
    <row r="2" customFormat="false" ht="15" hidden="false" customHeight="false" outlineLevel="0" collapsed="false">
      <c r="B2" s="0" t="s">
        <v>199</v>
      </c>
      <c r="C2" s="0" t="s">
        <v>200</v>
      </c>
      <c r="D2" s="0" t="s">
        <v>200</v>
      </c>
    </row>
    <row r="3" customFormat="false" ht="15" hidden="false" customHeight="false" outlineLevel="0" collapsed="false">
      <c r="B3" s="0" t="s">
        <v>201</v>
      </c>
      <c r="C3" s="0" t="s">
        <v>202</v>
      </c>
      <c r="D3" s="0" t="s">
        <v>202</v>
      </c>
    </row>
    <row r="4" customFormat="false" ht="15" hidden="false" customHeight="false" outlineLevel="0" collapsed="false">
      <c r="B4" s="0" t="s">
        <v>203</v>
      </c>
      <c r="C4" s="0" t="s">
        <v>204</v>
      </c>
      <c r="D4" s="0" t="s">
        <v>204</v>
      </c>
    </row>
    <row r="5" customFormat="false" ht="15" hidden="false" customHeight="false" outlineLevel="0" collapsed="false">
      <c r="B5" s="0" t="s">
        <v>205</v>
      </c>
      <c r="C5" s="0" t="s">
        <v>206</v>
      </c>
      <c r="D5" s="0" t="s">
        <v>206</v>
      </c>
    </row>
    <row r="6" customFormat="false" ht="15" hidden="false" customHeight="false" outlineLevel="0" collapsed="false">
      <c r="B6" s="0" t="s">
        <v>207</v>
      </c>
      <c r="C6" s="0" t="s">
        <v>208</v>
      </c>
      <c r="D6" s="0" t="s">
        <v>208</v>
      </c>
    </row>
    <row r="7" customFormat="false" ht="15" hidden="false" customHeight="false" outlineLevel="0" collapsed="false">
      <c r="B7" s="0" t="s">
        <v>209</v>
      </c>
      <c r="C7" s="0" t="s">
        <v>210</v>
      </c>
      <c r="D7" s="0" t="s">
        <v>210</v>
      </c>
    </row>
    <row r="8" customFormat="false" ht="15" hidden="false" customHeight="false" outlineLevel="0" collapsed="false">
      <c r="B8" s="0" t="s">
        <v>211</v>
      </c>
      <c r="C8" s="0" t="s">
        <v>212</v>
      </c>
      <c r="D8" s="0" t="s">
        <v>212</v>
      </c>
    </row>
    <row r="9" customFormat="false" ht="15" hidden="false" customHeight="false" outlineLevel="0" collapsed="false">
      <c r="B9" s="0" t="s">
        <v>213</v>
      </c>
      <c r="C9" s="0" t="s">
        <v>214</v>
      </c>
      <c r="D9" s="0" t="s">
        <v>214</v>
      </c>
    </row>
    <row r="10" customFormat="false" ht="15" hidden="false" customHeight="false" outlineLevel="0" collapsed="false">
      <c r="B10" s="0" t="s">
        <v>215</v>
      </c>
      <c r="C10" s="0" t="s">
        <v>216</v>
      </c>
      <c r="D10" s="0" t="s">
        <v>216</v>
      </c>
    </row>
    <row r="11" customFormat="false" ht="15" hidden="false" customHeight="false" outlineLevel="0" collapsed="false">
      <c r="B11" s="0" t="s">
        <v>217</v>
      </c>
      <c r="C11" s="0" t="s">
        <v>218</v>
      </c>
      <c r="D11" s="0" t="s">
        <v>218</v>
      </c>
    </row>
    <row r="12" customFormat="false" ht="15" hidden="false" customHeight="false" outlineLevel="0" collapsed="false">
      <c r="B12" s="0" t="s">
        <v>219</v>
      </c>
      <c r="C12" s="0" t="s">
        <v>220</v>
      </c>
      <c r="D12" s="0" t="s">
        <v>220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7.0102040816327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221</v>
      </c>
      <c r="B2" s="0" t="n">
        <v>250</v>
      </c>
      <c r="C2" s="0" t="n">
        <f aca="false">12000*1.5^10</f>
        <v>691980.46875</v>
      </c>
    </row>
    <row r="3" customFormat="false" ht="15" hidden="false" customHeight="false" outlineLevel="0" collapsed="false">
      <c r="A3" s="0" t="s">
        <v>222</v>
      </c>
      <c r="B3" s="0" t="n">
        <v>10000</v>
      </c>
      <c r="C3" s="0" t="n">
        <f aca="false">200000*4</f>
        <v>800000</v>
      </c>
    </row>
    <row r="4" customFormat="false" ht="15" hidden="false" customHeight="false" outlineLevel="0" collapsed="false">
      <c r="A4" s="0" t="s">
        <v>223</v>
      </c>
      <c r="B4" s="0" t="n">
        <v>10000</v>
      </c>
      <c r="C4" s="0" t="n">
        <f aca="false">200000*4</f>
        <v>800000</v>
      </c>
    </row>
    <row r="5" customFormat="false" ht="15" hidden="false" customHeight="false" outlineLevel="0" collapsed="false">
      <c r="A5" s="0" t="s">
        <v>224</v>
      </c>
      <c r="B5" s="0" t="n">
        <v>10000</v>
      </c>
      <c r="C5" s="0" t="n">
        <f aca="false">200000*4</f>
        <v>800000</v>
      </c>
    </row>
    <row r="6" customFormat="false" ht="15" hidden="false" customHeight="false" outlineLevel="0" collapsed="false">
      <c r="A6" s="0" t="s">
        <v>225</v>
      </c>
      <c r="B6" s="0" t="n">
        <v>10000</v>
      </c>
      <c r="C6" s="0" t="n">
        <f aca="false">200000*4</f>
        <v>800000</v>
      </c>
    </row>
    <row r="7" customFormat="false" ht="15" hidden="false" customHeight="false" outlineLevel="0" collapsed="false">
      <c r="A7" s="0" t="s">
        <v>226</v>
      </c>
      <c r="B7" s="0" t="n">
        <v>-2</v>
      </c>
      <c r="C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2018-01-06T10:22:51Z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