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  <sheet name="RangesPlausiveis" sheetId="6" state="visible" r:id="rId7"/>
  </sheets>
  <definedNames>
    <definedName function="false" hidden="true" localSheetId="2" name="_xlnm._FilterDatabase" vbProcedure="false">levers!$A$1:$H$17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0" name="_xlnm._FilterDatabase_0_0_0" vbProcedure="false">params!$A$1:$O$78</definedName>
    <definedName function="false" hidden="false" localSheetId="0" name="_xlnm._FilterDatabase_0_0_0_0" vbProcedure="false">params!$A$1:$O$78</definedName>
    <definedName function="false" hidden="false" localSheetId="0" name="_xlnm._FilterDatabase_0_0_0_0_0" vbProcedure="false">params!$A$1:$O$78</definedName>
    <definedName function="false" hidden="false" localSheetId="0" name="_xlnm._FilterDatabase_0_0_0_0_0_0" vbProcedure="false">params!$A$1:$O$78</definedName>
    <definedName function="false" hidden="false" localSheetId="0" name="_xlnm._FilterDatabase_0_0_0_0_0_0_0" vbProcedure="false">params!$A$1:$O$78</definedName>
    <definedName function="false" hidden="false" localSheetId="0" name="_xlnm._FilterDatabase_0_0_0_0_0_0_0_0" vbProcedure="false">params!$A$1:$O$78</definedName>
    <definedName function="false" hidden="false" localSheetId="0" name="_xlnm._FilterDatabase_0_0_0_0_0_0_0_0_0" vbProcedure="false">params!$A$1:$O$78</definedName>
    <definedName function="false" hidden="false" localSheetId="0" name="_xlnm._FilterDatabase_0_0_0_0_0_0_0_0_0_0" vbProcedure="false">params!$A$1:$O$78</definedName>
    <definedName function="false" hidden="false" localSheetId="0" name="_xlnm._FilterDatabase_0_0_0_0_0_0_0_0_0_0_0" vbProcedure="false">params!$A$1:$O$78</definedName>
    <definedName function="false" hidden="false" localSheetId="0" name="_xlnm._FilterDatabase_0_0_0_0_0_0_0_0_0_0_0_0" vbProcedure="false">params!$A$1:$O$78</definedName>
    <definedName function="false" hidden="false" localSheetId="0" name="_xlnm._FilterDatabase_0_0_0_0_0_0_0_0_0_0_0_0_0" vbProcedure="false">params!$A$1:$O$78</definedName>
    <definedName function="false" hidden="false" localSheetId="0" name="_xlnm._FilterDatabase_0_0_0_0_0_0_0_0_0_0_0_0_0_0" vbProcedure="false">params!$A$1:$O$78</definedName>
    <definedName function="false" hidden="false" localSheetId="0" name="_xlnm._FilterDatabase_0_0_0_0_0_0_0_0_0_0_0_0_0_0_0" vbProcedure="false">params!$A$1:$O$78</definedName>
    <definedName function="false" hidden="false" localSheetId="2" name="_xlnm._FilterDatabase" vbProcedure="false">levers!$A$1:$G$15</definedName>
    <definedName function="false" hidden="false" localSheetId="2" name="_xlnm._FilterDatabase_0" vbProcedure="false">levers!$A$1:$H$17</definedName>
    <definedName function="false" hidden="false" localSheetId="2" name="_xlnm._FilterDatabase_0_0" vbProcedure="false">levers!$A$1:$G$15</definedName>
    <definedName function="false" hidden="false" localSheetId="2" name="_xlnm._FilterDatabase_0_0_0" vbProcedure="false">levers!$A$1:$H$17</definedName>
    <definedName function="false" hidden="false" localSheetId="2" name="_xlnm._FilterDatabase_0_0_0_0" vbProcedure="false">levers!$A$1:$G$15</definedName>
    <definedName function="false" hidden="false" localSheetId="2" name="_xlnm._FilterDatabase_0_0_0_0_0" vbProcedure="false">levers!$A$1:$H$17</definedName>
    <definedName function="false" hidden="false" localSheetId="2" name="_xlnm._FilterDatabase_0_0_0_0_0_0" vbProcedure="false">levers!$A$1:$G$15</definedName>
    <definedName function="false" hidden="false" localSheetId="2" name="_xlnm._FilterDatabase_0_0_0_0_0_0_0" vbProcedure="false">levers!$A$1:$H$17</definedName>
    <definedName function="false" hidden="false" localSheetId="2" name="_xlnm._FilterDatabase_0_0_0_0_0_0_0_0" vbProcedure="false">levers!$A$1:$G$15</definedName>
    <definedName function="false" hidden="false" localSheetId="2" name="_xlnm._FilterDatabase_0_0_0_0_0_0_0_0_0" vbProcedure="false">levers!$A$1:$H$17</definedName>
    <definedName function="false" hidden="false" localSheetId="2" name="_xlnm._FilterDatabase_0_0_0_0_0_0_0_0_0_0" vbProcedure="false">levers!$A$1:$G$15</definedName>
    <definedName function="false" hidden="false" localSheetId="2" name="_xlnm._FilterDatabase_0_0_0_0_0_0_0_0_0_0_0" vbProcedure="false">levers!$A$1:$H$17</definedName>
    <definedName function="false" hidden="false" localSheetId="2" name="_xlnm._FilterDatabase_0_0_0_0_0_0_0_0_0_0_0_0" vbProcedure="false">levers!$A$1:$G$15</definedName>
    <definedName function="false" hidden="false" localSheetId="2" name="_xlnm._FilterDatabase_0_0_0_0_0_0_0_0_0_0_0_0_0" vbProcedure="false">levers!$A$1:$H$17</definedName>
    <definedName function="false" hidden="false" localSheetId="2" name="_xlnm._FilterDatabase_0_0_0_0_0_0_0_0_0_0_0_0_0_0" vbProcedure="false">levers!$A$1:$G$15</definedName>
    <definedName function="false" hidden="false" localSheetId="2" name="_xlnm._FilterDatabase_0_0_0_0_0_0_0_0_0_0_0_0_0_0_0" vbProcedure="false">levers!$A$1:$H$17</definedName>
    <definedName function="false" hidden="false" localSheetId="2" name="_xlnm._FilterDatabase_0_0_0_0_0_0_0_0_0_0_0_0_0_0_0_0" vbProcedure="false">levers!$A$1:$G$15</definedName>
    <definedName function="false" hidden="false" localSheetId="2" name="_xlnm._FilterDatabase_0_0_0_0_0_0_0_0_0_0_0_0_0_0_0_0_0" vbProcedure="false">levers!$A$1:$H$17</definedName>
    <definedName function="false" hidden="false" localSheetId="2" name="_xlnm._FilterDatabase_0_0_0_0_0_0_0_0_0_0_0_0_0_0_0_0_0_0" vbProcedure="false">levers!$A$1:$G$15</definedName>
    <definedName function="false" hidden="false" localSheetId="2" name="_xlnm._FilterDatabase_0_0_0_0_0_0_0_0_0_0_0_0_0_0_0_0_0_0_0" vbProcedure="false">levers!$A$1:$H$17</definedName>
    <definedName function="false" hidden="false" localSheetId="2" name="_xlnm._FilterDatabase_0_0_0_0_0_0_0_0_0_0_0_0_0_0_0_0_0_0_0_0" vbProcedure="false">levers!$A$1:$G$15</definedName>
    <definedName function="false" hidden="false" localSheetId="2" name="_xlnm._FilterDatabase_0_0_0_0_0_0_0_0_0_0_0_0_0_0_0_0_0_0_0_0_0" vbProcedure="false">levers!$A$1:$H$17</definedName>
    <definedName function="false" hidden="false" localSheetId="2" name="_xlnm._FilterDatabase_0_0_0_0_0_0_0_0_0_0_0_0_0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<sst xmlns="http://schemas.openxmlformats.org/spreadsheetml/2006/main" count="441" uniqueCount="216">
  <si>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</si>
  <si>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</si>
  <si>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</si>
  <si>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</si>
  <si>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</si>
  <si>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</si>
  <si>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</si>
  <si>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</si>
  <si>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</si>
  <si>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</si>
  <si>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</si>
  <si>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</si>
  <si>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</si>
  <si>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</si>
  <si>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</si>
  <si>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</si>
  <si>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</si>
  <si>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</si>
  <si>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</si>
  <si>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</si>
  <si>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</si>
  <si>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</si>
  <si>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</si>
  <si>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</si>
  <si>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</si>
  <si>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</si>
  <si>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</si>
  <si>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</si>
  <si>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</si>
  <si>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</si>
  <si>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</si>
  <si>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</si>
  <si>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</si>
  <si>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</si>
  <si>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</si>
  <si>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</si>
  <si>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</si>
  <si>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</si>
  <si>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</si>
  <si>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</si>
  <si>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</si>
  <si>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</si>
  <si>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</si>
  <si>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</si>
  <si>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</si>
  <si>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</si>
  <si>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</si>
  <si>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</si>
  <si>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</si>
  <si>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</si>
  <si>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</si>
  <si>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</si>
  <si>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</si>
  <si>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</si>
  <si>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</si>
  <si>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</si>
  <si>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</si>
  <si>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</si>
  <si>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</si>
  <si>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</si>
  <si>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</si>
  <si>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</si>
  <si>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</si>
  <si>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</si>
  <si>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</si>
  <si>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</si>
  <si>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</si>
  <si>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</si>
  <si>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</si>
  <si>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</si>
  <si>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</si>
  <si>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</si>
  <si>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</si>
  <si>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</si>
  <si>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</si>
  <si>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</si>
  <si>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</si>
  <si>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</si>
  <si>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</si>
  <si>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</si>
  <si>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</si>
  <si>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</si>
  <si>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</si>
  <si>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</si>
  <si>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</si>
  <si>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</si>
  <si>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</si>
  <si>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</si>
  <si>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</si>
  <si>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</si>
  <si>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</si>
  <si>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</si>
  <si>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</si>
  <si>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</si>
  <si>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</si>
  <si>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</si>
  <si>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</si>
  <si>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</si>
  <si>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</si>
  <si>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</si>
  <si>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</si>
  <si>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</si>
  <si>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</si>
  <si>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</si>
  <si>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</si>
  <si>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</si>
  <si>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</si>
  <si>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</si>
  <si>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</si>
  <si>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</si>
  <si>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</si>
  <si>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</si>
  <si>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</si>
  <si>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</si>
  <si>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</si>
  <si>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</si>
  <si>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</si>
  <si>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</si>
  <si>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</si>
  <si>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</si>
  <si>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</si>
  <si>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</si>
  <si>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</si>
  <si>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</si>
  <si>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results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</si>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</sst>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RowHeight="15"/>
  <cols>
    <col collapsed="false" hidden="false" max="1" min="1" style="1" width="24.3010204081633"/>
    <col collapsed="false" hidden="false" max="2" min="2" style="1" width="35.9081632653061"/>
    <col collapsed="false" hidden="false" max="3" min="3" style="2" width="10.3928571428571"/>
    <col collapsed="false" hidden="false" max="4" min="4" style="2" width="12.6887755102041"/>
    <col collapsed="false" hidden="false" max="5" min="5" style="1" width="10.8010204081633"/>
    <col collapsed="false" hidden="false" max="6" min="6" style="2" width="6.0765306122449"/>
    <col collapsed="false" hidden="false" max="9" min="7" style="1" width="6.0765306122449"/>
    <col collapsed="false" hidden="false" max="10" min="10" style="1" width="8.10204081632653"/>
    <col collapsed="false" hidden="false" max="14" min="11" style="1" width="6.0765306122449"/>
    <col collapsed="false" hidden="false" max="15" min="15" style="1" width="3.51020408163265"/>
    <col collapsed="false" hidden="false" max="16" min="16" style="1" width="15.9285714285714"/>
    <col collapsed="false" hidden="false" max="17" min="17" style="1" width="19.3061224489796"/>
    <col collapsed="false" hidden="false" max="18" min="18" style="1" width="8.77551020408163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3.8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3.8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3.8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3.8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0.1</v>
      </c>
      <c r="D6" s="2" t="n">
        <f aca="false">IF(I6="Incerto",MIN(H6,J6+(ABS(F6*J6))),J6)</f>
        <v>0.2</v>
      </c>
      <c r="E6" s="1" t="s">
        <v>37</v>
      </c>
      <c r="F6" s="2" t="n">
        <v>10</v>
      </c>
      <c r="G6" s="0" t="n">
        <f aca="false">1/10</f>
        <v>0.1</v>
      </c>
      <c r="H6" s="0" t="n">
        <f aca="false">1/5</f>
        <v>0.2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3.8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3.8" hidden="false" customHeight="false" outlineLevel="0" collapsed="false">
      <c r="A8" s="5" t="s">
        <v>46</v>
      </c>
      <c r="B8" s="5" t="s">
        <v>47</v>
      </c>
      <c r="C8" s="7" t="n">
        <f aca="false">IF(I8="Incerto",MAX(G8,J8-(ABS(F8*J8))),J8)</f>
        <v>100000</v>
      </c>
      <c r="D8" s="7" t="n">
        <f aca="false">IF(I8="Incerto",MIN(H8,J8+(ABS(F8*J8))),J8)</f>
        <v>100000</v>
      </c>
      <c r="E8" s="5" t="s">
        <v>48</v>
      </c>
      <c r="F8" s="7" t="n">
        <v>0.5</v>
      </c>
      <c r="G8" s="8" t="n">
        <v>200000</v>
      </c>
      <c r="H8" s="8" t="n">
        <v>200000</v>
      </c>
      <c r="I8" s="5" t="s">
        <v>21</v>
      </c>
      <c r="J8" s="5" t="n">
        <v>100000</v>
      </c>
      <c r="K8" s="5" t="n">
        <v>1000</v>
      </c>
      <c r="L8" s="8"/>
      <c r="M8" s="8"/>
      <c r="N8" s="5" t="n">
        <f aca="false">C8=D8</f>
        <v>1</v>
      </c>
      <c r="O8" s="5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3.8" hidden="false" customHeight="false" outlineLevel="0" collapsed="false">
      <c r="A10" s="9" t="s">
        <v>54</v>
      </c>
      <c r="B10" s="9" t="s">
        <v>55</v>
      </c>
      <c r="C10" s="10" t="n">
        <f aca="false">IF(I10="Incerto",MAX(G10,J10-(ABS(F10*J10))),J10)</f>
        <v>25000</v>
      </c>
      <c r="D10" s="10" t="n">
        <f aca="false">IF(I10="Incerto",MIN(H10,J10+(ABS(F10*J10))),J10)</f>
        <v>100000</v>
      </c>
      <c r="E10" s="9" t="s">
        <v>56</v>
      </c>
      <c r="F10" s="10" t="n">
        <v>1</v>
      </c>
      <c r="G10" s="11" t="n">
        <f aca="false">J10/2</f>
        <v>25000</v>
      </c>
      <c r="H10" s="11" t="n">
        <f aca="false">J10*2</f>
        <v>100000</v>
      </c>
      <c r="I10" s="9" t="s">
        <v>38</v>
      </c>
      <c r="J10" s="9" t="n">
        <v>50000</v>
      </c>
      <c r="K10" s="9" t="n">
        <v>60000000</v>
      </c>
      <c r="L10" s="11"/>
      <c r="M10" s="11"/>
      <c r="N10" s="9" t="n">
        <f aca="false">C10=D10</f>
        <v>0</v>
      </c>
      <c r="O10" s="9" t="n">
        <f aca="false">D10&gt;C10</f>
        <v>1</v>
      </c>
      <c r="P10" s="1" t="s">
        <v>39</v>
      </c>
      <c r="Q10" s="0" t="s">
        <v>57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12" t="n">
        <f aca="false">IF(I11="Incerto",MAX(G11,J11-(ABS(F11*J11))),J11)</f>
        <v>0</v>
      </c>
      <c r="D11" s="12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13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3.8" hidden="false" customHeight="false" outlineLevel="0" collapsed="false">
      <c r="A13" s="9" t="s">
        <v>64</v>
      </c>
      <c r="B13" s="9" t="s">
        <v>65</v>
      </c>
      <c r="C13" s="10" t="n">
        <f aca="false">IF(I13="Incerto",MAX(G13,J13-(ABS(F13*J13))),J13)</f>
        <v>64250</v>
      </c>
      <c r="D13" s="10" t="n">
        <f aca="false">IF(I13="Incerto",MIN(H13,J13+(ABS(F13*J13))),J13)</f>
        <v>300000</v>
      </c>
      <c r="E13" s="9" t="s">
        <v>56</v>
      </c>
      <c r="F13" s="10" t="n">
        <v>5</v>
      </c>
      <c r="G13" s="11" t="n">
        <f aca="false">J53</f>
        <v>64250</v>
      </c>
      <c r="H13" s="11" t="n">
        <f aca="false">J13*10</f>
        <v>500000</v>
      </c>
      <c r="I13" s="9" t="s">
        <v>38</v>
      </c>
      <c r="J13" s="9" t="n">
        <v>50000</v>
      </c>
      <c r="K13" s="9" t="n">
        <v>100000000</v>
      </c>
      <c r="L13" s="11"/>
      <c r="M13" s="11"/>
      <c r="N13" s="9" t="n">
        <f aca="false">C13=D13</f>
        <v>0</v>
      </c>
      <c r="O13" s="9" t="n">
        <f aca="false">D13&gt;C13</f>
        <v>1</v>
      </c>
      <c r="P13" s="1" t="s">
        <v>39</v>
      </c>
      <c r="Q13" s="0"/>
    </row>
    <row r="14" customFormat="false" ht="13.8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3.8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3.8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3.8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3.8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3.8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3.8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3.8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3.8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3.8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3.8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3.8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3.8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3.8" hidden="false" customHeight="false" outlineLevel="0" collapsed="false">
      <c r="A27" s="14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3.8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3.8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0.25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3.8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0.25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3.8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3.8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3.8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3.8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3.8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3.8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3.8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1500000</v>
      </c>
      <c r="D37" s="2" t="n">
        <f aca="false">IF(I37="Incerto",MIN(H37,J37+(ABS(F37*J37))),J37)</f>
        <v>4500000</v>
      </c>
      <c r="E37" s="1" t="s">
        <v>115</v>
      </c>
      <c r="F37" s="2" t="n">
        <v>0.5</v>
      </c>
      <c r="G37" s="1" t="n">
        <f aca="false">J37/4</f>
        <v>750000</v>
      </c>
      <c r="H37" s="1" t="n">
        <f aca="false">J37*4</f>
        <v>12000000</v>
      </c>
      <c r="I37" s="5" t="s">
        <v>38</v>
      </c>
      <c r="J37" s="1" t="n">
        <v>3000000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39</v>
      </c>
      <c r="Q37" s="0"/>
    </row>
    <row r="38" customFormat="false" ht="13.8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3.8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3.8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3.8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3.8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3.8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3.8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3.8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3.8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3.8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3.8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3.8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3.8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3.8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3.8" hidden="false" customHeight="false" outlineLevel="0" collapsed="false">
      <c r="A52" s="1" t="s">
        <v>139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38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39</v>
      </c>
      <c r="Q52" s="0"/>
    </row>
    <row r="53" customFormat="false" ht="13.8" hidden="false" customHeight="false" outlineLevel="0" collapsed="false">
      <c r="A53" s="5" t="s">
        <v>140</v>
      </c>
      <c r="B53" s="8"/>
      <c r="C53" s="7" t="n">
        <f aca="false">IF(I53="Incerto",MAX(G53,J53-(ABS(F53*J53))),J53)</f>
        <v>64250</v>
      </c>
      <c r="D53" s="7" t="n">
        <f aca="false">IF(I53="Incerto",MIN(H53,J53+(ABS(F53*J53))),J53)</f>
        <v>64250</v>
      </c>
      <c r="E53" s="8"/>
      <c r="F53" s="7" t="n">
        <v>0.5</v>
      </c>
      <c r="G53" s="5" t="n">
        <f aca="false">J53*0.1</f>
        <v>6425</v>
      </c>
      <c r="H53" s="5" t="n">
        <f aca="false">J53*10</f>
        <v>642500</v>
      </c>
      <c r="I53" s="5" t="s">
        <v>21</v>
      </c>
      <c r="J53" s="5" t="n">
        <f aca="false">J54*5</f>
        <v>64250</v>
      </c>
      <c r="K53" s="8"/>
      <c r="L53" s="8"/>
      <c r="M53" s="8"/>
      <c r="N53" s="8"/>
      <c r="O53" s="5" t="n">
        <f aca="false">D53&gt;C53</f>
        <v>0</v>
      </c>
      <c r="P53" s="1" t="s">
        <v>39</v>
      </c>
      <c r="Q53" s="0"/>
    </row>
    <row r="54" customFormat="false" ht="13.8" hidden="false" customHeight="false" outlineLevel="0" collapsed="false">
      <c r="A54" s="5" t="s">
        <v>141</v>
      </c>
      <c r="B54" s="8"/>
      <c r="C54" s="7" t="n">
        <f aca="false">IF(I54="Incerto",MAX(G54,J54-(ABS(F54*J54))),J54)</f>
        <v>12850</v>
      </c>
      <c r="D54" s="7" t="n">
        <f aca="false">IF(I54="Incerto",MIN(H54,J54+(ABS(F54*J54))),J54)</f>
        <v>12850</v>
      </c>
      <c r="E54" s="8"/>
      <c r="F54" s="7" t="n">
        <v>0.5</v>
      </c>
      <c r="G54" s="5" t="n">
        <f aca="false">J54*0.1</f>
        <v>1285</v>
      </c>
      <c r="H54" s="5" t="n">
        <f aca="false">J54*10</f>
        <v>128500</v>
      </c>
      <c r="I54" s="5" t="s">
        <v>21</v>
      </c>
      <c r="J54" s="5" t="n">
        <v>12850</v>
      </c>
      <c r="K54" s="8"/>
      <c r="L54" s="8"/>
      <c r="M54" s="8"/>
      <c r="N54" s="8"/>
      <c r="O54" s="5" t="n">
        <f aca="false">D54&gt;C54</f>
        <v>0</v>
      </c>
      <c r="P54" s="1" t="s">
        <v>39</v>
      </c>
      <c r="Q54" s="0"/>
    </row>
    <row r="55" customFormat="false" ht="13.8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3.8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3.8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3.8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3.8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3.8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3.8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3.8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3.8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3.8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3.8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3.8" hidden="false" customHeight="false" outlineLevel="0" collapsed="false">
      <c r="A66" s="1" t="s">
        <v>155</v>
      </c>
      <c r="B66" s="1" t="s">
        <v>156</v>
      </c>
      <c r="C66" s="12" t="n">
        <f aca="false">IF(I66="Incerto",MAX(G66,J66-(ABS(F66*J66))),J66)</f>
        <v>0.05</v>
      </c>
      <c r="D66" s="12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3.8" hidden="false" customHeight="false" outlineLevel="0" collapsed="false">
      <c r="A67" s="1" t="s">
        <v>159</v>
      </c>
      <c r="B67" s="1" t="s">
        <v>156</v>
      </c>
      <c r="C67" s="12" t="n">
        <f aca="false">IF(I67="Incerto",MAX(G67,J67-(ABS(F67*J67))),J67)</f>
        <v>0.05</v>
      </c>
      <c r="D67" s="12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</row>
    <row r="68" customFormat="false" ht="13.8" hidden="false" customHeight="false" outlineLevel="0" collapsed="false">
      <c r="A68" s="1" t="s">
        <v>160</v>
      </c>
      <c r="B68" s="1" t="s">
        <v>156</v>
      </c>
      <c r="C68" s="12" t="n">
        <f aca="false">IF(I68="Incerto",MAX(G68,J68-(ABS(F68*J68))),J68)</f>
        <v>0.05</v>
      </c>
      <c r="D68" s="12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</row>
    <row r="69" customFormat="false" ht="13.8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</row>
    <row r="70" customFormat="false" ht="13.8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</row>
    <row r="71" customFormat="false" ht="13.8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</row>
    <row r="72" customFormat="false" ht="13.8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1.5</v>
      </c>
      <c r="K72" s="1" t="n">
        <v>1</v>
      </c>
      <c r="L72" s="0"/>
      <c r="M72" s="0"/>
      <c r="N72" s="1" t="n">
        <f aca="false">C72=D72</f>
        <v>0</v>
      </c>
      <c r="O72" s="1" t="n">
        <f aca="false">D72&gt;C72</f>
        <v>1</v>
      </c>
      <c r="P72" s="1" t="s">
        <v>39</v>
      </c>
    </row>
    <row r="73" customFormat="false" ht="13.8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1.5</v>
      </c>
      <c r="K73" s="1" t="n">
        <v>1</v>
      </c>
      <c r="L73" s="0"/>
      <c r="M73" s="0"/>
      <c r="N73" s="1" t="n">
        <f aca="false">C73=D73</f>
        <v>0</v>
      </c>
      <c r="O73" s="1" t="n">
        <f aca="false">D73&gt;C73</f>
        <v>1</v>
      </c>
      <c r="P73" s="1" t="s">
        <v>39</v>
      </c>
    </row>
    <row r="74" customFormat="false" ht="13.8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1.5</v>
      </c>
      <c r="K74" s="1" t="n">
        <v>1</v>
      </c>
      <c r="L74" s="0"/>
      <c r="M74" s="0"/>
      <c r="N74" s="1" t="n">
        <f aca="false">C74=D74</f>
        <v>0</v>
      </c>
      <c r="O74" s="1" t="n">
        <f aca="false">D74&gt;C74</f>
        <v>1</v>
      </c>
      <c r="P74" s="1" t="s">
        <v>39</v>
      </c>
    </row>
    <row r="75" customFormat="false" ht="13.8" hidden="false" customHeight="false" outlineLevel="0" collapsed="false">
      <c r="A75" s="5" t="s">
        <v>169</v>
      </c>
      <c r="B75" s="5" t="s">
        <v>170</v>
      </c>
      <c r="C75" s="7" t="n">
        <f aca="false">IF(I75="Incerto",MAX(G75,J75-(ABS(F75*J75))),J75)</f>
        <v>100000</v>
      </c>
      <c r="D75" s="7" t="n">
        <f aca="false">IF(I75="Incerto",MIN(H75,J75+(ABS(F75*J75))),J75)</f>
        <v>100000</v>
      </c>
      <c r="E75" s="5" t="s">
        <v>48</v>
      </c>
      <c r="F75" s="7" t="n">
        <v>0.5</v>
      </c>
      <c r="G75" s="5" t="n">
        <f aca="false">J75/10</f>
        <v>10000</v>
      </c>
      <c r="H75" s="5" t="n">
        <f aca="false">J75*10</f>
        <v>1000000</v>
      </c>
      <c r="I75" s="5" t="s">
        <v>21</v>
      </c>
      <c r="J75" s="5" t="n">
        <f aca="false">$J$8</f>
        <v>100000</v>
      </c>
      <c r="K75" s="5" t="n">
        <v>1000</v>
      </c>
      <c r="L75" s="8"/>
      <c r="M75" s="8"/>
      <c r="N75" s="5" t="n">
        <f aca="false">C75=D75</f>
        <v>1</v>
      </c>
      <c r="O75" s="5" t="n">
        <f aca="false">D75&gt;C75</f>
        <v>0</v>
      </c>
      <c r="P75" s="1" t="s">
        <v>39</v>
      </c>
    </row>
    <row r="76" customFormat="false" ht="13.8" hidden="false" customHeight="false" outlineLevel="0" collapsed="false">
      <c r="A76" s="5" t="s">
        <v>171</v>
      </c>
      <c r="B76" s="5" t="s">
        <v>170</v>
      </c>
      <c r="C76" s="7" t="n">
        <f aca="false">IF(I76="Incerto",MAX(G76,J76-(ABS(F76*J76))),J76)</f>
        <v>100000</v>
      </c>
      <c r="D76" s="7" t="n">
        <f aca="false">IF(I76="Incerto",MIN(H76,J76+(ABS(F76*J76))),J76)</f>
        <v>100000</v>
      </c>
      <c r="E76" s="5" t="s">
        <v>48</v>
      </c>
      <c r="F76" s="7" t="n">
        <v>0.5</v>
      </c>
      <c r="G76" s="5" t="n">
        <f aca="false">J76/10</f>
        <v>10000</v>
      </c>
      <c r="H76" s="5" t="n">
        <f aca="false">J76*10</f>
        <v>1000000</v>
      </c>
      <c r="I76" s="5" t="s">
        <v>21</v>
      </c>
      <c r="J76" s="5" t="n">
        <f aca="false">$J$8</f>
        <v>100000</v>
      </c>
      <c r="K76" s="5" t="n">
        <v>1000</v>
      </c>
      <c r="L76" s="8"/>
      <c r="M76" s="8"/>
      <c r="N76" s="5" t="n">
        <f aca="false">C76=D76</f>
        <v>1</v>
      </c>
      <c r="O76" s="5" t="n">
        <f aca="false">D76&gt;C76</f>
        <v>0</v>
      </c>
      <c r="P76" s="1" t="s">
        <v>39</v>
      </c>
    </row>
    <row r="77" customFormat="false" ht="13.8" hidden="false" customHeight="false" outlineLevel="0" collapsed="false">
      <c r="A77" s="5" t="s">
        <v>172</v>
      </c>
      <c r="B77" s="5" t="s">
        <v>170</v>
      </c>
      <c r="C77" s="7" t="n">
        <f aca="false">IF(I77="Incerto",MAX(G77,J77-(ABS(F77*J77))),J77)</f>
        <v>100000</v>
      </c>
      <c r="D77" s="7" t="n">
        <f aca="false">IF(I77="Incerto",MIN(H77,J77+(ABS(F77*J77))),J77)</f>
        <v>100000</v>
      </c>
      <c r="E77" s="5" t="s">
        <v>48</v>
      </c>
      <c r="F77" s="7" t="n">
        <v>0.5</v>
      </c>
      <c r="G77" s="5" t="n">
        <f aca="false">J77/10</f>
        <v>10000</v>
      </c>
      <c r="H77" s="5" t="n">
        <f aca="false">J77*10</f>
        <v>1000000</v>
      </c>
      <c r="I77" s="5" t="s">
        <v>21</v>
      </c>
      <c r="J77" s="5" t="n">
        <f aca="false">$J$8</f>
        <v>100000</v>
      </c>
      <c r="K77" s="5" t="n">
        <v>1000</v>
      </c>
      <c r="L77" s="8"/>
      <c r="M77" s="8"/>
      <c r="N77" s="5" t="n">
        <f aca="false">C77=D77</f>
        <v>1</v>
      </c>
      <c r="O77" s="5" t="n">
        <f aca="false">D77&gt;C77</f>
        <v>0</v>
      </c>
      <c r="P77" s="1" t="s">
        <v>39</v>
      </c>
    </row>
    <row r="78" customFormat="false" ht="13.8" hidden="false" customHeight="false" outlineLevel="0" collapsed="false">
      <c r="A78" s="5" t="s">
        <v>173</v>
      </c>
      <c r="B78" s="5" t="s">
        <v>170</v>
      </c>
      <c r="C78" s="7" t="n">
        <f aca="false">IF(I78="Incerto",MAX(G78,J78-(ABS(F78*J78))),J78)</f>
        <v>100000</v>
      </c>
      <c r="D78" s="7" t="n">
        <f aca="false">IF(I78="Incerto",MIN(H78,J78+(ABS(F78*J78))),J78)</f>
        <v>100000</v>
      </c>
      <c r="E78" s="5" t="s">
        <v>48</v>
      </c>
      <c r="F78" s="7" t="n">
        <v>0.5</v>
      </c>
      <c r="G78" s="5" t="n">
        <f aca="false">J78/10</f>
        <v>10000</v>
      </c>
      <c r="H78" s="5" t="n">
        <f aca="false">J78*10</f>
        <v>1000000</v>
      </c>
      <c r="I78" s="5" t="s">
        <v>21</v>
      </c>
      <c r="J78" s="5" t="n">
        <f aca="false">$J$8</f>
        <v>100000</v>
      </c>
      <c r="K78" s="5" t="n">
        <v>1000</v>
      </c>
      <c r="L78" s="8"/>
      <c r="M78" s="8"/>
      <c r="N78" s="5" t="n">
        <f aca="false">C78=D78</f>
        <v>1</v>
      </c>
      <c r="O78" s="5" t="n">
        <f aca="false">D78&gt;C78</f>
        <v>0</v>
      </c>
      <c r="P78" s="1" t="s">
        <v>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1938775510204"/>
    <col collapsed="false" hidden="false" max="2" min="2" style="0" width="13.0918367346939"/>
    <col collapsed="false" hidden="false" max="3" min="3" style="0" width="16.469387755102"/>
    <col collapsed="false" hidden="false" max="4" min="4" style="0" width="15.2551020408163"/>
    <col collapsed="false" hidden="false" max="1025" min="5" style="0" width="8.36734693877551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0.3</v>
      </c>
      <c r="D2" s="0" t="n">
        <v>0.05</v>
      </c>
    </row>
    <row r="3" customFormat="false" ht="13.8" hidden="false" customHeight="false" outlineLevel="0" collapsed="false">
      <c r="A3" s="0" t="n">
        <v>2</v>
      </c>
      <c r="B3" s="0" t="n">
        <v>0.5</v>
      </c>
      <c r="C3" s="0" t="n">
        <v>0.35</v>
      </c>
      <c r="D3" s="0" t="n">
        <v>0.1</v>
      </c>
    </row>
    <row r="4" customFormat="false" ht="13.8" hidden="false" customHeight="false" outlineLevel="0" collapsed="false">
      <c r="B4" s="0" t="n">
        <v>0.9</v>
      </c>
      <c r="C4" s="0" t="n">
        <v>0.45</v>
      </c>
      <c r="D4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3" min="1" style="1" width="6.0765306122449"/>
    <col collapsed="false" hidden="false" max="4" min="4" style="1" width="17.5510204081633"/>
    <col collapsed="false" hidden="false" max="5" min="5" style="1" width="12.8265306122449"/>
    <col collapsed="false" hidden="false" max="6" min="6" style="1" width="15.5255102040816"/>
    <col collapsed="false" hidden="false" max="7" min="7" style="1" width="12.1479591836735"/>
    <col collapsed="false" hidden="false" max="8" min="8" style="0" width="10.2602040816327"/>
    <col collapsed="false" hidden="false" max="9" min="9" style="1" width="7.69387755102041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H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5" t="s">
        <v>181</v>
      </c>
      <c r="B1" s="0" t="s">
        <v>182</v>
      </c>
      <c r="C1" s="0" t="s">
        <v>183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36734693877551"/>
    <col collapsed="false" hidden="false" max="2" min="2" style="0" width="16.7397959183673"/>
    <col collapsed="false" hidden="false" max="4" min="3" style="0" width="15.3877551020408"/>
    <col collapsed="false" hidden="false" max="5" min="5" style="0" width="6.61224489795918"/>
    <col collapsed="false" hidden="false" max="1025" min="6" style="0" width="8.50510204081633"/>
  </cols>
  <sheetData>
    <row r="1" customFormat="false" ht="15" hidden="false" customHeight="false" outlineLevel="0" collapsed="false">
      <c r="A1" s="0" t="s">
        <v>184</v>
      </c>
      <c r="B1" s="0" t="s">
        <v>185</v>
      </c>
      <c r="C1" s="0" t="s">
        <v>186</v>
      </c>
      <c r="D1" s="0" t="s">
        <v>187</v>
      </c>
      <c r="E1" s="0" t="s">
        <v>188</v>
      </c>
    </row>
    <row r="2" customFormat="false" ht="15" hidden="false" customHeight="false" outlineLevel="0" collapsed="false">
      <c r="B2" s="0" t="s">
        <v>189</v>
      </c>
      <c r="C2" s="0" t="s">
        <v>190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0" t="s">
        <v>192</v>
      </c>
      <c r="D3" s="0" t="s">
        <v>192</v>
      </c>
    </row>
    <row r="4" customFormat="false" ht="15" hidden="false" customHeight="false" outlineLevel="0" collapsed="false">
      <c r="B4" s="0" t="s">
        <v>193</v>
      </c>
      <c r="C4" s="0" t="s">
        <v>194</v>
      </c>
      <c r="D4" s="0" t="s">
        <v>194</v>
      </c>
    </row>
    <row r="5" customFormat="false" ht="15" hidden="false" customHeight="false" outlineLevel="0" collapsed="false">
      <c r="B5" s="0" t="s">
        <v>195</v>
      </c>
      <c r="C5" s="0" t="s">
        <v>196</v>
      </c>
      <c r="D5" s="0" t="s">
        <v>196</v>
      </c>
    </row>
    <row r="6" customFormat="false" ht="15" hidden="false" customHeight="false" outlineLevel="0" collapsed="false">
      <c r="B6" s="0" t="s">
        <v>197</v>
      </c>
      <c r="C6" s="0" t="s">
        <v>198</v>
      </c>
      <c r="D6" s="0" t="s">
        <v>198</v>
      </c>
    </row>
    <row r="7" customFormat="false" ht="15" hidden="false" customHeight="false" outlineLevel="0" collapsed="false">
      <c r="B7" s="0" t="s">
        <v>199</v>
      </c>
      <c r="C7" s="0" t="s">
        <v>200</v>
      </c>
      <c r="D7" s="0" t="s">
        <v>200</v>
      </c>
    </row>
    <row r="8" customFormat="false" ht="15" hidden="false" customHeight="false" outlineLevel="0" collapsed="false">
      <c r="B8" s="0" t="s">
        <v>201</v>
      </c>
      <c r="C8" s="0" t="s">
        <v>202</v>
      </c>
      <c r="D8" s="0" t="s">
        <v>202</v>
      </c>
    </row>
    <row r="9" customFormat="false" ht="15" hidden="false" customHeight="false" outlineLevel="0" collapsed="false">
      <c r="B9" s="0" t="s">
        <v>203</v>
      </c>
      <c r="C9" s="0" t="s">
        <v>204</v>
      </c>
      <c r="D9" s="0" t="s">
        <v>204</v>
      </c>
    </row>
    <row r="10" customFormat="false" ht="15" hidden="false" customHeight="false" outlineLevel="0" collapsed="false">
      <c r="B10" s="0" t="s">
        <v>205</v>
      </c>
      <c r="C10" s="0" t="s">
        <v>206</v>
      </c>
      <c r="D10" s="0" t="s">
        <v>206</v>
      </c>
    </row>
    <row r="11" customFormat="false" ht="15" hidden="false" customHeight="false" outlineLevel="0" collapsed="false">
      <c r="B11" s="0" t="s">
        <v>207</v>
      </c>
      <c r="C11" s="0" t="s">
        <v>208</v>
      </c>
      <c r="D11" s="0" t="s">
        <v>208</v>
      </c>
    </row>
    <row r="12" customFormat="false" ht="15" hidden="false" customHeight="false" outlineLevel="0" collapsed="false">
      <c r="B12" s="0" t="s">
        <v>209</v>
      </c>
      <c r="C12" s="0" t="s">
        <v>210</v>
      </c>
      <c r="D12" s="0" t="s">
        <v>210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8.0867346938776"/>
    <col collapsed="false" hidden="false" max="1025" min="2" style="0" width="10.3928571428571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3.8" hidden="false" customHeight="false" outlineLevel="0" collapsed="false">
      <c r="A2" s="0" t="s">
        <v>211</v>
      </c>
      <c r="B2" s="0" t="n">
        <v>250</v>
      </c>
      <c r="C2" s="0" t="n">
        <f aca="false">12000*1.5^10</f>
        <v>691980.46875</v>
      </c>
    </row>
    <row r="3" customFormat="false" ht="13.8" hidden="false" customHeight="false" outlineLevel="0" collapsed="false">
      <c r="A3" s="0" t="s">
        <v>212</v>
      </c>
      <c r="B3" s="0" t="n">
        <v>10000</v>
      </c>
      <c r="C3" s="0" t="n">
        <f aca="false">200000*4</f>
        <v>800000</v>
      </c>
    </row>
    <row r="4" customFormat="false" ht="13.8" hidden="false" customHeight="false" outlineLevel="0" collapsed="false">
      <c r="A4" s="0" t="s">
        <v>213</v>
      </c>
      <c r="B4" s="0" t="n">
        <v>10000</v>
      </c>
      <c r="C4" s="0" t="n">
        <f aca="false">200000*4</f>
        <v>800000</v>
      </c>
    </row>
    <row r="5" customFormat="false" ht="13.8" hidden="false" customHeight="false" outlineLevel="0" collapsed="false">
      <c r="A5" s="0" t="s">
        <v>214</v>
      </c>
      <c r="B5" s="0" t="n">
        <v>10000</v>
      </c>
      <c r="C5" s="0" t="n">
        <f aca="false">200000*4</f>
        <v>800000</v>
      </c>
    </row>
    <row r="6" customFormat="false" ht="13.8" hidden="false" customHeight="false" outlineLevel="0" collapsed="false">
      <c r="A6" s="0" t="s">
        <v>215</v>
      </c>
      <c r="B6" s="0" t="n">
        <v>10000</v>
      </c>
      <c r="C6" s="0" t="n">
        <f aca="false">200000*4</f>
        <v>800000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2018-01-01T09:21:22Z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