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<sst xmlns="http://schemas.openxmlformats.org/spreadsheetml/2006/main" count="271" uniqueCount="169">
  <si>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</si>
  <si>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</si>
  <si>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</si>
  <si>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</si>
  <si>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</si>
  <si>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</si>
  <si>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</si>
  <si>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</si>
  <si>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</si>
  <si>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</si>
  <si>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</si>
  <si>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</si>
  <si>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</si>
  <si>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</si>
  <si>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</si>
  <si>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</si>
  <si>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</si>
  <si>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</si>
  <si>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</si>
  <si>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</si>
  <si>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</si>
  <si>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</si>
  <si>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</si>
  <si>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</si>
  <si>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</si>
  <si>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</si>
  <si>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</si>
  <si>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</si>
  <si>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</si>
  <si>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</si>
  <si>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</si>
  <si>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</si>
  <si>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</si>
  <si>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</si>
  <si>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</si>
  <si>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</si>
  <si>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</si>
  <si>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</si>
  <si>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</si>
  <si>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</si>
  <si>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</si>
  <si>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</si>
  <si>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</si>
  <si>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</si>
  <si>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</si>
  <si>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</si>
  <si>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</si>
  <si>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</si>
  <si>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</si>
  <si>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</si>
  <si>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</si>
  <si>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</si>
  <si>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</si>
  <si>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</si>
  <si>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</si>
  <si>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</si>
  <si>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</si>
  <si>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</si>
  <si>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</si>
  <si>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</si>
  <si>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</si>
  <si>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</si>
  <si>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</si>
  <si>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</si>
  <si>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</si>
  <si>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</si>
  <si>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</si>
  <si>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</si>
  <si>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</si>
  <si>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</si>
  <si>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</si>
  <si>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</si>
  <si>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</si>
  <si>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</si>
  <si>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</si>
  <si>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</si>
  <si>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</si>
  <si>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</si>
  <si>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</si>
  <si>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</si>
  <si>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</si>
  <si>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</si>
  <si>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</si>
  <si>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</si>
  <si>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</si>
  <si>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</si>
  <si>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</si>
  <si>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</si>
  <si>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</si>
  <si>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</si>
  <si>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</si>
  <si>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</si>
  <si>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</si>
  <si>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</si>
  <si>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</si>
  <si>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</si>
  <si>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</si>
  <si>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</si>
  <si>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</si>
  <si>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</si>
  <si>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</si>
  <si>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</si>
  <si>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</si>
  <si>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</si>
  <si>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</si>
  <si>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</si>
  <si>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</si>
  <si>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</si>
  <si>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</si>
  <si>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</si>
  <si>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</si>
  <si>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</si>
  <si>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</si>
  <si>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</si>
  <si>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</si>
  <si>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</si>
  <si>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</si>
  <si>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</si>
  <si>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</si>
  <si>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</si>
  <si>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</si>
  <si>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</si>
  <si>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</si>
  <si>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</si>
  <si>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</si>
  <si>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</si>
  <si>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</si>
  <si>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</si>
  <si>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</si>
  <si>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</si>
  <si>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</si>
  <si>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</si>
  <si>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</si>
  <si>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</si>
  <si>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</si>
  <si>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aSwitchForCapacityStrategy1</t>
  </si>
  <si>
    <t xml:space="preserve">aDesiredMarketShare1</t>
  </si>
  <si>
    <t xml:space="preserve">Lever</t>
  </si>
  <si>
    <t xml:space="preserve">LeverCode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</si>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</sst>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A62" activeCellId="0" sqref="A62"/>
    </sheetView>
  </sheetViews>
  <sheetFormatPr defaultRowHeight="15"/>
  <cols>
    <col collapsed="false" hidden="false" max="1" min="1" style="1" width="36.8520408163265"/>
    <col collapsed="false" hidden="false" max="2" min="2" style="1" width="53.8622448979592"/>
    <col collapsed="false" hidden="false" max="3" min="3" style="2" width="12.4183673469388"/>
    <col collapsed="false" hidden="false" max="4" min="4" style="2" width="13.6326530612245"/>
    <col collapsed="false" hidden="false" max="5" min="5" style="1" width="18.0867346938776"/>
    <col collapsed="false" hidden="false" max="6" min="6" style="2" width="4.86224489795918"/>
    <col collapsed="false" hidden="false" max="7" min="7" style="1" width="10.6632653061225"/>
    <col collapsed="false" hidden="false" max="8" min="8" style="1" width="10.8010204081633"/>
    <col collapsed="false" hidden="false" max="9" min="9" style="1" width="7.1530612244898"/>
    <col collapsed="false" hidden="false" max="10" min="10" style="1" width="13.6326530612245"/>
    <col collapsed="false" hidden="false" max="11" min="11" style="1" width="8.10204081632653"/>
    <col collapsed="false" hidden="false" max="12" min="12" style="1" width="10.2602040816327"/>
    <col collapsed="false" hidden="false" max="13" min="13" style="1" width="9.85204081632653"/>
    <col collapsed="false" hidden="false" max="1023" min="14" style="1" width="7.1530612244898"/>
    <col collapsed="false" hidden="false" max="1025" min="1024" style="0" width="7.1530612244898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5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0.333333333333333</v>
      </c>
      <c r="D6" s="2" t="n">
        <f aca="false">IF(I6="Incerto",MIN(H6,J6+(ABS(F6*J6))),J6)</f>
        <v>0.333333333333333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17</v>
      </c>
      <c r="J6" s="1" t="n">
        <f aca="false">1/3</f>
        <v>0.333333333333333</v>
      </c>
      <c r="K6" s="1" t="n">
        <v>0.1</v>
      </c>
      <c r="L6" s="0" t="n">
        <v>0.1</v>
      </c>
      <c r="M6" s="0" t="n">
        <v>0.5</v>
      </c>
      <c r="N6" s="1" t="n">
        <f aca="false">C6=D6</f>
        <v>1</v>
      </c>
    </row>
    <row r="7" customFormat="false" ht="15" hidden="false" customHeight="false" outlineLevel="0" collapsed="false">
      <c r="A7" s="1" t="s">
        <v>30</v>
      </c>
      <c r="B7" s="1" t="s">
        <v>31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32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33</v>
      </c>
      <c r="B8" s="1" t="s">
        <v>34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35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36</v>
      </c>
      <c r="B9" s="1" t="s">
        <v>37</v>
      </c>
      <c r="C9" s="2" t="n">
        <f aca="false">IF(I9="Incerto",MAX(G9,J9-(ABS(F9*J9))),J9)</f>
        <v>0.2</v>
      </c>
      <c r="D9" s="2" t="n">
        <f aca="false">IF(I9="Incerto",MIN(H9,J9+(ABS(F9*J9))),J9)</f>
        <v>0.2</v>
      </c>
      <c r="E9" s="1" t="s">
        <v>38</v>
      </c>
      <c r="F9" s="2" t="n">
        <v>0.5</v>
      </c>
      <c r="G9" s="0" t="n">
        <v>0</v>
      </c>
      <c r="H9" s="0" t="n">
        <v>1</v>
      </c>
      <c r="I9" s="5" t="s">
        <v>17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1</v>
      </c>
    </row>
    <row r="10" customFormat="false" ht="15" hidden="false" customHeight="false" outlineLevel="0" collapsed="false">
      <c r="A10" s="1" t="s">
        <v>39</v>
      </c>
      <c r="B10" s="1" t="s">
        <v>40</v>
      </c>
      <c r="C10" s="2" t="n">
        <f aca="false">IF(I10="Incerto",MAX(G10,J10-(ABS(F10*J10))),J10)</f>
        <v>1800</v>
      </c>
      <c r="D10" s="2" t="n">
        <f aca="false">IF(I10="Incerto",MIN(H10,J10+(ABS(F10*J10))),J10)</f>
        <v>1800</v>
      </c>
      <c r="E10" s="1" t="s">
        <v>41</v>
      </c>
      <c r="F10" s="2" t="n">
        <v>0.5</v>
      </c>
      <c r="G10" s="0" t="n">
        <f aca="false">J10/2</f>
        <v>900</v>
      </c>
      <c r="H10" s="0" t="n">
        <f aca="false">J10*2</f>
        <v>3600</v>
      </c>
      <c r="I10" s="1" t="s">
        <v>17</v>
      </c>
      <c r="J10" s="1" t="n">
        <v>1800</v>
      </c>
      <c r="K10" s="1" t="n">
        <v>60000000</v>
      </c>
      <c r="L10" s="0"/>
      <c r="M10" s="0"/>
      <c r="N10" s="1" t="n">
        <f aca="false">C10=D10</f>
        <v>1</v>
      </c>
    </row>
    <row r="11" customFormat="false" ht="15" hidden="false" customHeight="false" outlineLevel="0" collapsed="false">
      <c r="A11" s="1" t="s">
        <v>42</v>
      </c>
      <c r="B11" s="1" t="s">
        <v>43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32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5" hidden="false" customHeight="false" outlineLevel="0" collapsed="false">
      <c r="A12" s="1" t="s">
        <v>44</v>
      </c>
      <c r="B12" s="1" t="s">
        <v>45</v>
      </c>
      <c r="C12" s="2" t="n">
        <f aca="false">IF(I12="Incerto",MAX(G12,J12-(ABS(F12*J12))),J12)</f>
        <v>0.4</v>
      </c>
      <c r="D12" s="2" t="n">
        <f aca="false">IF(I12="Incerto",MIN(H12,J12+(ABS(F12*J12))),J12)</f>
        <v>0.4</v>
      </c>
      <c r="E12" s="1" t="s">
        <v>38</v>
      </c>
      <c r="F12" s="2" t="n">
        <v>0.5</v>
      </c>
      <c r="G12" s="0" t="n">
        <v>0</v>
      </c>
      <c r="H12" s="0" t="n">
        <v>3</v>
      </c>
      <c r="I12" s="5" t="s">
        <v>17</v>
      </c>
      <c r="J12" s="7" t="n">
        <v>0.4</v>
      </c>
      <c r="K12" s="1" t="n">
        <v>1</v>
      </c>
      <c r="L12" s="0"/>
      <c r="M12" s="0"/>
      <c r="N12" s="1" t="n">
        <f aca="false">C12=D12</f>
        <v>1</v>
      </c>
    </row>
    <row r="13" customFormat="false" ht="15" hidden="false" customHeight="false" outlineLevel="0" collapsed="false">
      <c r="A13" s="1" t="s">
        <v>46</v>
      </c>
      <c r="B13" s="1" t="s">
        <v>47</v>
      </c>
      <c r="C13" s="2" t="n">
        <f aca="false">IF(I13="Incerto",MAX(G13,J13-(ABS(F13*J13))),J13)</f>
        <v>50000</v>
      </c>
      <c r="D13" s="2" t="n">
        <f aca="false">IF(I13="Incerto",MIN(H13,J13+(ABS(F13*J13))),J13)</f>
        <v>50000</v>
      </c>
      <c r="E13" s="1" t="s">
        <v>41</v>
      </c>
      <c r="F13" s="2" t="n">
        <v>0.5</v>
      </c>
      <c r="G13" s="0" t="n">
        <f aca="false">J13/10</f>
        <v>5000</v>
      </c>
      <c r="H13" s="0" t="n">
        <f aca="false">J13*10</f>
        <v>500000</v>
      </c>
      <c r="I13" s="5" t="s">
        <v>17</v>
      </c>
      <c r="J13" s="5" t="n">
        <v>50000</v>
      </c>
      <c r="K13" s="1" t="n">
        <v>100000000</v>
      </c>
      <c r="L13" s="0"/>
      <c r="M13" s="0"/>
      <c r="N13" s="1" t="n">
        <f aca="false">C13=D13</f>
        <v>1</v>
      </c>
    </row>
    <row r="14" customFormat="false" ht="15" hidden="false" customHeight="false" outlineLevel="0" collapsed="false">
      <c r="A14" s="1" t="s">
        <v>48</v>
      </c>
      <c r="B14" s="1" t="s">
        <v>49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50</v>
      </c>
      <c r="B15" s="1" t="s">
        <v>51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52</v>
      </c>
      <c r="B16" s="1" t="s">
        <v>53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54</v>
      </c>
      <c r="B17" s="1" t="s">
        <v>55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56</v>
      </c>
      <c r="B18" s="1" t="s">
        <v>57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58</v>
      </c>
      <c r="B19" s="1" t="s">
        <v>59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62</v>
      </c>
      <c r="B21" s="1" t="s">
        <v>63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64</v>
      </c>
      <c r="B22" s="1" t="s">
        <v>65</v>
      </c>
      <c r="C22" s="2" t="n">
        <f aca="false">IF(I22="Incerto",MAX(G22,J22-(ABS(F22*J22))),J22)</f>
        <v>0.7</v>
      </c>
      <c r="D22" s="2" t="n">
        <f aca="false">IF(I22="Incerto",MIN(H22,J22+(ABS(F22*J22))),J22)</f>
        <v>0.7</v>
      </c>
      <c r="E22" s="1" t="s">
        <v>32</v>
      </c>
      <c r="F22" s="2" t="n">
        <v>0.5</v>
      </c>
      <c r="G22" s="1" t="n">
        <v>0.5</v>
      </c>
      <c r="H22" s="1" t="n">
        <v>1</v>
      </c>
      <c r="I22" s="5" t="s">
        <v>17</v>
      </c>
      <c r="J22" s="1" t="n">
        <v>0.7</v>
      </c>
      <c r="K22" s="1" t="n">
        <v>0.7</v>
      </c>
      <c r="L22" s="0"/>
      <c r="M22" s="0"/>
      <c r="N22" s="1" t="n">
        <f aca="false">C22=D22</f>
        <v>1</v>
      </c>
    </row>
    <row r="23" customFormat="false" ht="15" hidden="false" customHeight="false" outlineLevel="0" collapsed="false">
      <c r="A23" s="1" t="s">
        <v>66</v>
      </c>
      <c r="B23" s="1" t="s">
        <v>67</v>
      </c>
      <c r="C23" s="2" t="n">
        <f aca="false">IF(H23="Incerto",MAX(G23,J23-(ABS(F23*J23))),J23)</f>
        <v>3600</v>
      </c>
      <c r="D23" s="2" t="n">
        <f aca="false">IF(H23="Incerto",MIN(G23,J23+(ABS(F23*J23))),J23)</f>
        <v>3600</v>
      </c>
      <c r="E23" s="1" t="s">
        <v>68</v>
      </c>
      <c r="F23" s="2" t="n">
        <v>0.5</v>
      </c>
      <c r="G23" s="1" t="n">
        <f aca="false">J23/2</f>
        <v>1800</v>
      </c>
      <c r="H23" s="1" t="n">
        <f aca="false">J23*2</f>
        <v>7200</v>
      </c>
      <c r="I23" s="0" t="s">
        <v>17</v>
      </c>
      <c r="J23" s="1" t="n">
        <f aca="false">J10*2</f>
        <v>3600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69</v>
      </c>
      <c r="B24" s="1" t="s">
        <v>70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71</v>
      </c>
      <c r="B25" s="1" t="s">
        <v>72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35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73</v>
      </c>
      <c r="B26" s="1" t="s">
        <v>74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32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75</v>
      </c>
      <c r="B27" s="1" t="s">
        <v>76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32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8" t="s">
        <v>77</v>
      </c>
      <c r="B28" s="1" t="s">
        <v>78</v>
      </c>
      <c r="C28" s="2" t="n">
        <f aca="false">IF(I28="Incerto",MAX(G28,J28-(ABS(F28*J28))),J28)</f>
        <v>1.8</v>
      </c>
      <c r="D28" s="2" t="n">
        <f aca="false">IF(I28="Incerto",MIN(H28,J28+(ABS(F28*J28))),J28)</f>
        <v>1.8</v>
      </c>
      <c r="E28" s="1" t="s">
        <v>79</v>
      </c>
      <c r="F28" s="2" t="n">
        <v>0.5</v>
      </c>
      <c r="G28" s="1" t="n">
        <f aca="false">J28/2</f>
        <v>0.9</v>
      </c>
      <c r="H28" s="1" t="n">
        <f aca="false">J28*2</f>
        <v>3.6</v>
      </c>
      <c r="I28" s="1" t="s">
        <v>17</v>
      </c>
      <c r="J28" s="1" t="n">
        <f aca="false">J10/1000</f>
        <v>1.8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80</v>
      </c>
      <c r="B29" s="1" t="s">
        <v>81</v>
      </c>
      <c r="C29" s="2" t="n">
        <f aca="false">IF(I29="Incerto",MAX(G29,J29-(ABS(F29*J29))),J29)</f>
        <v>0.5</v>
      </c>
      <c r="D29" s="2" t="n">
        <f aca="false">IF(I29="Incerto",MIN(H29,J29+(ABS(F29*J29))),J29)</f>
        <v>0.5</v>
      </c>
      <c r="E29" s="1" t="s">
        <v>32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0.5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82</v>
      </c>
      <c r="B30" s="1" t="s">
        <v>83</v>
      </c>
      <c r="C30" s="2" t="n">
        <f aca="false">IF(I30="Incerto",MAX(G30,J30-(ABS(F30*J30))),J30)</f>
        <v>0.5</v>
      </c>
      <c r="D30" s="2" t="n">
        <f aca="false">IF(I30="Incerto",MIN(H30,J30+(ABS(F30*J30))),J30)</f>
        <v>0.5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0.5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84</v>
      </c>
      <c r="B31" s="1" t="s">
        <v>38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85</v>
      </c>
      <c r="B32" s="1" t="s">
        <v>86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87</v>
      </c>
      <c r="B33" s="1" t="s">
        <v>88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89</v>
      </c>
      <c r="B34" s="1" t="s">
        <v>90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91</v>
      </c>
      <c r="B35" s="1" t="s">
        <v>92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93</v>
      </c>
      <c r="B36" s="1" t="s">
        <v>94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95</v>
      </c>
      <c r="B37" s="1" t="s">
        <v>96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97</v>
      </c>
      <c r="B38" s="1" t="s">
        <v>98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99</v>
      </c>
      <c r="B39" s="1" t="s">
        <v>100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101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102</v>
      </c>
      <c r="B40" s="1" t="s">
        <v>103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104</v>
      </c>
      <c r="B41" s="1" t="s">
        <v>105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106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107</v>
      </c>
      <c r="B42" s="1" t="s">
        <v>108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109</v>
      </c>
      <c r="B43" s="1" t="s">
        <v>110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101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111</v>
      </c>
      <c r="B44" s="1" t="s">
        <v>112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113</v>
      </c>
      <c r="B45" s="1" t="s">
        <v>114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115</v>
      </c>
      <c r="B46" s="1" t="s">
        <v>116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117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118</v>
      </c>
      <c r="B47" s="1" t="s">
        <v>119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120</v>
      </c>
      <c r="B48" s="1" t="s">
        <v>121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122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123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124</v>
      </c>
      <c r="B51" s="0"/>
      <c r="C51" s="2" t="n">
        <f aca="false">IF(I51="Incerto",MAX(G51,J51-(ABS(F51*J51))),J51)</f>
        <v>1000</v>
      </c>
      <c r="D51" s="2" t="n">
        <f aca="false">IF(I51="Incerto",MIN(H51,J51+(ABS(F51*J51))),J51)</f>
        <v>1000</v>
      </c>
      <c r="F51" s="2" t="n">
        <v>0.5</v>
      </c>
      <c r="G51" s="1" t="n">
        <f aca="false">J51/4</f>
        <v>250</v>
      </c>
      <c r="H51" s="1" t="n">
        <f aca="false">J51*4</f>
        <v>4000</v>
      </c>
      <c r="I51" s="5" t="s">
        <v>17</v>
      </c>
      <c r="J51" s="1" t="n">
        <v>1000</v>
      </c>
      <c r="K51" s="1" t="n">
        <v>1000</v>
      </c>
    </row>
    <row r="52" customFormat="false" ht="15" hidden="false" customHeight="false" outlineLevel="0" collapsed="false">
      <c r="A52" s="1" t="s">
        <v>125</v>
      </c>
      <c r="B52" s="0"/>
      <c r="C52" s="2" t="n">
        <f aca="false">IF(I52="Incerto",MAX(G52,J52-(ABS(F52*J52))),J52)</f>
        <v>100</v>
      </c>
      <c r="D52" s="2" t="n">
        <f aca="false">IF(I52="Incerto",MIN(H52,J52+(ABS(F52*J52))),J52)</f>
        <v>100</v>
      </c>
      <c r="F52" s="2" t="n">
        <v>0.5</v>
      </c>
      <c r="G52" s="1" t="n">
        <f aca="false">J52/4</f>
        <v>25</v>
      </c>
      <c r="H52" s="1" t="n">
        <f aca="false">J52*4</f>
        <v>400</v>
      </c>
      <c r="I52" s="5" t="s">
        <v>17</v>
      </c>
      <c r="J52" s="1" t="n">
        <v>100</v>
      </c>
      <c r="K52" s="1" t="n">
        <v>100</v>
      </c>
    </row>
    <row r="53" customFormat="false" ht="15" hidden="false" customHeight="false" outlineLevel="0" collapsed="false">
      <c r="A53" s="1" t="s">
        <v>126</v>
      </c>
      <c r="B53" s="0"/>
      <c r="C53" s="2" t="n">
        <f aca="false">IF(I53="Incerto",MAX(G53,J53-(ABS(F53*J53))),J53)</f>
        <v>100</v>
      </c>
      <c r="D53" s="2" t="n">
        <f aca="false">IF(I53="Incerto",MIN(H53,J53+(ABS(F53*J53))),J53)</f>
        <v>100</v>
      </c>
      <c r="F53" s="2" t="n">
        <v>0.5</v>
      </c>
      <c r="G53" s="1" t="n">
        <f aca="false">J53/4</f>
        <v>25</v>
      </c>
      <c r="H53" s="1" t="n">
        <f aca="false">J53*4</f>
        <v>400</v>
      </c>
      <c r="I53" s="5" t="s">
        <v>17</v>
      </c>
      <c r="J53" s="1" t="n">
        <v>100</v>
      </c>
      <c r="K53" s="1" t="n">
        <v>100</v>
      </c>
    </row>
    <row r="54" customFormat="false" ht="15" hidden="false" customHeight="false" outlineLevel="0" collapsed="false">
      <c r="A54" s="1" t="s">
        <v>127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128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129</v>
      </c>
      <c r="B56" s="1" t="s">
        <v>130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3.8" hidden="false" customHeight="false" outlineLevel="0" collapsed="false">
      <c r="A57" s="1" t="s">
        <v>131</v>
      </c>
      <c r="C57" s="1" t="n">
        <v>0.5</v>
      </c>
      <c r="D57" s="1" t="n">
        <v>0.5</v>
      </c>
      <c r="I57" s="1" t="s">
        <v>17</v>
      </c>
      <c r="J57" s="1" t="n">
        <f aca="false">C57</f>
        <v>0.5</v>
      </c>
    </row>
    <row r="58" customFormat="false" ht="13.8" hidden="false" customHeight="false" outlineLevel="0" collapsed="false">
      <c r="A58" s="1" t="s">
        <v>132</v>
      </c>
      <c r="C58" s="1" t="n">
        <v>0.3</v>
      </c>
      <c r="D58" s="1" t="n">
        <v>0.4</v>
      </c>
      <c r="I58" s="1" t="s">
        <v>17</v>
      </c>
      <c r="J58" s="1" t="n">
        <f aca="false">C58</f>
        <v>0.3</v>
      </c>
    </row>
    <row r="59" customFormat="false" ht="13.8" hidden="false" customHeight="false" outlineLevel="0" collapsed="false">
      <c r="A59" s="1" t="s">
        <v>133</v>
      </c>
      <c r="C59" s="1" t="n">
        <v>2500</v>
      </c>
      <c r="D59" s="1" t="n">
        <v>2500</v>
      </c>
      <c r="I59" s="1" t="s">
        <v>17</v>
      </c>
      <c r="J59" s="1" t="n">
        <f aca="false">C59</f>
        <v>2500</v>
      </c>
    </row>
    <row r="60" customFormat="false" ht="13.8" hidden="false" customHeight="false" outlineLevel="0" collapsed="false">
      <c r="A60" s="1" t="s">
        <v>134</v>
      </c>
      <c r="C60" s="1" t="n">
        <v>1831</v>
      </c>
      <c r="D60" s="1" t="n">
        <v>1831</v>
      </c>
      <c r="I60" s="1" t="s">
        <v>17</v>
      </c>
      <c r="J60" s="1" t="n">
        <f aca="false">C60</f>
        <v>1831</v>
      </c>
    </row>
    <row r="61" customFormat="false" ht="13.8" hidden="false" customHeight="false" outlineLevel="0" collapsed="false">
      <c r="A61" s="1" t="s">
        <v>135</v>
      </c>
      <c r="B61" s="0"/>
      <c r="I61" s="1" t="s">
        <v>17</v>
      </c>
      <c r="J61" s="1" t="n">
        <v>1</v>
      </c>
    </row>
    <row r="62" customFormat="false" ht="13.8" hidden="false" customHeight="false" outlineLevel="0" collapsed="false">
      <c r="A62" s="1" t="s">
        <v>136</v>
      </c>
      <c r="B62" s="0"/>
      <c r="I62" s="1" t="s">
        <v>17</v>
      </c>
      <c r="J6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4.05102040816327"/>
    <col collapsed="false" hidden="false" max="2" min="2" style="1" width="8.36734693877551"/>
    <col collapsed="false" hidden="false" max="3" min="3" style="1" width="22.8112244897959"/>
    <col collapsed="false" hidden="false" max="4" min="4" style="1" width="20.5204081632653"/>
    <col collapsed="false" hidden="false" max="1025" min="5" style="1" width="7.1530612244898"/>
  </cols>
  <sheetData>
    <row r="1" customFormat="false" ht="15" hidden="false" customHeight="false" outlineLevel="0" collapsed="false">
      <c r="A1" s="1" t="s">
        <v>137</v>
      </c>
      <c r="B1" s="1" t="s">
        <v>138</v>
      </c>
      <c r="C1" s="1" t="s">
        <v>135</v>
      </c>
      <c r="D1" s="1" t="s">
        <v>136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9" t="s">
        <v>139</v>
      </c>
      <c r="B1" s="0" t="s">
        <v>140</v>
      </c>
      <c r="C1" s="0" t="s">
        <v>141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9.71938775510204"/>
    <col collapsed="false" hidden="false" max="2" min="2" style="0" width="26.4591836734694"/>
    <col collapsed="false" hidden="false" max="4" min="3" style="0" width="24.5663265306122"/>
    <col collapsed="false" hidden="false" max="5" min="5" style="0" width="11.8775510204082"/>
    <col collapsed="false" hidden="false" max="1025" min="6" style="0" width="8.23469387755102"/>
  </cols>
  <sheetData>
    <row r="1" customFormat="false" ht="15" hidden="false" customHeight="false" outlineLevel="0" collapsed="false">
      <c r="A1" s="0" t="s">
        <v>142</v>
      </c>
      <c r="B1" s="0" t="s">
        <v>143</v>
      </c>
      <c r="C1" s="0" t="s">
        <v>144</v>
      </c>
      <c r="D1" s="0" t="s">
        <v>145</v>
      </c>
      <c r="E1" s="0" t="s">
        <v>146</v>
      </c>
    </row>
    <row r="2" customFormat="false" ht="15" hidden="false" customHeight="false" outlineLevel="0" collapsed="false">
      <c r="B2" s="0" t="s">
        <v>147</v>
      </c>
      <c r="C2" s="0" t="s">
        <v>148</v>
      </c>
      <c r="D2" s="0" t="s">
        <v>148</v>
      </c>
    </row>
    <row r="3" customFormat="false" ht="15" hidden="false" customHeight="false" outlineLevel="0" collapsed="false">
      <c r="B3" s="0" t="s">
        <v>149</v>
      </c>
      <c r="C3" s="0" t="s">
        <v>150</v>
      </c>
      <c r="D3" s="0" t="s">
        <v>150</v>
      </c>
    </row>
    <row r="4" customFormat="false" ht="15" hidden="false" customHeight="false" outlineLevel="0" collapsed="false">
      <c r="B4" s="0" t="s">
        <v>151</v>
      </c>
      <c r="C4" s="0" t="s">
        <v>152</v>
      </c>
      <c r="D4" s="0" t="s">
        <v>152</v>
      </c>
    </row>
    <row r="5" customFormat="false" ht="15" hidden="false" customHeight="false" outlineLevel="0" collapsed="false">
      <c r="B5" s="0" t="s">
        <v>153</v>
      </c>
      <c r="C5" s="0" t="s">
        <v>154</v>
      </c>
      <c r="D5" s="0" t="s">
        <v>154</v>
      </c>
    </row>
    <row r="6" customFormat="false" ht="15" hidden="false" customHeight="false" outlineLevel="0" collapsed="false">
      <c r="B6" s="0" t="s">
        <v>155</v>
      </c>
      <c r="C6" s="0" t="s">
        <v>156</v>
      </c>
      <c r="D6" s="0" t="s">
        <v>156</v>
      </c>
    </row>
    <row r="7" customFormat="false" ht="15" hidden="false" customHeight="false" outlineLevel="0" collapsed="false">
      <c r="B7" s="0" t="s">
        <v>157</v>
      </c>
      <c r="C7" s="0" t="s">
        <v>158</v>
      </c>
      <c r="D7" s="0" t="s">
        <v>158</v>
      </c>
    </row>
    <row r="8" customFormat="false" ht="15" hidden="false" customHeight="false" outlineLevel="0" collapsed="false">
      <c r="B8" s="0" t="s">
        <v>159</v>
      </c>
      <c r="C8" s="0" t="s">
        <v>160</v>
      </c>
      <c r="D8" s="0" t="s">
        <v>160</v>
      </c>
    </row>
    <row r="9" customFormat="false" ht="15" hidden="false" customHeight="false" outlineLevel="0" collapsed="false">
      <c r="B9" s="0" t="s">
        <v>161</v>
      </c>
      <c r="C9" s="0" t="s">
        <v>162</v>
      </c>
      <c r="D9" s="0" t="s">
        <v>162</v>
      </c>
    </row>
    <row r="10" customFormat="false" ht="15" hidden="false" customHeight="false" outlineLevel="0" collapsed="false">
      <c r="B10" s="0" t="s">
        <v>163</v>
      </c>
      <c r="C10" s="0" t="s">
        <v>164</v>
      </c>
      <c r="D10" s="0" t="s">
        <v>164</v>
      </c>
    </row>
    <row r="11" customFormat="false" ht="15" hidden="false" customHeight="false" outlineLevel="0" collapsed="false">
      <c r="B11" s="0" t="s">
        <v>165</v>
      </c>
      <c r="C11" s="0" t="s">
        <v>166</v>
      </c>
      <c r="D11" s="0" t="s">
        <v>166</v>
      </c>
    </row>
    <row r="12" customFormat="false" ht="15" hidden="false" customHeight="false" outlineLevel="0" collapsed="false">
      <c r="B12" s="0" t="s">
        <v>167</v>
      </c>
      <c r="C12" s="0" t="s">
        <v>168</v>
      </c>
      <c r="D12" s="0" t="s">
        <v>168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2017-12-20T20:52:46Z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