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params" sheetId="1" state="visible" r:id="rId2"/>
    <sheet name="levers" sheetId="2" state="visible" r:id="rId3"/>
    <sheet name="configs" sheetId="3" state="visible" r:id="rId4"/>
    <sheet name="VariableNames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<sst xmlns="http://schemas.openxmlformats.org/spreadsheetml/2006/main" count="259" uniqueCount="166">
  <si>
    <t xml:space="preserve">Variavel</t>
  </si>
  <si>
    <t xml:space="preserve">NomeAmigavel</t>
  </si>
  <si>
    <t xml:space="preserve">Min</t>
  </si>
  <si>
    <t xml:space="preserve">Max</t>
  </si>
  <si>
    <t xml:space="preserve">Unidade</t>
  </si>
  <si>
    <t xml:space="preserve">Var</t>
  </si>
  <si>
    <t xml:space="preserve">MinPlausivel</t>
  </si>
  <si>
    <t xml:space="preserve">MaxPlausivel</t>
  </si>
  <si>
    <t xml:space="preserve">Tipo</t>
  </si>
  <si>
    <t xml:space="preserve">CenarioBase</t>
  </si>
  <si>
    <t xml:space="preserve">Sterman</t>
  </si>
  <si>
    <t xml:space="preserve">Sterman Min</t>
  </si>
  <si>
    <t xml:space="preserve">Sterman Max</t>
  </si>
  <si>
    <t xml:space="preserve">Igual</t>
  </si>
  <si>
    <t xml:space="preserve">aUnitsPerHousehold</t>
  </si>
  <si>
    <t xml:space="preserve">Unidades por Consumidor</t>
  </si>
  <si>
    <t xml:space="preserve">{1/ano}</t>
  </si>
  <si>
    <t xml:space="preserve">Incerto</t>
  </si>
  <si>
    <t xml:space="preserve">aDiscountRate</t>
  </si>
  <si>
    <t xml:space="preserve">Taxa de Desconto</t>
  </si>
  <si>
    <t xml:space="preserve">adimensional</t>
  </si>
  <si>
    <t xml:space="preserve">Fixo</t>
  </si>
  <si>
    <t xml:space="preserve">aNormalDeliveryDelay</t>
  </si>
  <si>
    <t xml:space="preserve">Tempo de Entrega Padrão</t>
  </si>
  <si>
    <t xml:space="preserve">anos</t>
  </si>
  <si>
    <t xml:space="preserve">aSwitchForCapacity</t>
  </si>
  <si>
    <t xml:space="preserve">Configuração: Capacidade influencia a produção ou não.</t>
  </si>
  <si>
    <t xml:space="preserve">Booleano (0 ou 1)</t>
  </si>
  <si>
    <t xml:space="preserve">aFractionalDiscardRate</t>
  </si>
  <si>
    <t xml:space="preserve">Percentual de Produtos Descartados</t>
  </si>
  <si>
    <t xml:space="preserve">% (produtos / produtos)</t>
  </si>
  <si>
    <t xml:space="preserve">aInitialDiffusionFraction</t>
  </si>
  <si>
    <t xml:space="preserve">Fração Inicial de Difusão dos Produtos</t>
  </si>
  <si>
    <t xml:space="preserve">% </t>
  </si>
  <si>
    <t xml:space="preserve">aReferencePrice</t>
  </si>
  <si>
    <t xml:space="preserve">Preço de Referência em Equilíbrio com Demanda de Referência</t>
  </si>
  <si>
    <t xml:space="preserve">$</t>
  </si>
  <si>
    <t xml:space="preserve">aReferenceIndustryDemandElasticity</t>
  </si>
  <si>
    <t xml:space="preserve">Elasticidade da Demanda de referência</t>
  </si>
  <si>
    <t xml:space="preserve">?</t>
  </si>
  <si>
    <t xml:space="preserve">aReferencePopulation</t>
  </si>
  <si>
    <t xml:space="preserve">Mercado Consumidor de Referência</t>
  </si>
  <si>
    <t xml:space="preserve">Consumidores</t>
  </si>
  <si>
    <t xml:space="preserve">aInnovatorAdoptionFraction</t>
  </si>
  <si>
    <t xml:space="preserve">Fração de Consumidores Inovadores</t>
  </si>
  <si>
    <t xml:space="preserve">aWOMStrength</t>
  </si>
  <si>
    <t xml:space="preserve">Força da Difusão do Produto “Boca a Boca”</t>
  </si>
  <si>
    <t xml:space="preserve">aPopulation</t>
  </si>
  <si>
    <t xml:space="preserve">Número Total de Consumidores no modelo</t>
  </si>
  <si>
    <t xml:space="preserve">aSwitchForShipmentsInForecast</t>
  </si>
  <si>
    <t xml:space="preserve">Configuração: Entregas Influencia a Produção.</t>
  </si>
  <si>
    <t xml:space="preserve">aVolumeReportingDelay</t>
  </si>
  <si>
    <t xml:space="preserve">Tempo de delay de report da demanda</t>
  </si>
  <si>
    <t xml:space="preserve">aForecastHorizon</t>
  </si>
  <si>
    <t xml:space="preserve">Horizonte de Previsão</t>
  </si>
  <si>
    <t xml:space="preserve">aCapacityAcquisitionDelay</t>
  </si>
  <si>
    <t xml:space="preserve">Delay no tempo de aquisição de capacidade</t>
  </si>
  <si>
    <t xml:space="preserve">aTimeForHistoricalVolume</t>
  </si>
  <si>
    <t xml:space="preserve">Tempo de coleta de dados históricos</t>
  </si>
  <si>
    <t xml:space="preserve">aReferenceDeliveryDelay</t>
  </si>
  <si>
    <t xml:space="preserve">Tempo padrão de entrega</t>
  </si>
  <si>
    <t xml:space="preserve">aSensOfAttractToAvailability</t>
  </si>
  <si>
    <t xml:space="preserve">Sensibilidade da atratividade ao tempo de entrega</t>
  </si>
  <si>
    <t xml:space="preserve">aSensOfAttractToPrice</t>
  </si>
  <si>
    <t xml:space="preserve">Sensibilidade da atratividade ao preço</t>
  </si>
  <si>
    <t xml:space="preserve">aLCStrength</t>
  </si>
  <si>
    <t xml:space="preserve">Força da Curva de Aprendizagem</t>
  </si>
  <si>
    <t xml:space="preserve">aInitialProductionExperience</t>
  </si>
  <si>
    <t xml:space="preserve">Experiência de Produção Inicial</t>
  </si>
  <si>
    <t xml:space="preserve">Unidades Produzidas</t>
  </si>
  <si>
    <t xml:space="preserve">aRatioOfFixedToVarCost</t>
  </si>
  <si>
    <t xml:space="preserve">Razão dos Custos Fixos em relação aos custos variáveis</t>
  </si>
  <si>
    <t xml:space="preserve">aInitialPrice</t>
  </si>
  <si>
    <t xml:space="preserve">Preço de Referência Inicial</t>
  </si>
  <si>
    <t xml:space="preserve">aNormalProfitMargin</t>
  </si>
  <si>
    <t xml:space="preserve">Margem de Lucro padrão</t>
  </si>
  <si>
    <t xml:space="preserve">aNormalCapacityUtilization</t>
  </si>
  <si>
    <t xml:space="preserve">Utilização da Capacidade padrão</t>
  </si>
  <si>
    <t xml:space="preserve">aMinimumEfficientScale</t>
  </si>
  <si>
    <t xml:space="preserve">Escala mínima de eficiência</t>
  </si>
  <si>
    <t xml:space="preserve">Unidades de Produção</t>
  </si>
  <si>
    <t xml:space="preserve">aDesiredMarketShare2</t>
  </si>
  <si>
    <t xml:space="preserve">Market Share Desejado* Na Estratégia Agressiva (talvez seja melhor separar)</t>
  </si>
  <si>
    <t xml:space="preserve">aSwitchForCapacityStrategy2</t>
  </si>
  <si>
    <t xml:space="preserve">Estratégia de Capacidade</t>
  </si>
  <si>
    <t xml:space="preserve">aWeightOnSupplyLine</t>
  </si>
  <si>
    <t xml:space="preserve">aTimeToPerceiveCompTargetCapacity</t>
  </si>
  <si>
    <t xml:space="preserve">Tempo de reconhecimento da capacidade alvo de outros players.</t>
  </si>
  <si>
    <t xml:space="preserve">aPriceAdjustmentTime</t>
  </si>
  <si>
    <t xml:space="preserve">Tempo de delay do ajuste de preços.</t>
  </si>
  <si>
    <t xml:space="preserve">aSensOfPriceToCosts</t>
  </si>
  <si>
    <t xml:space="preserve">Sensibilidade do Preço aos Custos</t>
  </si>
  <si>
    <t xml:space="preserve">aSensOfPriceToDSBalance</t>
  </si>
  <si>
    <t xml:space="preserve">Sensibilidade do preço à Oferta e Demanda</t>
  </si>
  <si>
    <t xml:space="preserve">aSensOfPriceToShare</t>
  </si>
  <si>
    <t xml:space="preserve">Sensibilidade do Preço ao Market-Share</t>
  </si>
  <si>
    <t xml:space="preserve">aSwitchForPerfectCapacity</t>
  </si>
  <si>
    <t xml:space="preserve">Configuração: Capacidade Perfeita</t>
  </si>
  <si>
    <t xml:space="preserve">aPeDLigado</t>
  </si>
  <si>
    <t xml:space="preserve">Configuração: PeD Ligado</t>
  </si>
  <si>
    <t xml:space="preserve">aOrcamentoPeD</t>
  </si>
  <si>
    <t xml:space="preserve">Percentual de Orçamento Direcionado a PeD</t>
  </si>
  <si>
    <t xml:space="preserve">%</t>
  </si>
  <si>
    <t xml:space="preserve">aTempoMedioRealizacaoPeD</t>
  </si>
  <si>
    <t xml:space="preserve">Tempo Médio para um investimento em PeD gerar uma patente.</t>
  </si>
  <si>
    <t xml:space="preserve">aCustoMedioPatente</t>
  </si>
  <si>
    <t xml:space="preserve">Custo médio de obtenção de uma patente.</t>
  </si>
  <si>
    <t xml:space="preserve">$ / patente</t>
  </si>
  <si>
    <t xml:space="preserve">aTempoMedioAvaliacao</t>
  </si>
  <si>
    <t xml:space="preserve">Tempo Médio para a rejeição ou concessão de uma patente.</t>
  </si>
  <si>
    <t xml:space="preserve">aTaxaRejeicao</t>
  </si>
  <si>
    <t xml:space="preserve">Percentual de patentes solicitadas que são rejeitadas.</t>
  </si>
  <si>
    <t xml:space="preserve">aTempoVencimentoPatentes</t>
  </si>
  <si>
    <t xml:space="preserve">Tempo de Expiração de uma patente.</t>
  </si>
  <si>
    <t xml:space="preserve">aTempodeInutilizacaoPatente</t>
  </si>
  <si>
    <t xml:space="preserve">Tempo de Inutilização (após a expiração de uma patente).</t>
  </si>
  <si>
    <t xml:space="preserve">aPerfSlope</t>
  </si>
  <si>
    <t xml:space="preserve">Melhoria em performance por patente que a empresa tem acesso.</t>
  </si>
  <si>
    <t xml:space="preserve">Unidades de Performance / Patentes</t>
  </si>
  <si>
    <t xml:space="preserve">aPerfMin</t>
  </si>
  <si>
    <t xml:space="preserve">Índice de Performance Mínimo</t>
  </si>
  <si>
    <t xml:space="preserve">aPerfMax</t>
  </si>
  <si>
    <t xml:space="preserve">Índice de Performance Máximo</t>
  </si>
  <si>
    <t xml:space="preserve">aSensOfAttractToPerformance</t>
  </si>
  <si>
    <t xml:space="preserve">aReferencePerformance</t>
  </si>
  <si>
    <t xml:space="preserve">aInitialInvestimentoNaoRealizadoPeD</t>
  </si>
  <si>
    <t xml:space="preserve">aInitialPatentesRequisitadas</t>
  </si>
  <si>
    <t xml:space="preserve">aInitialPatentesEmpresa</t>
  </si>
  <si>
    <t xml:space="preserve">aInitialsPatentesEmDominioPublicoUteis</t>
  </si>
  <si>
    <t xml:space="preserve">aInitialsInvestimentoPeDDepreciar</t>
  </si>
  <si>
    <t xml:space="preserve">aPatentShare</t>
  </si>
  <si>
    <t xml:space="preserve">Share de Patentes</t>
  </si>
  <si>
    <t xml:space="preserve">Lever</t>
  </si>
  <si>
    <t xml:space="preserve">LeverCode</t>
  </si>
  <si>
    <t xml:space="preserve">aSwitchForCapacityStrategy1</t>
  </si>
  <si>
    <t xml:space="preserve">aDesiredMarketShare1</t>
  </si>
  <si>
    <t xml:space="preserve">Start</t>
  </si>
  <si>
    <t xml:space="preserve">Finish</t>
  </si>
  <si>
    <t xml:space="preserve">Step</t>
  </si>
  <si>
    <t xml:space="preserve">ModelName</t>
  </si>
  <si>
    <t xml:space="preserve">ResultName</t>
  </si>
  <si>
    <t xml:space="preserve">ChartName</t>
  </si>
  <si>
    <t xml:space="preserve">TextName</t>
  </si>
  <si>
    <t xml:space="preserve">EquationName</t>
  </si>
  <si>
    <t xml:space="preserve">Tempo</t>
  </si>
  <si>
    <t xml:space="preserve">Anos</t>
  </si>
  <si>
    <t xml:space="preserve">PotentialAdopters</t>
  </si>
  <si>
    <t xml:space="preserve">Clientes Potenciais</t>
  </si>
  <si>
    <t xml:space="preserve">Adopters</t>
  </si>
  <si>
    <t xml:space="preserve">Clientes</t>
  </si>
  <si>
    <t xml:space="preserve">AdvEffectiveness</t>
  </si>
  <si>
    <t xml:space="preserve">Efetividade do Anúncio</t>
  </si>
  <si>
    <t xml:space="preserve">ContactRate</t>
  </si>
  <si>
    <t xml:space="preserve">Taxa de Contato</t>
  </si>
  <si>
    <t xml:space="preserve">AdoptionFraction</t>
  </si>
  <si>
    <t xml:space="preserve">Taxa de Adoção</t>
  </si>
  <si>
    <t xml:space="preserve">TotalPopulation</t>
  </si>
  <si>
    <t xml:space="preserve">População Total</t>
  </si>
  <si>
    <t xml:space="preserve">Adoption_From_Advertising</t>
  </si>
  <si>
    <t xml:space="preserve">Novos Clientes em Propaganda</t>
  </si>
  <si>
    <t xml:space="preserve">Adoption_From_Word_of_Mouth</t>
  </si>
  <si>
    <t xml:space="preserve">Novos Clientes por Boca a Boca</t>
  </si>
  <si>
    <t xml:space="preserve">Adoption_Rate</t>
  </si>
  <si>
    <t xml:space="preserve">Taxa de novos Clientes</t>
  </si>
  <si>
    <t xml:space="preserve">Replicacao</t>
  </si>
  <si>
    <t xml:space="preserve">Replicação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</si>
</sst>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u val="singl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5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RowHeight="13.8"/>
  <cols>
    <col collapsed="false" hidden="false" max="1" min="1" style="1" width="37.2602040816326"/>
    <col collapsed="false" hidden="false" max="2" min="2" style="1" width="54.5357142857143"/>
    <col collapsed="false" hidden="false" max="3" min="3" style="2" width="12.5561224489796"/>
    <col collapsed="false" hidden="false" max="4" min="4" style="2" width="13.9030612244898"/>
    <col collapsed="false" hidden="false" max="5" min="5" style="1" width="18.2244897959184"/>
    <col collapsed="false" hidden="false" max="6" min="6" style="2" width="4.99489795918367"/>
    <col collapsed="false" hidden="false" max="7" min="7" style="1" width="10.8010204081633"/>
    <col collapsed="false" hidden="false" max="8" min="8" style="1" width="11.0714285714286"/>
    <col collapsed="false" hidden="false" max="9" min="9" style="1" width="7.29081632653061"/>
    <col collapsed="false" hidden="false" max="10" min="10" style="1" width="10.8010204081633"/>
    <col collapsed="false" hidden="false" max="11" min="11" style="1" width="8.23469387755102"/>
    <col collapsed="false" hidden="false" max="12" min="12" style="1" width="10.3928571428571"/>
    <col collapsed="false" hidden="false" max="13" min="13" style="1" width="9.98979591836735"/>
    <col collapsed="false" hidden="false" max="1023" min="14" style="1" width="7.29081632653061"/>
    <col collapsed="false" hidden="false" max="1025" min="1024" style="0" width="7.29081632653061"/>
  </cols>
  <sheetData>
    <row r="1" customFormat="false" ht="13.8" hidden="false" customHeight="false" outlineLevel="0" collapsed="false">
      <c r="A1" s="3" t="s">
        <v>0</v>
      </c>
      <c r="B1" s="3" t="s">
        <v>1</v>
      </c>
      <c r="C1" s="4" t="s">
        <v>2</v>
      </c>
      <c r="D1" s="4" t="s">
        <v>3</v>
      </c>
      <c r="E1" s="3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1" t="s">
        <v>13</v>
      </c>
    </row>
    <row r="2" customFormat="false" ht="13.8" hidden="false" customHeight="false" outlineLevel="0" collapsed="false">
      <c r="A2" s="1" t="s">
        <v>14</v>
      </c>
      <c r="B2" s="1" t="s">
        <v>15</v>
      </c>
      <c r="C2" s="2" t="n">
        <f aca="false">IF(I2="Incerto",MAX(G2,J2-(ABS(F2*J2))),J2)</f>
        <v>0.5</v>
      </c>
      <c r="D2" s="2" t="n">
        <f aca="false">IF(I2="Incerto",MIN(H2,J2+(ABS(F2*J2))),J2)</f>
        <v>1.5</v>
      </c>
      <c r="E2" s="1" t="s">
        <v>16</v>
      </c>
      <c r="F2" s="2" t="n">
        <v>0.5</v>
      </c>
      <c r="G2" s="1" t="n">
        <v>0</v>
      </c>
      <c r="H2" s="1" t="n">
        <v>30</v>
      </c>
      <c r="I2" s="1" t="s">
        <v>17</v>
      </c>
      <c r="J2" s="0" t="n">
        <v>1</v>
      </c>
      <c r="K2" s="1" t="n">
        <v>1</v>
      </c>
      <c r="L2" s="0"/>
      <c r="M2" s="0"/>
      <c r="N2" s="1" t="n">
        <f aca="false">C2=D2</f>
        <v>0</v>
      </c>
    </row>
    <row r="3" customFormat="false" ht="13.8" hidden="false" customHeight="false" outlineLevel="0" collapsed="false">
      <c r="A3" s="1" t="s">
        <v>18</v>
      </c>
      <c r="B3" s="1" t="s">
        <v>19</v>
      </c>
      <c r="C3" s="2" t="n">
        <f aca="false">IF(I3="Incerto",MAX(G3,J3-(ABS(F3*J3))),J3)</f>
        <v>0.04</v>
      </c>
      <c r="D3" s="2" t="n">
        <f aca="false">IF(I3="Incerto",MIN(H3,J3+(ABS(F3*J3))),J3)</f>
        <v>0.04</v>
      </c>
      <c r="E3" s="1" t="s">
        <v>20</v>
      </c>
      <c r="F3" s="2" t="n">
        <v>0.5</v>
      </c>
      <c r="G3" s="1" t="n">
        <v>0</v>
      </c>
      <c r="H3" s="1" t="n">
        <v>1</v>
      </c>
      <c r="I3" s="1" t="s">
        <v>21</v>
      </c>
      <c r="J3" s="0" t="n">
        <v>0.04</v>
      </c>
      <c r="K3" s="1" t="n">
        <v>0.04</v>
      </c>
      <c r="L3" s="0"/>
      <c r="M3" s="0"/>
      <c r="N3" s="1" t="n">
        <f aca="false">C3=D3</f>
        <v>1</v>
      </c>
    </row>
    <row r="4" customFormat="false" ht="13.8" hidden="false" customHeight="false" outlineLevel="0" collapsed="false">
      <c r="A4" s="1" t="s">
        <v>22</v>
      </c>
      <c r="B4" s="1" t="s">
        <v>23</v>
      </c>
      <c r="C4" s="2" t="n">
        <f aca="false">IF(I4="Incerto",MAX(G4,J4-(ABS(F4*J4))),J4)</f>
        <v>0.25</v>
      </c>
      <c r="D4" s="2" t="n">
        <f aca="false">IF(I4="Incerto",MIN(H4,J4+(ABS(F4*J4))),J4)</f>
        <v>0.25</v>
      </c>
      <c r="E4" s="1" t="s">
        <v>24</v>
      </c>
      <c r="F4" s="2" t="n">
        <v>0.5</v>
      </c>
      <c r="G4" s="0" t="n">
        <v>0.25</v>
      </c>
      <c r="H4" s="0" t="n">
        <v>10</v>
      </c>
      <c r="I4" s="1" t="s">
        <v>21</v>
      </c>
      <c r="J4" s="0" t="n">
        <v>0.25</v>
      </c>
      <c r="K4" s="1" t="n">
        <v>0.25</v>
      </c>
      <c r="L4" s="0"/>
      <c r="M4" s="0"/>
      <c r="N4" s="1" t="n">
        <f aca="false">C4=D4</f>
        <v>1</v>
      </c>
    </row>
    <row r="5" customFormat="false" ht="13.8" hidden="false" customHeight="false" outlineLevel="0" collapsed="false">
      <c r="A5" s="1" t="s">
        <v>25</v>
      </c>
      <c r="B5" s="1" t="s">
        <v>26</v>
      </c>
      <c r="C5" s="2" t="n">
        <f aca="false">IF(I5="Incerto",MAX(G5,J5-(ABS(F5*J5))),J5)</f>
        <v>1</v>
      </c>
      <c r="D5" s="2" t="n">
        <f aca="false">IF(I5="Incerto",MIN(H5,J5+(ABS(F5*J5))),J5)</f>
        <v>1</v>
      </c>
      <c r="E5" s="1" t="s">
        <v>27</v>
      </c>
      <c r="F5" s="2" t="n">
        <v>0.5</v>
      </c>
      <c r="G5" s="1" t="n">
        <v>0</v>
      </c>
      <c r="H5" s="1" t="n">
        <v>1</v>
      </c>
      <c r="I5" s="1" t="s">
        <v>21</v>
      </c>
      <c r="J5" s="1" t="n">
        <v>1</v>
      </c>
      <c r="K5" s="1" t="n">
        <v>1</v>
      </c>
      <c r="L5" s="0"/>
      <c r="M5" s="0"/>
      <c r="N5" s="1" t="n">
        <f aca="false">C5=D5</f>
        <v>1</v>
      </c>
    </row>
    <row r="6" customFormat="false" ht="13.8" hidden="false" customHeight="false" outlineLevel="0" collapsed="false">
      <c r="A6" s="1" t="s">
        <v>28</v>
      </c>
      <c r="B6" s="1" t="s">
        <v>29</v>
      </c>
      <c r="C6" s="2" t="n">
        <f aca="false">IF(I6="Incerto",MAX(G6,J6-(ABS(F6*J6))),J6)</f>
        <v>0.166666666666667</v>
      </c>
      <c r="D6" s="2" t="n">
        <f aca="false">IF(I6="Incerto",MIN(H6,J6+(ABS(F6*J6))),J6)</f>
        <v>0.5</v>
      </c>
      <c r="E6" s="1" t="s">
        <v>30</v>
      </c>
      <c r="F6" s="2" t="n">
        <v>0.5</v>
      </c>
      <c r="G6" s="0" t="n">
        <v>0</v>
      </c>
      <c r="H6" s="0" t="n">
        <v>1</v>
      </c>
      <c r="I6" s="1" t="s">
        <v>17</v>
      </c>
      <c r="J6" s="1" t="n">
        <f aca="false">1/3</f>
        <v>0.333333333333333</v>
      </c>
      <c r="K6" s="1" t="n">
        <v>0.1</v>
      </c>
      <c r="L6" s="0" t="n">
        <v>0.1</v>
      </c>
      <c r="M6" s="0" t="n">
        <v>0.5</v>
      </c>
      <c r="N6" s="1" t="n">
        <f aca="false">C6=D6</f>
        <v>0</v>
      </c>
    </row>
    <row r="7" customFormat="false" ht="13.8" hidden="false" customHeight="false" outlineLevel="0" collapsed="false">
      <c r="A7" s="1" t="s">
        <v>31</v>
      </c>
      <c r="B7" s="1" t="s">
        <v>32</v>
      </c>
      <c r="C7" s="2" t="n">
        <f aca="false">IF(I7="Incerto",MAX(G7,J7-(ABS(F7*J7))),J7)</f>
        <v>0.025</v>
      </c>
      <c r="D7" s="2" t="n">
        <f aca="false">IF(I7="Incerto",MIN(H7,J7+(ABS(F7*J7))),J7)</f>
        <v>0.075</v>
      </c>
      <c r="E7" s="1" t="s">
        <v>33</v>
      </c>
      <c r="F7" s="2" t="n">
        <v>0.5</v>
      </c>
      <c r="G7" s="0" t="n">
        <v>0</v>
      </c>
      <c r="H7" s="0" t="n">
        <v>1</v>
      </c>
      <c r="I7" s="1" t="s">
        <v>17</v>
      </c>
      <c r="J7" s="1" t="n">
        <v>0.05</v>
      </c>
      <c r="K7" s="1" t="n">
        <v>0.001</v>
      </c>
      <c r="L7" s="0"/>
      <c r="M7" s="0"/>
      <c r="N7" s="1" t="n">
        <f aca="false">C7=D7</f>
        <v>0</v>
      </c>
    </row>
    <row r="8" customFormat="false" ht="13.8" hidden="false" customHeight="false" outlineLevel="0" collapsed="false">
      <c r="A8" s="1" t="s">
        <v>34</v>
      </c>
      <c r="B8" s="1" t="s">
        <v>35</v>
      </c>
      <c r="C8" s="2" t="n">
        <f aca="false">IF(I8="Incerto",MAX(G8,J8-(ABS(F8*J8))),J8)</f>
        <v>200000</v>
      </c>
      <c r="D8" s="2" t="n">
        <f aca="false">IF(I8="Incerto",MIN(H8,J8+(ABS(F8*J8))),J8)</f>
        <v>200000</v>
      </c>
      <c r="E8" s="1" t="s">
        <v>36</v>
      </c>
      <c r="F8" s="2" t="n">
        <v>0.5</v>
      </c>
      <c r="G8" s="0" t="n">
        <v>200000</v>
      </c>
      <c r="H8" s="0" t="n">
        <v>200000</v>
      </c>
      <c r="I8" s="1" t="s">
        <v>21</v>
      </c>
      <c r="J8" s="1" t="n">
        <v>200000</v>
      </c>
      <c r="K8" s="1" t="n">
        <v>1000</v>
      </c>
      <c r="L8" s="0"/>
      <c r="M8" s="0"/>
      <c r="N8" s="1" t="n">
        <f aca="false">C8=D8</f>
        <v>1</v>
      </c>
    </row>
    <row r="9" customFormat="false" ht="13.8" hidden="false" customHeight="false" outlineLevel="0" collapsed="false">
      <c r="A9" s="1" t="s">
        <v>37</v>
      </c>
      <c r="B9" s="1" t="s">
        <v>38</v>
      </c>
      <c r="C9" s="2" t="n">
        <f aca="false">IF(I9="Incerto",MAX(G9,J9-(ABS(F9*J9))),J9)</f>
        <v>0.1</v>
      </c>
      <c r="D9" s="2" t="n">
        <f aca="false">IF(I9="Incerto",MIN(H9,J9+(ABS(F9*J9))),J9)</f>
        <v>0.3</v>
      </c>
      <c r="E9" s="1" t="s">
        <v>39</v>
      </c>
      <c r="F9" s="2" t="n">
        <v>0.5</v>
      </c>
      <c r="G9" s="0" t="n">
        <v>0</v>
      </c>
      <c r="H9" s="0" t="n">
        <v>1</v>
      </c>
      <c r="I9" s="1" t="s">
        <v>17</v>
      </c>
      <c r="J9" s="1" t="n">
        <v>0.2</v>
      </c>
      <c r="K9" s="1" t="n">
        <v>0.2</v>
      </c>
      <c r="L9" s="0" t="n">
        <v>0</v>
      </c>
      <c r="M9" s="0" t="n">
        <v>1</v>
      </c>
      <c r="N9" s="1" t="n">
        <f aca="false">C9=D9</f>
        <v>0</v>
      </c>
    </row>
    <row r="10" customFormat="false" ht="13.8" hidden="false" customHeight="false" outlineLevel="0" collapsed="false">
      <c r="A10" s="1" t="s">
        <v>40</v>
      </c>
      <c r="B10" s="1" t="s">
        <v>41</v>
      </c>
      <c r="C10" s="2" t="n">
        <f aca="false">IF(I10="Incerto",MAX(G10,J10-(ABS(F10*J10))),J10)</f>
        <v>50000</v>
      </c>
      <c r="D10" s="2" t="n">
        <f aca="false">IF(I10="Incerto",MIN(H10,J10+(ABS(F10*J10))),J10)</f>
        <v>50000</v>
      </c>
      <c r="E10" s="1" t="s">
        <v>42</v>
      </c>
      <c r="F10" s="2" t="n">
        <v>0.5</v>
      </c>
      <c r="G10" s="0" t="n">
        <f aca="false">J10/2</f>
        <v>25000</v>
      </c>
      <c r="H10" s="0" t="n">
        <f aca="false">J10*2</f>
        <v>100000</v>
      </c>
      <c r="I10" s="1" t="s">
        <v>21</v>
      </c>
      <c r="J10" s="1" t="n">
        <v>50000</v>
      </c>
      <c r="K10" s="1" t="n">
        <v>60000000</v>
      </c>
      <c r="L10" s="0"/>
      <c r="M10" s="0"/>
      <c r="N10" s="1" t="n">
        <f aca="false">C10=D10</f>
        <v>1</v>
      </c>
    </row>
    <row r="11" customFormat="false" ht="13.8" hidden="false" customHeight="false" outlineLevel="0" collapsed="false">
      <c r="A11" s="1" t="s">
        <v>43</v>
      </c>
      <c r="B11" s="1" t="s">
        <v>44</v>
      </c>
      <c r="C11" s="2" t="n">
        <f aca="false">IF(I11="Incerto",MAX(G11,J11-(ABS(F11*J11))),J11)</f>
        <v>0.0005</v>
      </c>
      <c r="D11" s="2" t="n">
        <f aca="false">IF(I11="Incerto",MIN(H11,J11+(ABS(F11*J11))),J11)</f>
        <v>0.0015</v>
      </c>
      <c r="E11" s="1" t="s">
        <v>33</v>
      </c>
      <c r="F11" s="2" t="n">
        <v>0.5</v>
      </c>
      <c r="G11" s="0" t="n">
        <v>0</v>
      </c>
      <c r="H11" s="0" t="n">
        <v>0.5</v>
      </c>
      <c r="I11" s="1" t="s">
        <v>17</v>
      </c>
      <c r="J11" s="1" t="n">
        <v>0.001</v>
      </c>
      <c r="K11" s="1" t="n">
        <v>0.001</v>
      </c>
      <c r="L11" s="0"/>
      <c r="M11" s="0"/>
      <c r="N11" s="1" t="n">
        <f aca="false">C11=D11</f>
        <v>0</v>
      </c>
    </row>
    <row r="12" customFormat="false" ht="13.8" hidden="false" customHeight="false" outlineLevel="0" collapsed="false">
      <c r="A12" s="1" t="s">
        <v>45</v>
      </c>
      <c r="B12" s="1" t="s">
        <v>46</v>
      </c>
      <c r="C12" s="2" t="n">
        <f aca="false">IF(I12="Incerto",MAX(G12,J12-(ABS(F12*J12))),J12)</f>
        <v>0.5</v>
      </c>
      <c r="D12" s="2" t="n">
        <f aca="false">IF(I12="Incerto",MIN(H12,J12+(ABS(F12*J12))),J12)</f>
        <v>1.5</v>
      </c>
      <c r="E12" s="1" t="s">
        <v>39</v>
      </c>
      <c r="F12" s="2" t="n">
        <v>0.5</v>
      </c>
      <c r="G12" s="0" t="n">
        <v>0</v>
      </c>
      <c r="H12" s="0" t="n">
        <v>3</v>
      </c>
      <c r="I12" s="1" t="s">
        <v>17</v>
      </c>
      <c r="J12" s="1" t="n">
        <v>1</v>
      </c>
      <c r="K12" s="1" t="n">
        <v>1</v>
      </c>
      <c r="L12" s="0"/>
      <c r="M12" s="0"/>
      <c r="N12" s="1" t="n">
        <f aca="false">C12=D12</f>
        <v>0</v>
      </c>
    </row>
    <row r="13" customFormat="false" ht="13.8" hidden="false" customHeight="false" outlineLevel="0" collapsed="false">
      <c r="A13" s="1" t="s">
        <v>47</v>
      </c>
      <c r="B13" s="1" t="s">
        <v>48</v>
      </c>
      <c r="C13" s="2" t="n">
        <f aca="false">IF(I13="Incerto",MAX(G13,J13-(ABS(F13*J13))),J13)</f>
        <v>1000000</v>
      </c>
      <c r="D13" s="2" t="n">
        <f aca="false">IF(I13="Incerto",MIN(H13,J13+(ABS(F13*J13))),J13)</f>
        <v>1000000</v>
      </c>
      <c r="E13" s="1" t="s">
        <v>42</v>
      </c>
      <c r="F13" s="2" t="n">
        <v>0.5</v>
      </c>
      <c r="G13" s="0" t="n">
        <f aca="false">J13/10</f>
        <v>100000</v>
      </c>
      <c r="H13" s="0" t="n">
        <f aca="false">J13*10</f>
        <v>10000000</v>
      </c>
      <c r="I13" s="1" t="s">
        <v>21</v>
      </c>
      <c r="J13" s="1" t="n">
        <f aca="false">J10*20</f>
        <v>1000000</v>
      </c>
      <c r="K13" s="1" t="n">
        <v>100000000</v>
      </c>
      <c r="L13" s="0"/>
      <c r="M13" s="0"/>
      <c r="N13" s="1" t="n">
        <f aca="false">C13=D13</f>
        <v>1</v>
      </c>
    </row>
    <row r="14" customFormat="false" ht="13.8" hidden="false" customHeight="false" outlineLevel="0" collapsed="false">
      <c r="A14" s="1" t="s">
        <v>49</v>
      </c>
      <c r="B14" s="1" t="s">
        <v>50</v>
      </c>
      <c r="C14" s="2" t="n">
        <f aca="false">IF(I14="Incerto",MAX(G14,J14-(ABS(F14*J14))),J14)</f>
        <v>0</v>
      </c>
      <c r="D14" s="2" t="n">
        <f aca="false">IF(I14="Incerto",MIN(H14,J14+(ABS(F14*J14))),J14)</f>
        <v>0</v>
      </c>
      <c r="E14" s="0"/>
      <c r="F14" s="2" t="n">
        <v>0.5</v>
      </c>
      <c r="G14" s="1" t="n">
        <v>0</v>
      </c>
      <c r="H14" s="1" t="n">
        <v>0</v>
      </c>
      <c r="I14" s="1" t="s">
        <v>21</v>
      </c>
      <c r="J14" s="1" t="n">
        <v>0</v>
      </c>
      <c r="K14" s="1" t="n">
        <v>0</v>
      </c>
      <c r="L14" s="0"/>
      <c r="M14" s="0"/>
      <c r="N14" s="1" t="n">
        <f aca="false">C14=D14</f>
        <v>1</v>
      </c>
    </row>
    <row r="15" customFormat="false" ht="13.8" hidden="false" customHeight="false" outlineLevel="0" collapsed="false">
      <c r="A15" s="1" t="s">
        <v>51</v>
      </c>
      <c r="B15" s="1" t="s">
        <v>52</v>
      </c>
      <c r="C15" s="2" t="n">
        <f aca="false">IF(I15="Incerto",MAX(G15,J15-(ABS(F15*J15))),J15)</f>
        <v>0.25</v>
      </c>
      <c r="D15" s="2" t="n">
        <f aca="false">IF(I15="Incerto",MIN(H15,J15+(ABS(F15*J15))),J15)</f>
        <v>0.375</v>
      </c>
      <c r="E15" s="1" t="s">
        <v>24</v>
      </c>
      <c r="F15" s="2" t="n">
        <v>0.5</v>
      </c>
      <c r="G15" s="1" t="n">
        <v>0.25</v>
      </c>
      <c r="H15" s="1" t="n">
        <v>1</v>
      </c>
      <c r="I15" s="1" t="s">
        <v>17</v>
      </c>
      <c r="J15" s="1" t="n">
        <v>0.25</v>
      </c>
      <c r="K15" s="1" t="n">
        <v>0.25</v>
      </c>
      <c r="L15" s="1" t="n">
        <v>0.0625</v>
      </c>
      <c r="M15" s="1" t="n">
        <v>0.25</v>
      </c>
      <c r="N15" s="1" t="n">
        <f aca="false">C15=D15</f>
        <v>0</v>
      </c>
    </row>
    <row r="16" customFormat="false" ht="13.8" hidden="false" customHeight="false" outlineLevel="0" collapsed="false">
      <c r="A16" s="1" t="s">
        <v>53</v>
      </c>
      <c r="B16" s="1" t="s">
        <v>54</v>
      </c>
      <c r="C16" s="2" t="n">
        <f aca="false">IF(I16="Incerto",MAX(G16,J16-(ABS(F16*J16))),J16)</f>
        <v>1</v>
      </c>
      <c r="D16" s="2" t="n">
        <f aca="false">IF(I16="Incerto",MIN(H16,J16+(ABS(F16*J16))),J16)</f>
        <v>1</v>
      </c>
      <c r="E16" s="1" t="s">
        <v>24</v>
      </c>
      <c r="F16" s="2" t="n">
        <v>0.5</v>
      </c>
      <c r="G16" s="1" t="n">
        <v>1</v>
      </c>
      <c r="H16" s="1" t="n">
        <v>1</v>
      </c>
      <c r="I16" s="1" t="s">
        <v>21</v>
      </c>
      <c r="J16" s="1" t="n">
        <v>1</v>
      </c>
      <c r="K16" s="1" t="n">
        <v>1</v>
      </c>
      <c r="L16" s="0"/>
      <c r="M16" s="0"/>
      <c r="N16" s="1" t="n">
        <f aca="false">C16=D16</f>
        <v>1</v>
      </c>
    </row>
    <row r="17" customFormat="false" ht="13.8" hidden="false" customHeight="false" outlineLevel="0" collapsed="false">
      <c r="A17" s="1" t="s">
        <v>55</v>
      </c>
      <c r="B17" s="1" t="s">
        <v>56</v>
      </c>
      <c r="C17" s="2" t="n">
        <f aca="false">IF(I17="Incerto",MAX(G17,J17-(ABS(F17*J17))),J17)</f>
        <v>0.5</v>
      </c>
      <c r="D17" s="2" t="n">
        <f aca="false">IF(I17="Incerto",MIN(H17,J17+(ABS(F17*J17))),J17)</f>
        <v>1.5</v>
      </c>
      <c r="E17" s="1" t="s">
        <v>24</v>
      </c>
      <c r="F17" s="2" t="n">
        <v>0.5</v>
      </c>
      <c r="G17" s="1" t="n">
        <v>0.25</v>
      </c>
      <c r="H17" s="1" t="n">
        <v>3</v>
      </c>
      <c r="I17" s="1" t="s">
        <v>17</v>
      </c>
      <c r="J17" s="1" t="n">
        <v>1</v>
      </c>
      <c r="K17" s="1" t="n">
        <v>1</v>
      </c>
      <c r="L17" s="1" t="n">
        <v>0.5</v>
      </c>
      <c r="M17" s="1" t="n">
        <v>1</v>
      </c>
      <c r="N17" s="1" t="n">
        <f aca="false">C17=D17</f>
        <v>0</v>
      </c>
    </row>
    <row r="18" customFormat="false" ht="13.8" hidden="false" customHeight="false" outlineLevel="0" collapsed="false">
      <c r="A18" s="1" t="s">
        <v>57</v>
      </c>
      <c r="B18" s="1" t="s">
        <v>58</v>
      </c>
      <c r="C18" s="2" t="n">
        <f aca="false">IF(I18="Incerto",MAX(G18,J18-(ABS(F18*J18))),J18)</f>
        <v>1</v>
      </c>
      <c r="D18" s="2" t="n">
        <f aca="false">IF(I18="Incerto",MIN(H18,J18+(ABS(F18*J18))),J18)</f>
        <v>1</v>
      </c>
      <c r="E18" s="1" t="s">
        <v>24</v>
      </c>
      <c r="F18" s="2" t="n">
        <v>0.5</v>
      </c>
      <c r="G18" s="1" t="n">
        <v>0.25</v>
      </c>
      <c r="H18" s="1" t="n">
        <v>1</v>
      </c>
      <c r="I18" s="1" t="s">
        <v>21</v>
      </c>
      <c r="J18" s="1" t="n">
        <v>1</v>
      </c>
      <c r="K18" s="1" t="n">
        <v>1</v>
      </c>
      <c r="L18" s="0"/>
      <c r="M18" s="0"/>
      <c r="N18" s="1" t="n">
        <f aca="false">C18=D18</f>
        <v>1</v>
      </c>
    </row>
    <row r="19" customFormat="false" ht="13.8" hidden="false" customHeight="false" outlineLevel="0" collapsed="false">
      <c r="A19" s="1" t="s">
        <v>59</v>
      </c>
      <c r="B19" s="1" t="s">
        <v>60</v>
      </c>
      <c r="C19" s="2" t="n">
        <f aca="false">IF(I19="Incerto",MAX(G19,J19-(ABS(F19*J19))),J19)</f>
        <v>0.25</v>
      </c>
      <c r="D19" s="2" t="n">
        <f aca="false">IF(I19="Incerto",MIN(H19,J19+(ABS(F19*J19))),J19)</f>
        <v>0.25</v>
      </c>
      <c r="E19" s="1" t="s">
        <v>24</v>
      </c>
      <c r="F19" s="2" t="n">
        <v>0.5</v>
      </c>
      <c r="G19" s="1" t="n">
        <v>0.25</v>
      </c>
      <c r="H19" s="1" t="n">
        <v>1</v>
      </c>
      <c r="I19" s="1" t="s">
        <v>21</v>
      </c>
      <c r="J19" s="1" t="n">
        <v>0.25</v>
      </c>
      <c r="K19" s="1" t="n">
        <v>0.25</v>
      </c>
      <c r="L19" s="0"/>
      <c r="M19" s="0"/>
      <c r="N19" s="1" t="n">
        <f aca="false">C19=D19</f>
        <v>1</v>
      </c>
    </row>
    <row r="20" customFormat="false" ht="13.8" hidden="false" customHeight="false" outlineLevel="0" collapsed="false">
      <c r="A20" s="1" t="s">
        <v>61</v>
      </c>
      <c r="B20" s="1" t="s">
        <v>62</v>
      </c>
      <c r="C20" s="2" t="n">
        <f aca="false">IF(I20="Incerto",MAX(G20,J20-(ABS(F20*J20))),J20)</f>
        <v>-6</v>
      </c>
      <c r="D20" s="2" t="n">
        <f aca="false">IF(I20="Incerto",MIN(H20,J20+(ABS(F20*J20))),J20)</f>
        <v>-2</v>
      </c>
      <c r="E20" s="1" t="s">
        <v>20</v>
      </c>
      <c r="F20" s="2" t="n">
        <v>0.5</v>
      </c>
      <c r="G20" s="1" t="n">
        <v>-20</v>
      </c>
      <c r="H20" s="1" t="n">
        <v>20</v>
      </c>
      <c r="I20" s="1" t="s">
        <v>17</v>
      </c>
      <c r="J20" s="1" t="n">
        <v>-4</v>
      </c>
      <c r="K20" s="1" t="n">
        <v>-4</v>
      </c>
      <c r="L20" s="0"/>
      <c r="M20" s="0"/>
      <c r="N20" s="1" t="n">
        <f aca="false">C20=D20</f>
        <v>0</v>
      </c>
    </row>
    <row r="21" customFormat="false" ht="13.8" hidden="false" customHeight="false" outlineLevel="0" collapsed="false">
      <c r="A21" s="1" t="s">
        <v>63</v>
      </c>
      <c r="B21" s="1" t="s">
        <v>64</v>
      </c>
      <c r="C21" s="2" t="n">
        <f aca="false">IF(I21="Incerto",MAX(G21,J21-(ABS(F21*J21))),J21)</f>
        <v>-12</v>
      </c>
      <c r="D21" s="2" t="n">
        <f aca="false">IF(I21="Incerto",MIN(H21,J21+(ABS(F21*J21))),J21)</f>
        <v>-4</v>
      </c>
      <c r="E21" s="1" t="s">
        <v>20</v>
      </c>
      <c r="F21" s="2" t="n">
        <v>0.5</v>
      </c>
      <c r="G21" s="1" t="n">
        <v>-20</v>
      </c>
      <c r="H21" s="1" t="n">
        <v>20</v>
      </c>
      <c r="I21" s="1" t="s">
        <v>17</v>
      </c>
      <c r="J21" s="1" t="n">
        <v>-8</v>
      </c>
      <c r="K21" s="1" t="n">
        <v>-8</v>
      </c>
      <c r="L21" s="1" t="n">
        <v>-12</v>
      </c>
      <c r="M21" s="1" t="n">
        <v>-4</v>
      </c>
      <c r="N21" s="1" t="n">
        <f aca="false">C21=D21</f>
        <v>0</v>
      </c>
    </row>
    <row r="22" customFormat="false" ht="13.8" hidden="false" customHeight="false" outlineLevel="0" collapsed="false">
      <c r="A22" s="1" t="s">
        <v>65</v>
      </c>
      <c r="B22" s="1" t="s">
        <v>66</v>
      </c>
      <c r="C22" s="2" t="n">
        <f aca="false">IF(I22="Incerto",MAX(G22,J22-(ABS(F22*J22))),J22)</f>
        <v>0.5</v>
      </c>
      <c r="D22" s="2" t="n">
        <f aca="false">IF(I22="Incerto",MIN(H22,J22+(ABS(F22*J22))),J22)</f>
        <v>1</v>
      </c>
      <c r="E22" s="1" t="s">
        <v>33</v>
      </c>
      <c r="F22" s="2" t="n">
        <v>0.5</v>
      </c>
      <c r="G22" s="1" t="n">
        <v>0.5</v>
      </c>
      <c r="H22" s="1" t="n">
        <v>1</v>
      </c>
      <c r="I22" s="1" t="s">
        <v>17</v>
      </c>
      <c r="J22" s="1" t="n">
        <v>0.8</v>
      </c>
      <c r="K22" s="1" t="n">
        <v>0.7</v>
      </c>
      <c r="L22" s="0"/>
      <c r="M22" s="0"/>
      <c r="N22" s="1" t="n">
        <f aca="false">C22=D22</f>
        <v>0</v>
      </c>
    </row>
    <row r="23" customFormat="false" ht="13.8" hidden="false" customHeight="false" outlineLevel="0" collapsed="false">
      <c r="A23" s="1" t="s">
        <v>67</v>
      </c>
      <c r="B23" s="1" t="s">
        <v>68</v>
      </c>
      <c r="C23" s="2" t="n">
        <f aca="false">IF(H23="Incerto",MAX(G23,J23-(ABS(F23*J23))),J23)</f>
        <v>100000</v>
      </c>
      <c r="D23" s="2" t="n">
        <f aca="false">IF(H23="Incerto",MIN(G23,J23+(ABS(F23*J23))),J23)</f>
        <v>100000</v>
      </c>
      <c r="E23" s="1" t="s">
        <v>69</v>
      </c>
      <c r="F23" s="2" t="n">
        <v>0.5</v>
      </c>
      <c r="G23" s="1" t="n">
        <f aca="false">J23/2</f>
        <v>50000</v>
      </c>
      <c r="H23" s="1" t="n">
        <f aca="false">J23*2</f>
        <v>200000</v>
      </c>
      <c r="I23" s="0" t="s">
        <v>21</v>
      </c>
      <c r="J23" s="1" t="n">
        <f aca="false">J10*2</f>
        <v>100000</v>
      </c>
      <c r="K23" s="1" t="n">
        <v>10000000</v>
      </c>
      <c r="L23" s="0"/>
      <c r="M23" s="0"/>
      <c r="N23" s="1" t="n">
        <f aca="false">C23=D23</f>
        <v>1</v>
      </c>
    </row>
    <row r="24" customFormat="false" ht="13.8" hidden="false" customHeight="false" outlineLevel="0" collapsed="false">
      <c r="A24" s="1" t="s">
        <v>70</v>
      </c>
      <c r="B24" s="1" t="s">
        <v>71</v>
      </c>
      <c r="C24" s="2" t="n">
        <f aca="false">IF(I24="Incerto",MAX(G24,J24-(ABS(F24*J24))),J24)</f>
        <v>1</v>
      </c>
      <c r="D24" s="2" t="n">
        <f aca="false">IF(I24="Incerto",MIN(H24,J24+(ABS(F24*J24))),J24)</f>
        <v>3</v>
      </c>
      <c r="E24" s="1" t="s">
        <v>20</v>
      </c>
      <c r="F24" s="2" t="n">
        <v>0.5</v>
      </c>
      <c r="G24" s="1" t="n">
        <v>0.1</v>
      </c>
      <c r="H24" s="1" t="n">
        <f aca="false">J24*3</f>
        <v>6</v>
      </c>
      <c r="I24" s="1" t="s">
        <v>17</v>
      </c>
      <c r="J24" s="1" t="n">
        <v>2</v>
      </c>
      <c r="K24" s="1" t="n">
        <v>3</v>
      </c>
      <c r="L24" s="1" t="n">
        <f aca="false">1/3</f>
        <v>0.333333333333333</v>
      </c>
      <c r="M24" s="1" t="n">
        <v>3</v>
      </c>
      <c r="N24" s="1" t="n">
        <f aca="false">C24=D24</f>
        <v>0</v>
      </c>
    </row>
    <row r="25" customFormat="false" ht="13.8" hidden="false" customHeight="false" outlineLevel="0" collapsed="false">
      <c r="A25" s="1" t="s">
        <v>72</v>
      </c>
      <c r="B25" s="1" t="s">
        <v>73</v>
      </c>
      <c r="C25" s="2" t="n">
        <f aca="false">IF(I25="Incerto",MAX(G25,J25-(ABS(F25*J25))),J25)</f>
        <v>200000</v>
      </c>
      <c r="D25" s="2" t="n">
        <f aca="false">IF(I25="Incerto",MIN(H25,J25+(ABS(F25*J25))),J25)</f>
        <v>200000</v>
      </c>
      <c r="E25" s="1" t="s">
        <v>36</v>
      </c>
      <c r="F25" s="2" t="n">
        <v>0.5</v>
      </c>
      <c r="G25" s="1" t="n">
        <f aca="false">J25/10</f>
        <v>20000</v>
      </c>
      <c r="H25" s="1" t="n">
        <f aca="false">J25*10</f>
        <v>2000000</v>
      </c>
      <c r="I25" s="1" t="s">
        <v>21</v>
      </c>
      <c r="J25" s="1" t="n">
        <v>200000</v>
      </c>
      <c r="K25" s="1" t="n">
        <v>1000</v>
      </c>
      <c r="L25" s="0"/>
      <c r="M25" s="0"/>
      <c r="N25" s="1" t="n">
        <f aca="false">C25=D25</f>
        <v>1</v>
      </c>
    </row>
    <row r="26" customFormat="false" ht="13.8" hidden="false" customHeight="false" outlineLevel="0" collapsed="false">
      <c r="A26" s="1" t="s">
        <v>74</v>
      </c>
      <c r="B26" s="1" t="s">
        <v>75</v>
      </c>
      <c r="C26" s="2" t="n">
        <f aca="false">IF(I26="Incerto",MAX(G26,J26-(ABS(F26*J26))),J26)</f>
        <v>0.1</v>
      </c>
      <c r="D26" s="2" t="n">
        <f aca="false">IF(I26="Incerto",MIN(H26,J26+(ABS(F26*J26))),J26)</f>
        <v>0.3</v>
      </c>
      <c r="E26" s="1" t="s">
        <v>33</v>
      </c>
      <c r="F26" s="2" t="n">
        <v>0.5</v>
      </c>
      <c r="G26" s="1" t="n">
        <v>0</v>
      </c>
      <c r="H26" s="1" t="n">
        <v>0.5</v>
      </c>
      <c r="I26" s="1" t="s">
        <v>17</v>
      </c>
      <c r="J26" s="1" t="n">
        <v>0.2</v>
      </c>
      <c r="K26" s="1" t="n">
        <v>0.2</v>
      </c>
      <c r="L26" s="0"/>
      <c r="M26" s="0"/>
      <c r="N26" s="1" t="n">
        <f aca="false">C26=D26</f>
        <v>0</v>
      </c>
    </row>
    <row r="27" customFormat="false" ht="13.8" hidden="false" customHeight="false" outlineLevel="0" collapsed="false">
      <c r="A27" s="1" t="s">
        <v>76</v>
      </c>
      <c r="B27" s="1" t="s">
        <v>77</v>
      </c>
      <c r="C27" s="2" t="n">
        <f aca="false">IF(I27="Incerto",MAX(G27,J27-(ABS(F27*J27))),J27)</f>
        <v>0.5</v>
      </c>
      <c r="D27" s="2" t="n">
        <f aca="false">IF(I27="Incerto",MIN(H27,J27+(ABS(F27*J27))),J27)</f>
        <v>1</v>
      </c>
      <c r="E27" s="1" t="s">
        <v>33</v>
      </c>
      <c r="F27" s="2" t="n">
        <v>0.5</v>
      </c>
      <c r="G27" s="1" t="n">
        <v>0.5</v>
      </c>
      <c r="H27" s="1" t="n">
        <v>1</v>
      </c>
      <c r="I27" s="1" t="s">
        <v>17</v>
      </c>
      <c r="J27" s="1" t="n">
        <v>0.8</v>
      </c>
      <c r="K27" s="1" t="n">
        <v>0.8</v>
      </c>
      <c r="L27" s="1" t="n">
        <v>0.6</v>
      </c>
      <c r="M27" s="1" t="n">
        <v>1</v>
      </c>
      <c r="N27" s="1" t="n">
        <f aca="false">C27=D27</f>
        <v>0</v>
      </c>
    </row>
    <row r="28" customFormat="false" ht="13.8" hidden="false" customHeight="false" outlineLevel="0" collapsed="false">
      <c r="A28" s="5" t="s">
        <v>78</v>
      </c>
      <c r="B28" s="1" t="s">
        <v>79</v>
      </c>
      <c r="C28" s="2" t="n">
        <f aca="false">IF(I28="Incerto",MAX(G28,J28-(ABS(F28*J28))),J28)</f>
        <v>50</v>
      </c>
      <c r="D28" s="2" t="n">
        <f aca="false">IF(I28="Incerto",MIN(H28,J28+(ABS(F28*J28))),J28)</f>
        <v>50</v>
      </c>
      <c r="E28" s="1" t="s">
        <v>80</v>
      </c>
      <c r="F28" s="2" t="n">
        <v>0.5</v>
      </c>
      <c r="G28" s="1" t="n">
        <f aca="false">J28/2</f>
        <v>25</v>
      </c>
      <c r="H28" s="1" t="n">
        <f aca="false">J28*2</f>
        <v>100</v>
      </c>
      <c r="I28" s="1" t="s">
        <v>21</v>
      </c>
      <c r="J28" s="1" t="n">
        <f aca="false">J10/1000</f>
        <v>50</v>
      </c>
      <c r="K28" s="1" t="n">
        <v>100000</v>
      </c>
      <c r="L28" s="0"/>
      <c r="M28" s="0"/>
      <c r="N28" s="1" t="n">
        <f aca="false">C28=D28</f>
        <v>1</v>
      </c>
    </row>
    <row r="29" customFormat="false" ht="13.8" hidden="false" customHeight="false" outlineLevel="0" collapsed="false">
      <c r="A29" s="1" t="s">
        <v>81</v>
      </c>
      <c r="B29" s="1" t="s">
        <v>82</v>
      </c>
      <c r="C29" s="2" t="n">
        <f aca="false">IF(I29="Incerto",MAX(G29,J29-(ABS(F29*J29))),J29)</f>
        <v>0.25</v>
      </c>
      <c r="D29" s="2" t="n">
        <f aca="false">IF(I29="Incerto",MIN(H29,J29+(ABS(F29*J29))),J29)</f>
        <v>0.75</v>
      </c>
      <c r="E29" s="1" t="s">
        <v>33</v>
      </c>
      <c r="F29" s="2" t="n">
        <v>0.5</v>
      </c>
      <c r="G29" s="3" t="n">
        <v>0</v>
      </c>
      <c r="H29" s="1" t="n">
        <v>1</v>
      </c>
      <c r="I29" s="1" t="s">
        <v>17</v>
      </c>
      <c r="J29" s="1" t="n">
        <v>0.5</v>
      </c>
      <c r="K29" s="6" t="n">
        <v>0.5</v>
      </c>
      <c r="L29" s="6" t="n">
        <v>0.6</v>
      </c>
      <c r="M29" s="6" t="n">
        <v>1</v>
      </c>
      <c r="N29" s="1" t="n">
        <f aca="false">C29=D29</f>
        <v>0</v>
      </c>
    </row>
    <row r="30" customFormat="false" ht="13.8" hidden="false" customHeight="false" outlineLevel="0" collapsed="false">
      <c r="A30" s="1" t="s">
        <v>83</v>
      </c>
      <c r="B30" s="1" t="s">
        <v>84</v>
      </c>
      <c r="C30" s="2" t="n">
        <f aca="false">IF(I30="Incerto",MAX(G30,J30-(ABS(F30*J30))),J30)</f>
        <v>0.25</v>
      </c>
      <c r="D30" s="2" t="n">
        <f aca="false">IF(I30="Incerto",MIN(H30,J30+(ABS(F30*J30))),J30)</f>
        <v>0.75</v>
      </c>
      <c r="E30" s="0"/>
      <c r="F30" s="2" t="n">
        <v>0.5</v>
      </c>
      <c r="G30" s="1" t="n">
        <v>0</v>
      </c>
      <c r="H30" s="1" t="n">
        <v>1</v>
      </c>
      <c r="I30" s="1" t="s">
        <v>17</v>
      </c>
      <c r="J30" s="1" t="n">
        <v>0.5</v>
      </c>
      <c r="K30" s="1" t="n">
        <v>1</v>
      </c>
      <c r="L30" s="0"/>
      <c r="M30" s="0"/>
      <c r="N30" s="1" t="n">
        <f aca="false">C30=D30</f>
        <v>0</v>
      </c>
    </row>
    <row r="31" customFormat="false" ht="13.8" hidden="false" customHeight="false" outlineLevel="0" collapsed="false">
      <c r="A31" s="1" t="s">
        <v>85</v>
      </c>
      <c r="B31" s="1" t="s">
        <v>39</v>
      </c>
      <c r="C31" s="2" t="n">
        <f aca="false">IF(I31="Incerto",MAX(G31,J31-(ABS(F31*J31))),J31)</f>
        <v>1</v>
      </c>
      <c r="D31" s="2" t="n">
        <f aca="false">IF(I31="Incerto",MIN(H31,J31+(ABS(F31*J31))),J31)</f>
        <v>1</v>
      </c>
      <c r="E31" s="0"/>
      <c r="F31" s="2" t="n">
        <v>0.5</v>
      </c>
      <c r="G31" s="1" t="n">
        <v>1</v>
      </c>
      <c r="H31" s="1" t="n">
        <v>1</v>
      </c>
      <c r="I31" s="1" t="s">
        <v>21</v>
      </c>
      <c r="J31" s="1" t="n">
        <v>1</v>
      </c>
      <c r="K31" s="1" t="n">
        <v>1</v>
      </c>
      <c r="L31" s="0"/>
      <c r="M31" s="0"/>
      <c r="N31" s="1" t="n">
        <f aca="false">C31=D31</f>
        <v>1</v>
      </c>
    </row>
    <row r="32" customFormat="false" ht="13.8" hidden="false" customHeight="false" outlineLevel="0" collapsed="false">
      <c r="A32" s="1" t="s">
        <v>86</v>
      </c>
      <c r="B32" s="1" t="s">
        <v>87</v>
      </c>
      <c r="C32" s="2" t="n">
        <f aca="false">IF(I32="Incerto",MAX(G32,J32-(ABS(F32*J32))),J32)</f>
        <v>0.25</v>
      </c>
      <c r="D32" s="2" t="n">
        <f aca="false">IF(I32="Incerto",MIN(H32,J32+(ABS(F32*J32))),J32)</f>
        <v>0.25</v>
      </c>
      <c r="E32" s="1" t="s">
        <v>24</v>
      </c>
      <c r="F32" s="2" t="n">
        <v>0.5</v>
      </c>
      <c r="G32" s="1" t="n">
        <v>0.25</v>
      </c>
      <c r="H32" s="1" t="n">
        <v>0.25</v>
      </c>
      <c r="I32" s="1" t="s">
        <v>21</v>
      </c>
      <c r="J32" s="1" t="n">
        <v>0.25</v>
      </c>
      <c r="K32" s="1" t="n">
        <v>0.25</v>
      </c>
      <c r="L32" s="0"/>
      <c r="M32" s="0"/>
      <c r="N32" s="1" t="n">
        <f aca="false">C32=D32</f>
        <v>1</v>
      </c>
    </row>
    <row r="33" customFormat="false" ht="13.8" hidden="false" customHeight="false" outlineLevel="0" collapsed="false">
      <c r="A33" s="1" t="s">
        <v>88</v>
      </c>
      <c r="B33" s="1" t="s">
        <v>89</v>
      </c>
      <c r="C33" s="2" t="n">
        <f aca="false">IF(I33="Incerto",MAX(G33,J33-(ABS(F33*J33))),J33)</f>
        <v>0.25</v>
      </c>
      <c r="D33" s="2" t="n">
        <f aca="false">IF(I33="Incerto",MIN(H33,J33+(ABS(F33*J33))),J33)</f>
        <v>0.25</v>
      </c>
      <c r="E33" s="1" t="s">
        <v>24</v>
      </c>
      <c r="F33" s="2" t="n">
        <v>0.5</v>
      </c>
      <c r="G33" s="1" t="n">
        <v>0.25</v>
      </c>
      <c r="H33" s="1" t="n">
        <v>0.25</v>
      </c>
      <c r="I33" s="1" t="s">
        <v>21</v>
      </c>
      <c r="J33" s="1" t="n">
        <v>0.25</v>
      </c>
      <c r="K33" s="1" t="n">
        <v>0.25</v>
      </c>
      <c r="L33" s="0"/>
      <c r="M33" s="0"/>
      <c r="N33" s="1" t="n">
        <f aca="false">C33=D33</f>
        <v>1</v>
      </c>
    </row>
    <row r="34" customFormat="false" ht="13.8" hidden="false" customHeight="false" outlineLevel="0" collapsed="false">
      <c r="A34" s="1" t="s">
        <v>90</v>
      </c>
      <c r="B34" s="1" t="s">
        <v>91</v>
      </c>
      <c r="C34" s="2" t="n">
        <f aca="false">IF(I34="Incerto",MAX(G34,J34-(ABS(F34*J34))),J34)</f>
        <v>0.5</v>
      </c>
      <c r="D34" s="2" t="n">
        <f aca="false">IF(I34="Incerto",MIN(H34,J34+(ABS(F34*J34))),J34)</f>
        <v>1.5</v>
      </c>
      <c r="E34" s="1" t="s">
        <v>20</v>
      </c>
      <c r="F34" s="2" t="n">
        <v>0.5</v>
      </c>
      <c r="G34" s="1" t="n">
        <v>0</v>
      </c>
      <c r="H34" s="1" t="n">
        <f aca="false">J34*3</f>
        <v>3</v>
      </c>
      <c r="I34" s="1" t="s">
        <v>17</v>
      </c>
      <c r="J34" s="1" t="n">
        <v>1</v>
      </c>
      <c r="K34" s="1" t="n">
        <v>1</v>
      </c>
      <c r="L34" s="1" t="n">
        <v>0.5</v>
      </c>
      <c r="M34" s="1" t="n">
        <v>1</v>
      </c>
      <c r="N34" s="1" t="n">
        <f aca="false">C34=D34</f>
        <v>0</v>
      </c>
    </row>
    <row r="35" customFormat="false" ht="13.8" hidden="false" customHeight="false" outlineLevel="0" collapsed="false">
      <c r="A35" s="1" t="s">
        <v>92</v>
      </c>
      <c r="B35" s="1" t="s">
        <v>93</v>
      </c>
      <c r="C35" s="2" t="n">
        <f aca="false">IF(I35="Incerto",MAX(G35,J35-(ABS(F35*J35))),J35)</f>
        <v>0.125</v>
      </c>
      <c r="D35" s="2" t="n">
        <f aca="false">IF(I35="Incerto",MIN(H35,J35+(ABS(F35*J35))),J35)</f>
        <v>0.375</v>
      </c>
      <c r="E35" s="1" t="s">
        <v>20</v>
      </c>
      <c r="F35" s="2" t="n">
        <v>0.5</v>
      </c>
      <c r="G35" s="1" t="n">
        <v>0</v>
      </c>
      <c r="H35" s="1" t="n">
        <f aca="false">J35*3</f>
        <v>0.75</v>
      </c>
      <c r="I35" s="1" t="s">
        <v>17</v>
      </c>
      <c r="J35" s="1" t="n">
        <v>0.25</v>
      </c>
      <c r="K35" s="1" t="n">
        <v>0.25</v>
      </c>
      <c r="L35" s="1" t="n">
        <v>0</v>
      </c>
      <c r="M35" s="1" t="n">
        <v>0.25</v>
      </c>
      <c r="N35" s="1" t="n">
        <f aca="false">C35=D35</f>
        <v>0</v>
      </c>
    </row>
    <row r="36" customFormat="false" ht="13.8" hidden="false" customHeight="false" outlineLevel="0" collapsed="false">
      <c r="A36" s="1" t="s">
        <v>94</v>
      </c>
      <c r="B36" s="1" t="s">
        <v>95</v>
      </c>
      <c r="C36" s="2" t="n">
        <f aca="false">IF(I36="Incerto",MAX(G36,J36-(ABS(F36*J36))),J36)</f>
        <v>-0.15</v>
      </c>
      <c r="D36" s="2" t="n">
        <f aca="false">IF(I36="Incerto",MIN(H36,J36+(ABS(F36*J36))),J36)</f>
        <v>-0.05</v>
      </c>
      <c r="E36" s="1" t="s">
        <v>20</v>
      </c>
      <c r="F36" s="2" t="n">
        <v>0.5</v>
      </c>
      <c r="G36" s="1" t="n">
        <v>-1</v>
      </c>
      <c r="H36" s="1" t="n">
        <v>0</v>
      </c>
      <c r="I36" s="1" t="s">
        <v>17</v>
      </c>
      <c r="J36" s="1" t="n">
        <v>-0.1</v>
      </c>
      <c r="K36" s="1" t="n">
        <v>-0.1</v>
      </c>
      <c r="L36" s="1" t="n">
        <v>-0.5</v>
      </c>
      <c r="M36" s="1" t="n">
        <v>0</v>
      </c>
      <c r="N36" s="1" t="n">
        <f aca="false">C36=D36</f>
        <v>0</v>
      </c>
    </row>
    <row r="37" customFormat="false" ht="13.8" hidden="false" customHeight="false" outlineLevel="0" collapsed="false">
      <c r="A37" s="1" t="s">
        <v>96</v>
      </c>
      <c r="B37" s="1" t="s">
        <v>97</v>
      </c>
      <c r="C37" s="2" t="n">
        <f aca="false">IF(I37="Incerto",MAX(G37,J37-(ABS(F37*J37))),J37)</f>
        <v>0</v>
      </c>
      <c r="D37" s="2" t="n">
        <f aca="false">IF(I37="Incerto",MIN(H37,J37+(ABS(F37*J37))),J37)</f>
        <v>0</v>
      </c>
      <c r="E37" s="1" t="s">
        <v>20</v>
      </c>
      <c r="F37" s="2" t="n">
        <v>0.5</v>
      </c>
      <c r="G37" s="1" t="n">
        <v>0</v>
      </c>
      <c r="H37" s="1" t="n">
        <v>0</v>
      </c>
      <c r="I37" s="1" t="s">
        <v>21</v>
      </c>
      <c r="J37" s="1" t="n">
        <v>0</v>
      </c>
      <c r="K37" s="1" t="n">
        <v>0</v>
      </c>
      <c r="N37" s="1" t="n">
        <f aca="false">C37=D37</f>
        <v>1</v>
      </c>
    </row>
    <row r="38" customFormat="false" ht="13.8" hidden="false" customHeight="false" outlineLevel="0" collapsed="false">
      <c r="A38" s="1" t="s">
        <v>98</v>
      </c>
      <c r="B38" s="1" t="s">
        <v>99</v>
      </c>
      <c r="C38" s="2" t="n">
        <f aca="false">IF(I38="Incerto",MAX(G38,J38-(ABS(F38*J38))),J38)</f>
        <v>1</v>
      </c>
      <c r="D38" s="2" t="n">
        <f aca="false">IF(I38="Incerto",MIN(H38,J38+(ABS(F38*J38))),J38)</f>
        <v>1</v>
      </c>
      <c r="E38" s="1" t="s">
        <v>20</v>
      </c>
      <c r="F38" s="2" t="n">
        <v>0.5</v>
      </c>
      <c r="G38" s="1" t="n">
        <v>1</v>
      </c>
      <c r="H38" s="1" t="n">
        <v>1</v>
      </c>
      <c r="I38" s="1" t="s">
        <v>21</v>
      </c>
      <c r="J38" s="1" t="n">
        <v>1</v>
      </c>
      <c r="K38" s="1" t="n">
        <v>0</v>
      </c>
    </row>
    <row r="39" customFormat="false" ht="13.8" hidden="false" customHeight="false" outlineLevel="0" collapsed="false">
      <c r="A39" s="1" t="s">
        <v>100</v>
      </c>
      <c r="B39" s="1" t="s">
        <v>101</v>
      </c>
      <c r="C39" s="2" t="n">
        <f aca="false">IF(I39="Incerto",MAX(G39,J39-(ABS(F39*J39))),J39)</f>
        <v>0.0005</v>
      </c>
      <c r="D39" s="2" t="n">
        <f aca="false">IF(I39="Incerto",MIN(H39,J39+(ABS(F39*J39))),J39)</f>
        <v>0.0015</v>
      </c>
      <c r="E39" s="1" t="s">
        <v>102</v>
      </c>
      <c r="F39" s="2" t="n">
        <v>0.5</v>
      </c>
      <c r="G39" s="1" t="n">
        <v>0</v>
      </c>
      <c r="H39" s="1" t="n">
        <v>0.5</v>
      </c>
      <c r="I39" s="1" t="s">
        <v>17</v>
      </c>
      <c r="J39" s="1" t="n">
        <v>0.001</v>
      </c>
      <c r="K39" s="1" t="n">
        <v>0.001</v>
      </c>
    </row>
    <row r="40" customFormat="false" ht="13.8" hidden="false" customHeight="false" outlineLevel="0" collapsed="false">
      <c r="A40" s="1" t="s">
        <v>103</v>
      </c>
      <c r="B40" s="1" t="s">
        <v>104</v>
      </c>
      <c r="C40" s="2" t="n">
        <f aca="false">IF(I40="Incerto",MAX(G40,J40-(ABS(F40*J40))),J40)</f>
        <v>2</v>
      </c>
      <c r="D40" s="2" t="n">
        <f aca="false">IF(I40="Incerto",MIN(H40,J40+(ABS(F40*J40))),J40)</f>
        <v>6</v>
      </c>
      <c r="E40" s="1" t="s">
        <v>24</v>
      </c>
      <c r="F40" s="2" t="n">
        <v>0.5</v>
      </c>
      <c r="G40" s="1" t="n">
        <v>1</v>
      </c>
      <c r="H40" s="1" t="n">
        <f aca="false">J40*2</f>
        <v>8</v>
      </c>
      <c r="I40" s="1" t="s">
        <v>17</v>
      </c>
      <c r="J40" s="1" t="n">
        <v>4</v>
      </c>
      <c r="K40" s="1" t="n">
        <v>4</v>
      </c>
    </row>
    <row r="41" customFormat="false" ht="13.8" hidden="false" customHeight="false" outlineLevel="0" collapsed="false">
      <c r="A41" s="1" t="s">
        <v>105</v>
      </c>
      <c r="B41" s="1" t="s">
        <v>106</v>
      </c>
      <c r="C41" s="2" t="n">
        <f aca="false">IF(I41="Incerto",MAX(G41,J41-(ABS(F41*J41))),J41)</f>
        <v>50000</v>
      </c>
      <c r="D41" s="2" t="n">
        <f aca="false">IF(I41="Incerto",MIN(H41,J41+(ABS(F41*J41))),J41)</f>
        <v>150000</v>
      </c>
      <c r="E41" s="1" t="s">
        <v>107</v>
      </c>
      <c r="F41" s="2" t="n">
        <v>0.5</v>
      </c>
      <c r="G41" s="1" t="n">
        <f aca="false">J41/4</f>
        <v>25000</v>
      </c>
      <c r="H41" s="1" t="n">
        <f aca="false">J41*4</f>
        <v>400000</v>
      </c>
      <c r="I41" s="1" t="s">
        <v>17</v>
      </c>
      <c r="J41" s="1" t="n">
        <v>100000</v>
      </c>
      <c r="K41" s="1" t="n">
        <v>100000</v>
      </c>
    </row>
    <row r="42" customFormat="false" ht="13.8" hidden="false" customHeight="false" outlineLevel="0" collapsed="false">
      <c r="A42" s="1" t="s">
        <v>108</v>
      </c>
      <c r="B42" s="1" t="s">
        <v>109</v>
      </c>
      <c r="C42" s="2" t="n">
        <f aca="false">IF(I42="Incerto",MAX(G42,J42-(ABS(F42*J42))),J42)</f>
        <v>1</v>
      </c>
      <c r="D42" s="2" t="n">
        <f aca="false">IF(I42="Incerto",MIN(H42,J42+(ABS(F42*J42))),J42)</f>
        <v>3</v>
      </c>
      <c r="E42" s="1" t="s">
        <v>24</v>
      </c>
      <c r="F42" s="2" t="n">
        <v>0.5</v>
      </c>
      <c r="G42" s="1" t="n">
        <f aca="false">J42/4</f>
        <v>0.5</v>
      </c>
      <c r="H42" s="1" t="n">
        <f aca="false">J42*4</f>
        <v>8</v>
      </c>
      <c r="I42" s="1" t="s">
        <v>17</v>
      </c>
      <c r="J42" s="1" t="n">
        <v>2</v>
      </c>
      <c r="K42" s="1" t="n">
        <v>2</v>
      </c>
    </row>
    <row r="43" customFormat="false" ht="13.8" hidden="false" customHeight="false" outlineLevel="0" collapsed="false">
      <c r="A43" s="1" t="s">
        <v>110</v>
      </c>
      <c r="B43" s="1" t="s">
        <v>111</v>
      </c>
      <c r="C43" s="2" t="n">
        <f aca="false">IF(I43="Incerto",MAX(G43,J43-(ABS(F43*J43))),J43)</f>
        <v>0.2</v>
      </c>
      <c r="D43" s="2" t="n">
        <f aca="false">IF(I43="Incerto",MIN(H43,J43+(ABS(F43*J43))),J43)</f>
        <v>0.6</v>
      </c>
      <c r="E43" s="1" t="s">
        <v>102</v>
      </c>
      <c r="F43" s="2" t="n">
        <v>0.5</v>
      </c>
      <c r="G43" s="1" t="n">
        <f aca="false">J43/4</f>
        <v>0.1</v>
      </c>
      <c r="H43" s="1" t="n">
        <v>1</v>
      </c>
      <c r="I43" s="1" t="s">
        <v>17</v>
      </c>
      <c r="J43" s="1" t="n">
        <v>0.4</v>
      </c>
      <c r="K43" s="1" t="n">
        <v>0.4</v>
      </c>
    </row>
    <row r="44" customFormat="false" ht="13.8" hidden="false" customHeight="false" outlineLevel="0" collapsed="false">
      <c r="A44" s="1" t="s">
        <v>112</v>
      </c>
      <c r="B44" s="1" t="s">
        <v>113</v>
      </c>
      <c r="C44" s="2" t="n">
        <f aca="false">IF(I44="Incerto",MAX(G44,J44-(ABS(F44*J44))),J44)</f>
        <v>18</v>
      </c>
      <c r="D44" s="2" t="n">
        <f aca="false">IF(I44="Incerto",MIN(H44,J44+(ABS(F44*J44))),J44)</f>
        <v>18</v>
      </c>
      <c r="E44" s="1" t="s">
        <v>24</v>
      </c>
      <c r="F44" s="2" t="n">
        <v>0.5</v>
      </c>
      <c r="G44" s="1" t="n">
        <f aca="false">J44/4</f>
        <v>4.5</v>
      </c>
      <c r="H44" s="1" t="n">
        <f aca="false">J44*4</f>
        <v>72</v>
      </c>
      <c r="I44" s="1" t="s">
        <v>21</v>
      </c>
      <c r="J44" s="1" t="n">
        <v>18</v>
      </c>
      <c r="K44" s="1" t="n">
        <v>18</v>
      </c>
    </row>
    <row r="45" customFormat="false" ht="13.8" hidden="false" customHeight="false" outlineLevel="0" collapsed="false">
      <c r="A45" s="1" t="s">
        <v>114</v>
      </c>
      <c r="B45" s="1" t="s">
        <v>115</v>
      </c>
      <c r="C45" s="2" t="n">
        <f aca="false">IF(I45="Incerto",MAX(G45,J45-(ABS(F45*J45))),J45)</f>
        <v>5</v>
      </c>
      <c r="D45" s="2" t="n">
        <f aca="false">IF(I45="Incerto",MIN(H45,J45+(ABS(F45*J45))),J45)</f>
        <v>15</v>
      </c>
      <c r="E45" s="1" t="s">
        <v>24</v>
      </c>
      <c r="F45" s="2" t="n">
        <v>0.5</v>
      </c>
      <c r="G45" s="1" t="n">
        <f aca="false">J45/4</f>
        <v>2.5</v>
      </c>
      <c r="H45" s="1" t="n">
        <f aca="false">J45*4</f>
        <v>40</v>
      </c>
      <c r="I45" s="1" t="s">
        <v>17</v>
      </c>
      <c r="J45" s="1" t="n">
        <v>10</v>
      </c>
      <c r="K45" s="1" t="n">
        <v>10</v>
      </c>
    </row>
    <row r="46" customFormat="false" ht="13.8" hidden="false" customHeight="false" outlineLevel="0" collapsed="false">
      <c r="A46" s="1" t="s">
        <v>116</v>
      </c>
      <c r="B46" s="1" t="s">
        <v>117</v>
      </c>
      <c r="C46" s="2" t="n">
        <f aca="false">IF(I46="Incerto",MAX(G46,J46-(ABS(F46*J46))),J46)</f>
        <v>0.0166666666666667</v>
      </c>
      <c r="D46" s="2" t="n">
        <f aca="false">IF(I46="Incerto",MIN(H46,J46+(ABS(F46*J46))),J46)</f>
        <v>0.05</v>
      </c>
      <c r="E46" s="1" t="s">
        <v>118</v>
      </c>
      <c r="F46" s="2" t="n">
        <v>0.5</v>
      </c>
      <c r="G46" s="1" t="n">
        <f aca="false">J46/4</f>
        <v>0.00833333333333333</v>
      </c>
      <c r="H46" s="1" t="n">
        <f aca="false">J46*4</f>
        <v>0.133333333333333</v>
      </c>
      <c r="I46" s="1" t="s">
        <v>17</v>
      </c>
      <c r="J46" s="1" t="n">
        <f aca="false">1/30</f>
        <v>0.0333333333333333</v>
      </c>
      <c r="K46" s="1" t="n">
        <f aca="false">1/30</f>
        <v>0.0333333333333333</v>
      </c>
    </row>
    <row r="47" customFormat="false" ht="13.8" hidden="false" customHeight="false" outlineLevel="0" collapsed="false">
      <c r="A47" s="1" t="s">
        <v>119</v>
      </c>
      <c r="B47" s="1" t="s">
        <v>120</v>
      </c>
      <c r="C47" s="2" t="n">
        <f aca="false">IF(I47="Incerto",MAX(G47,J47-(ABS(F47*J47))),J47)</f>
        <v>0</v>
      </c>
      <c r="D47" s="2" t="n">
        <f aca="false">IF(I47="Incerto",MIN(H47,J47+(ABS(F47*J47))),J47)</f>
        <v>0</v>
      </c>
      <c r="F47" s="2" t="n">
        <v>0.5</v>
      </c>
      <c r="G47" s="1" t="n">
        <f aca="false">J47/4</f>
        <v>0</v>
      </c>
      <c r="H47" s="1" t="n">
        <f aca="false">J47*4</f>
        <v>0</v>
      </c>
      <c r="I47" s="1" t="s">
        <v>21</v>
      </c>
      <c r="J47" s="1" t="n">
        <v>0</v>
      </c>
      <c r="K47" s="1" t="n">
        <v>0</v>
      </c>
    </row>
    <row r="48" customFormat="false" ht="13.8" hidden="false" customHeight="false" outlineLevel="0" collapsed="false">
      <c r="A48" s="1" t="s">
        <v>121</v>
      </c>
      <c r="B48" s="1" t="s">
        <v>122</v>
      </c>
      <c r="C48" s="2" t="n">
        <f aca="false">IF(I48="Incerto",MAX(G48,J48-(ABS(F48*J48))),J48)</f>
        <v>10</v>
      </c>
      <c r="D48" s="2" t="n">
        <f aca="false">IF(I48="Incerto",MIN(H48,J48+(ABS(F48*J48))),J48)</f>
        <v>10</v>
      </c>
      <c r="F48" s="2" t="n">
        <v>0.5</v>
      </c>
      <c r="G48" s="1" t="n">
        <f aca="false">J48/4</f>
        <v>2.5</v>
      </c>
      <c r="H48" s="1" t="n">
        <f aca="false">J48*4</f>
        <v>40</v>
      </c>
      <c r="I48" s="1" t="s">
        <v>21</v>
      </c>
      <c r="J48" s="1" t="n">
        <v>10</v>
      </c>
      <c r="K48" s="1" t="n">
        <v>10</v>
      </c>
    </row>
    <row r="49" customFormat="false" ht="13.8" hidden="false" customHeight="false" outlineLevel="0" collapsed="false">
      <c r="A49" s="1" t="s">
        <v>123</v>
      </c>
      <c r="B49" s="0"/>
      <c r="C49" s="2" t="n">
        <f aca="false">IF(I49="Incerto",MAX(G49,J49-(ABS(F49*J49))),J49)</f>
        <v>-6</v>
      </c>
      <c r="D49" s="2" t="n">
        <f aca="false">IF(I49="Incerto",MIN(H49,J49+(ABS(F49*J49))),J49)</f>
        <v>-2</v>
      </c>
      <c r="F49" s="2" t="n">
        <v>0.5</v>
      </c>
      <c r="G49" s="1" t="n">
        <v>-20</v>
      </c>
      <c r="H49" s="1" t="n">
        <v>0</v>
      </c>
      <c r="I49" s="1" t="s">
        <v>17</v>
      </c>
      <c r="J49" s="1" t="n">
        <v>-4</v>
      </c>
      <c r="K49" s="1" t="n">
        <v>-4</v>
      </c>
    </row>
    <row r="50" customFormat="false" ht="13.8" hidden="false" customHeight="false" outlineLevel="0" collapsed="false">
      <c r="A50" s="1" t="s">
        <v>124</v>
      </c>
      <c r="B50" s="0"/>
      <c r="C50" s="2" t="n">
        <f aca="false">IF(I50="Incerto",MAX(G50,J50-(ABS(F50*J50))),J50)</f>
        <v>10</v>
      </c>
      <c r="D50" s="2" t="n">
        <f aca="false">IF(I50="Incerto",MIN(H50,J50+(ABS(F50*J50))),J50)</f>
        <v>10</v>
      </c>
      <c r="F50" s="2" t="n">
        <v>0.5</v>
      </c>
      <c r="G50" s="1" t="n">
        <f aca="false">J50/4</f>
        <v>2.5</v>
      </c>
      <c r="H50" s="1" t="n">
        <f aca="false">J50*4</f>
        <v>40</v>
      </c>
      <c r="I50" s="1" t="s">
        <v>21</v>
      </c>
      <c r="J50" s="1" t="n">
        <v>10</v>
      </c>
      <c r="K50" s="1" t="n">
        <v>10</v>
      </c>
    </row>
    <row r="51" customFormat="false" ht="13.8" hidden="false" customHeight="false" outlineLevel="0" collapsed="false">
      <c r="A51" s="1" t="s">
        <v>125</v>
      </c>
      <c r="B51" s="0"/>
      <c r="C51" s="2" t="n">
        <f aca="false">IF(I51="Incerto",MAX(G51,J51-(ABS(F51*J51))),J51)</f>
        <v>500</v>
      </c>
      <c r="D51" s="2" t="n">
        <f aca="false">IF(I51="Incerto",MIN(H51,J51+(ABS(F51*J51))),J51)</f>
        <v>1500</v>
      </c>
      <c r="F51" s="2" t="n">
        <v>0.5</v>
      </c>
      <c r="G51" s="1" t="n">
        <f aca="false">J51/4</f>
        <v>250</v>
      </c>
      <c r="H51" s="1" t="n">
        <f aca="false">J51*4</f>
        <v>4000</v>
      </c>
      <c r="I51" s="1" t="s">
        <v>17</v>
      </c>
      <c r="J51" s="1" t="n">
        <v>1000</v>
      </c>
      <c r="K51" s="1" t="n">
        <v>1000</v>
      </c>
    </row>
    <row r="52" customFormat="false" ht="13.8" hidden="false" customHeight="false" outlineLevel="0" collapsed="false">
      <c r="A52" s="1" t="s">
        <v>126</v>
      </c>
      <c r="B52" s="0"/>
      <c r="C52" s="2" t="n">
        <f aca="false">IF(I52="Incerto",MAX(G52,J52-(ABS(F52*J52))),J52)</f>
        <v>50</v>
      </c>
      <c r="D52" s="2" t="n">
        <f aca="false">IF(I52="Incerto",MIN(H52,J52+(ABS(F52*J52))),J52)</f>
        <v>150</v>
      </c>
      <c r="F52" s="2" t="n">
        <v>0.5</v>
      </c>
      <c r="G52" s="1" t="n">
        <f aca="false">J52/4</f>
        <v>25</v>
      </c>
      <c r="H52" s="1" t="n">
        <f aca="false">J52*4</f>
        <v>400</v>
      </c>
      <c r="I52" s="1" t="s">
        <v>17</v>
      </c>
      <c r="J52" s="1" t="n">
        <v>100</v>
      </c>
      <c r="K52" s="1" t="n">
        <v>100</v>
      </c>
    </row>
    <row r="53" customFormat="false" ht="13.8" hidden="false" customHeight="false" outlineLevel="0" collapsed="false">
      <c r="A53" s="1" t="s">
        <v>127</v>
      </c>
      <c r="B53" s="0"/>
      <c r="C53" s="2" t="n">
        <f aca="false">IF(I53="Incerto",MAX(G53,J53-(ABS(F53*J53))),J53)</f>
        <v>50</v>
      </c>
      <c r="D53" s="2" t="n">
        <f aca="false">IF(I53="Incerto",MIN(H53,J53+(ABS(F53*J53))),J53)</f>
        <v>150</v>
      </c>
      <c r="F53" s="2" t="n">
        <v>0.5</v>
      </c>
      <c r="G53" s="1" t="n">
        <f aca="false">J53/4</f>
        <v>25</v>
      </c>
      <c r="H53" s="1" t="n">
        <f aca="false">J53*4</f>
        <v>400</v>
      </c>
      <c r="I53" s="1" t="s">
        <v>17</v>
      </c>
      <c r="J53" s="1" t="n">
        <v>100</v>
      </c>
      <c r="K53" s="1" t="n">
        <v>100</v>
      </c>
    </row>
    <row r="54" customFormat="false" ht="13.8" hidden="false" customHeight="false" outlineLevel="0" collapsed="false">
      <c r="A54" s="1" t="s">
        <v>128</v>
      </c>
      <c r="B54" s="0"/>
      <c r="C54" s="2" t="n">
        <f aca="false">IF(I54="Incerto",MAX(G54,J54-(ABS(F54*J54))),J54)</f>
        <v>10</v>
      </c>
      <c r="D54" s="2" t="n">
        <f aca="false">IF(I54="Incerto",MIN(H54,J54+(ABS(F54*J54))),J54)</f>
        <v>30</v>
      </c>
      <c r="F54" s="2" t="n">
        <v>0.5</v>
      </c>
      <c r="G54" s="1" t="n">
        <f aca="false">J54/4</f>
        <v>5</v>
      </c>
      <c r="H54" s="1" t="n">
        <f aca="false">J54*4</f>
        <v>80</v>
      </c>
      <c r="I54" s="1" t="s">
        <v>17</v>
      </c>
      <c r="J54" s="1" t="n">
        <v>20</v>
      </c>
      <c r="K54" s="1" t="n">
        <v>20</v>
      </c>
    </row>
    <row r="55" customFormat="false" ht="13.8" hidden="false" customHeight="false" outlineLevel="0" collapsed="false">
      <c r="A55" s="1" t="s">
        <v>129</v>
      </c>
      <c r="B55" s="0"/>
      <c r="C55" s="2" t="n">
        <f aca="false">IF(I55="Incerto",MAX(G55,J55-(ABS(F55*J55))),J55)</f>
        <v>500000</v>
      </c>
      <c r="D55" s="2" t="n">
        <f aca="false">IF(I55="Incerto",MIN(H55,J55+(ABS(F55*J55))),J55)</f>
        <v>1500000</v>
      </c>
      <c r="F55" s="2" t="n">
        <v>0.5</v>
      </c>
      <c r="G55" s="1" t="n">
        <f aca="false">J55/4</f>
        <v>250000</v>
      </c>
      <c r="H55" s="1" t="n">
        <f aca="false">J55*4</f>
        <v>4000000</v>
      </c>
      <c r="I55" s="1" t="s">
        <v>17</v>
      </c>
      <c r="J55" s="1" t="n">
        <v>1000000</v>
      </c>
      <c r="K55" s="1" t="n">
        <v>1000000</v>
      </c>
    </row>
    <row r="56" customFormat="false" ht="13.8" hidden="false" customHeight="false" outlineLevel="0" collapsed="false">
      <c r="A56" s="1" t="s">
        <v>130</v>
      </c>
      <c r="B56" s="1" t="s">
        <v>131</v>
      </c>
      <c r="C56" s="2" t="n">
        <f aca="false">IF(I56="Incerto",MAX(G56,J56-(ABS(F56*J56))),J56)</f>
        <v>0.5</v>
      </c>
      <c r="D56" s="2" t="n">
        <f aca="false">IF(I56="Incerto",MIN(H56,J56+(ABS(F56*J56))),J56)</f>
        <v>0.5</v>
      </c>
      <c r="F56" s="2" t="n">
        <v>0.5</v>
      </c>
      <c r="G56" s="1" t="n">
        <f aca="false">J56/4</f>
        <v>0.125</v>
      </c>
      <c r="H56" s="1" t="n">
        <f aca="false">J56*4</f>
        <v>2</v>
      </c>
      <c r="I56" s="1" t="s">
        <v>21</v>
      </c>
      <c r="J56" s="1" t="n">
        <v>0.5</v>
      </c>
      <c r="K56" s="1" t="n">
        <v>0.5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1" width="4.18367346938776"/>
    <col collapsed="false" hidden="false" max="2" min="2" style="1" width="8.50510204081633"/>
    <col collapsed="false" hidden="false" max="3" min="3" style="1" width="23.0816326530612"/>
    <col collapsed="false" hidden="false" max="4" min="4" style="1" width="20.7908163265306"/>
    <col collapsed="false" hidden="false" max="1025" min="5" style="1" width="7.29081632653061"/>
  </cols>
  <sheetData>
    <row r="1" customFormat="false" ht="15" hidden="false" customHeight="false" outlineLevel="0" collapsed="false">
      <c r="A1" s="1" t="s">
        <v>132</v>
      </c>
      <c r="B1" s="1" t="s">
        <v>133</v>
      </c>
      <c r="C1" s="1" t="s">
        <v>134</v>
      </c>
      <c r="D1" s="1" t="s">
        <v>135</v>
      </c>
    </row>
    <row r="2" customFormat="false" ht="15" hidden="false" customHeight="false" outlineLevel="0" collapsed="false">
      <c r="A2" s="1" t="n">
        <v>1</v>
      </c>
      <c r="B2" s="1" t="str">
        <f aca="false">"C."&amp;C2&amp;"-."&amp;D2</f>
        <v>C.1-.0,5</v>
      </c>
      <c r="C2" s="1" t="n">
        <v>1</v>
      </c>
      <c r="D2" s="1" t="n">
        <v>0.5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D18" activeCellId="0" sqref="D18"/>
    </sheetView>
  </sheetViews>
  <sheetFormatPr defaultRowHeight="15"/>
  <cols>
    <col collapsed="false" hidden="false" max="1025" min="1" style="0" width="8.36734693877551"/>
  </cols>
  <sheetData>
    <row r="1" customFormat="false" ht="15" hidden="false" customHeight="false" outlineLevel="0" collapsed="false">
      <c r="A1" s="7" t="s">
        <v>136</v>
      </c>
      <c r="B1" s="0" t="s">
        <v>137</v>
      </c>
      <c r="C1" s="0" t="s">
        <v>138</v>
      </c>
    </row>
    <row r="2" customFormat="false" ht="15" hidden="false" customHeight="false" outlineLevel="0" collapsed="false">
      <c r="A2" s="0" t="n">
        <v>2015</v>
      </c>
      <c r="B2" s="0" t="n">
        <v>2025</v>
      </c>
      <c r="C2" s="0" t="n">
        <v>0.125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D18" activeCellId="0" sqref="D18"/>
    </sheetView>
  </sheetViews>
  <sheetFormatPr defaultRowHeight="15"/>
  <cols>
    <col collapsed="false" hidden="false" max="1" min="1" style="0" width="9.85204081632653"/>
    <col collapsed="false" hidden="false" max="2" min="2" style="0" width="26.8622448979592"/>
    <col collapsed="false" hidden="false" max="4" min="3" style="0" width="24.8367346938776"/>
    <col collapsed="false" hidden="false" max="5" min="5" style="0" width="12.1479591836735"/>
    <col collapsed="false" hidden="false" max="1025" min="6" style="0" width="8.36734693877551"/>
  </cols>
  <sheetData>
    <row r="1" customFormat="false" ht="15" hidden="false" customHeight="false" outlineLevel="0" collapsed="false">
      <c r="A1" s="0" t="s">
        <v>139</v>
      </c>
      <c r="B1" s="0" t="s">
        <v>140</v>
      </c>
      <c r="C1" s="0" t="s">
        <v>141</v>
      </c>
      <c r="D1" s="0" t="s">
        <v>142</v>
      </c>
      <c r="E1" s="0" t="s">
        <v>143</v>
      </c>
    </row>
    <row r="2" customFormat="false" ht="15" hidden="false" customHeight="false" outlineLevel="0" collapsed="false">
      <c r="B2" s="0" t="s">
        <v>144</v>
      </c>
      <c r="C2" s="0" t="s">
        <v>145</v>
      </c>
      <c r="D2" s="0" t="s">
        <v>145</v>
      </c>
    </row>
    <row r="3" customFormat="false" ht="15" hidden="false" customHeight="false" outlineLevel="0" collapsed="false">
      <c r="B3" s="0" t="s">
        <v>146</v>
      </c>
      <c r="C3" s="0" t="s">
        <v>147</v>
      </c>
      <c r="D3" s="0" t="s">
        <v>147</v>
      </c>
    </row>
    <row r="4" customFormat="false" ht="15" hidden="false" customHeight="false" outlineLevel="0" collapsed="false">
      <c r="B4" s="0" t="s">
        <v>148</v>
      </c>
      <c r="C4" s="0" t="s">
        <v>149</v>
      </c>
      <c r="D4" s="0" t="s">
        <v>149</v>
      </c>
    </row>
    <row r="5" customFormat="false" ht="15" hidden="false" customHeight="false" outlineLevel="0" collapsed="false">
      <c r="B5" s="0" t="s">
        <v>150</v>
      </c>
      <c r="C5" s="0" t="s">
        <v>151</v>
      </c>
      <c r="D5" s="0" t="s">
        <v>151</v>
      </c>
    </row>
    <row r="6" customFormat="false" ht="15" hidden="false" customHeight="false" outlineLevel="0" collapsed="false">
      <c r="B6" s="0" t="s">
        <v>152</v>
      </c>
      <c r="C6" s="0" t="s">
        <v>153</v>
      </c>
      <c r="D6" s="0" t="s">
        <v>153</v>
      </c>
    </row>
    <row r="7" customFormat="false" ht="15" hidden="false" customHeight="false" outlineLevel="0" collapsed="false">
      <c r="B7" s="0" t="s">
        <v>154</v>
      </c>
      <c r="C7" s="0" t="s">
        <v>155</v>
      </c>
      <c r="D7" s="0" t="s">
        <v>155</v>
      </c>
    </row>
    <row r="8" customFormat="false" ht="15" hidden="false" customHeight="false" outlineLevel="0" collapsed="false">
      <c r="B8" s="0" t="s">
        <v>156</v>
      </c>
      <c r="C8" s="0" t="s">
        <v>157</v>
      </c>
      <c r="D8" s="0" t="s">
        <v>157</v>
      </c>
    </row>
    <row r="9" customFormat="false" ht="15" hidden="false" customHeight="false" outlineLevel="0" collapsed="false">
      <c r="B9" s="0" t="s">
        <v>158</v>
      </c>
      <c r="C9" s="0" t="s">
        <v>159</v>
      </c>
      <c r="D9" s="0" t="s">
        <v>159</v>
      </c>
    </row>
    <row r="10" customFormat="false" ht="15" hidden="false" customHeight="false" outlineLevel="0" collapsed="false">
      <c r="B10" s="0" t="s">
        <v>160</v>
      </c>
      <c r="C10" s="0" t="s">
        <v>161</v>
      </c>
      <c r="D10" s="0" t="s">
        <v>161</v>
      </c>
    </row>
    <row r="11" customFormat="false" ht="15" hidden="false" customHeight="false" outlineLevel="0" collapsed="false">
      <c r="B11" s="0" t="s">
        <v>162</v>
      </c>
      <c r="C11" s="0" t="s">
        <v>163</v>
      </c>
      <c r="D11" s="0" t="s">
        <v>163</v>
      </c>
    </row>
    <row r="12" customFormat="false" ht="15" hidden="false" customHeight="false" outlineLevel="0" collapsed="false">
      <c r="B12" s="0" t="s">
        <v>164</v>
      </c>
      <c r="C12" s="0" t="s">
        <v>165</v>
      </c>
      <c r="D12" s="0" t="s">
        <v>165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139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2017-09-19T17:02:08Z</dcterms:created>
  <dc:creator>Pedro Lima</dc:creator>
  <dc:description/>
  <dc:language>pt-BR</dc:language>
  <cp:lastModifiedBy/>
  <dcterms:modified xsi:type="dcterms:W3CDTF">2017-12-18T22:28:26Z</dcterms:modified>
  <cp:revision>33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