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0" name="_xlnm._FilterDatabase_0_0_0_0_0_0_0_0_0_0_0" vbProcedure="false">params!$A$1:$O$78</definedName>
    <definedName function="false" hidden="false" localSheetId="0" name="_xlnm._FilterDatabase_0_0_0_0_0_0_0_0_0_0_0_0" vbProcedure="false">params!$A$1:$O$78</definedName>
    <definedName function="false" hidden="false" localSheetId="0" name="_xlnm._FilterDatabase_0_0_0_0_0_0_0_0_0_0_0_0_0" vbProcedure="false">params!$A$1:$O$78</definedName>
    <definedName function="false" hidden="false" localSheetId="0" name="_xlnm._FilterDatabase_0_0_0_0_0_0_0_0_0_0_0_0_0_0" vbProcedure="false">params!$A$1:$O$78</definedName>
    <definedName function="false" hidden="false" localSheetId="0" name="_xlnm._FilterDatabase_0_0_0_0_0_0_0_0_0_0_0_0_0_0_0" vbProcedure="false">params!$A$1:$O$78</definedName>
    <definedName function="false" hidden="false" localSheetId="0" name="_xlnm._FilterDatabase_0_0_0_0_0_0_0_0_0_0_0_0_0_0_0_0" vbProcedure="false">params!$A$1:$O$78</definedName>
    <definedName function="false" hidden="false" localSheetId="0" name="_xlnm._FilterDatabase_0_0_0_0_0_0_0_0_0_0_0_0_0_0_0_0_0" vbProcedure="false">params!$A$1:$O$78</definedName>
    <definedName function="false" hidden="false" localSheetId="2" name="_xlnm._FilterDatabase" vbProcedure="false">levers!$A$1:$G$15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levers!$A$1:$G$15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levers!$A$1:$G$15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levers!$A$1:$G$15</definedName>
    <definedName function="false" hidden="false" localSheetId="2" name="_xlnm._FilterDatabase_0_0_0_0_0_0_0" vbProcedure="false">levers!$A$1:$H$17</definedName>
    <definedName function="false" hidden="false" localSheetId="2" name="_xlnm._FilterDatabase_0_0_0_0_0_0_0_0" vbProcedure="false">levers!$A$1:$G$15</definedName>
    <definedName function="false" hidden="false" localSheetId="2" name="_xlnm._FilterDatabase_0_0_0_0_0_0_0_0_0" vbProcedure="false">levers!$A$1:$H$17</definedName>
    <definedName function="false" hidden="false" localSheetId="2" name="_xlnm._FilterDatabase_0_0_0_0_0_0_0_0_0_0" vbProcedure="false">levers!$A$1:$G$15</definedName>
    <definedName function="false" hidden="false" localSheetId="2" name="_xlnm._FilterDatabase_0_0_0_0_0_0_0_0_0_0_0" vbProcedure="false">levers!$A$1:$H$17</definedName>
    <definedName function="false" hidden="false" localSheetId="2" name="_xlnm._FilterDatabase_0_0_0_0_0_0_0_0_0_0_0_0" vbProcedure="false">levers!$A$1:$G$15</definedName>
    <definedName function="false" hidden="false" localSheetId="2" name="_xlnm._FilterDatabase_0_0_0_0_0_0_0_0_0_0_0_0_0" vbProcedure="false">levers!$A$1:$H$17</definedName>
    <definedName function="false" hidden="false" localSheetId="2" name="_xlnm._FilterDatabase_0_0_0_0_0_0_0_0_0_0_0_0_0_0" vbProcedure="false">levers!$A$1:$G$15</definedName>
    <definedName function="false" hidden="false" localSheetId="2" name="_xlnm._FilterDatabase_0_0_0_0_0_0_0_0_0_0_0_0_0_0_0" vbProcedure="false">levers!$A$1:$H$17</definedName>
    <definedName function="false" hidden="false" localSheetId="2" name="_xlnm._FilterDatabase_0_0_0_0_0_0_0_0_0_0_0_0_0_0_0_0" vbProcedure="false">levers!$A$1:$G$15</definedName>
    <definedName function="false" hidden="false" localSheetId="2" name="_xlnm._FilterDatabase_0_0_0_0_0_0_0_0_0_0_0_0_0_0_0_0_0" vbProcedure="false">levers!$A$1:$H$17</definedName>
    <definedName function="false" hidden="false" localSheetId="2" name="_xlnm._FilterDatabase_0_0_0_0_0_0_0_0_0_0_0_0_0_0_0_0_0_0" vbProcedure="false">levers!$A$1:$G$15</definedName>
    <definedName function="false" hidden="false" localSheetId="2" name="_xlnm._FilterDatabase_0_0_0_0_0_0_0_0_0_0_0_0_0_0_0_0_0_0_0" vbProcedure="false">levers!$A$1:$H$17</definedName>
    <definedName function="false" hidden="false" localSheetId="2" name="_xlnm._FilterDatabase_0_0_0_0_0_0_0_0_0_0_0_0_0_0_0_0_0_0_0_0" vbProcedure="false">levers!$A$1:$G$15</definedName>
    <definedName function="false" hidden="false" localSheetId="2" name="_xlnm._FilterDatabase_0_0_0_0_0_0_0_0_0_0_0_0_0_0_0_0_0_0_0_0_0" vbProcedure="false">levers!$A$1:$H$17</definedName>
    <definedName function="false" hidden="false" localSheetId="2" name="_xlnm._FilterDatabase_0_0_0_0_0_0_0_0_0_0_0_0_0_0_0_0_0_0_0_0_0_0" vbProcedure="false">levers!$A$1:$G$15</definedName>
    <definedName function="false" hidden="false" localSheetId="2" name="_xlnm._FilterDatabase_0_0_0_0_0_0_0_0_0_0_0_0_0_0_0_0_0_0_0_0_0_0_0" vbProcedure="false">levers!$A$1:$H$17</definedName>
    <definedName function="false" hidden="false" localSheetId="2" name="_xlnm._FilterDatabase_0_0_0_0_0_0_0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<sst xmlns="http://schemas.openxmlformats.org/spreadsheetml/2006/main" count="442" uniqueCount="217">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</sst>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1" width="23.4897959183673"/>
    <col collapsed="false" hidden="false" max="2" min="2" style="1" width="34.9642857142857"/>
    <col collapsed="false" hidden="false" max="3" min="3" style="2" width="10.1224489795918"/>
    <col collapsed="false" hidden="false" max="4" min="4" style="2" width="11.0714285714286"/>
    <col collapsed="false" hidden="false" max="5" min="5" style="1" width="10.530612244898"/>
    <col collapsed="false" hidden="false" max="6" min="6" style="2" width="6.0765306122449"/>
    <col collapsed="false" hidden="false" max="9" min="7" style="1" width="6.0765306122449"/>
    <col collapsed="false" hidden="false" max="10" min="10" style="1" width="7.83163265306122"/>
    <col collapsed="false" hidden="false" max="14" min="11" style="1" width="6.0765306122449"/>
    <col collapsed="false" hidden="false" max="15" min="15" style="1" width="3.51020408163265"/>
    <col collapsed="false" hidden="false" max="16" min="16" style="1" width="15.5255102040816"/>
    <col collapsed="false" hidden="false" max="17" min="17" style="1" width="18.765306122449"/>
    <col collapsed="false" hidden="false" max="18" min="18" style="1" width="8.36734693877551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37</v>
      </c>
      <c r="F6" s="2" t="n">
        <v>10</v>
      </c>
      <c r="G6" s="0" t="n">
        <f aca="false">1/10</f>
        <v>0.1</v>
      </c>
      <c r="H6" s="0" t="n">
        <f aca="false">1/5</f>
        <v>0.2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1" t="s">
        <v>46</v>
      </c>
      <c r="B8" s="1" t="s">
        <v>47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48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56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38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8" t="n">
        <f aca="false">IF(I11="Incerto",MAX(G11,J11-(ABS(F11*J11))),J11)</f>
        <v>0</v>
      </c>
      <c r="D11" s="8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9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56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38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0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1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2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1500000</v>
      </c>
      <c r="D37" s="2" t="n">
        <f aca="false">IF(I37="Incerto",MIN(H37,J37+(ABS(F37*J37))),J37)</f>
        <v>4500000</v>
      </c>
      <c r="E37" s="1" t="s">
        <v>115</v>
      </c>
      <c r="F37" s="2" t="n">
        <v>0.5</v>
      </c>
      <c r="G37" s="1" t="n">
        <f aca="false">J37/4</f>
        <v>750000</v>
      </c>
      <c r="H37" s="1" t="n">
        <f aca="false">J37*4</f>
        <v>12000000</v>
      </c>
      <c r="I37" s="5" t="s">
        <v>38</v>
      </c>
      <c r="J37" s="1" t="n">
        <v>3000000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1" t="s">
        <v>140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21</v>
      </c>
      <c r="J53" s="1" t="n">
        <v>2500</v>
      </c>
      <c r="K53" s="0"/>
      <c r="L53" s="0"/>
      <c r="M53" s="0"/>
      <c r="N53" s="0"/>
      <c r="O53" s="1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1" t="s">
        <v>141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21</v>
      </c>
      <c r="J54" s="1" t="n">
        <v>1831</v>
      </c>
      <c r="K54" s="0"/>
      <c r="L54" s="0"/>
      <c r="M54" s="0"/>
      <c r="N54" s="0"/>
      <c r="O54" s="1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8" t="n">
        <f aca="false">IF(I66="Incerto",MAX(G66,J66-(ABS(F66*J66))),J66)</f>
        <v>0.05</v>
      </c>
      <c r="D66" s="8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8" t="n">
        <f aca="false">IF(I67="Incerto",MAX(G67,J67-(ABS(F67*J67))),J67)</f>
        <v>0.05</v>
      </c>
      <c r="D67" s="8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8" t="n">
        <f aca="false">IF(I68="Incerto",MAX(G68,J68-(ABS(F68*J68))),J68)</f>
        <v>0.05</v>
      </c>
      <c r="D68" s="8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1" t="s">
        <v>169</v>
      </c>
      <c r="B75" s="1" t="s">
        <v>170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48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21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1" t="s">
        <v>171</v>
      </c>
      <c r="B76" s="1" t="s">
        <v>170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48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21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1" t="s">
        <v>172</v>
      </c>
      <c r="B77" s="1" t="s">
        <v>170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48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21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1" t="s">
        <v>173</v>
      </c>
      <c r="B78" s="1" t="s">
        <v>170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48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21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5204081632653"/>
    <col collapsed="false" hidden="false" max="2" min="2" style="0" width="12.8265306122449"/>
    <col collapsed="false" hidden="false" max="3" min="3" style="0" width="15.9285714285714"/>
    <col collapsed="false" hidden="false" max="4" min="4" style="0" width="16.1989795918367"/>
    <col collapsed="false" hidden="false" max="1025" min="5" style="0" width="8.10204081632653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0.35</v>
      </c>
      <c r="D3" s="0" t="n">
        <v>0.1</v>
      </c>
    </row>
    <row r="4" customFormat="false" ht="12.8" hidden="false" customHeight="false" outlineLevel="0" collapsed="false">
      <c r="B4" s="0" t="n">
        <v>0.9</v>
      </c>
      <c r="C4" s="0" t="n">
        <v>0.45</v>
      </c>
      <c r="D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3" min="1" style="1" width="6.0765306122449"/>
    <col collapsed="false" hidden="false" max="4" min="4" style="1" width="17.0102040816327"/>
    <col collapsed="false" hidden="false" max="5" min="5" style="1" width="12.5561224489796"/>
    <col collapsed="false" hidden="false" max="6" min="6" style="1" width="15.2551020408163"/>
    <col collapsed="false" hidden="false" max="7" min="7" style="1" width="11.6071428571429"/>
    <col collapsed="false" hidden="false" max="8" min="8" style="0" width="9.98979591836735"/>
    <col collapsed="false" hidden="false" max="9" min="9" style="1" width="7.423469387755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1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10204081632653"/>
    <col collapsed="false" hidden="false" max="2" min="2" style="0" width="16.1989795918367"/>
    <col collapsed="false" hidden="false" max="4" min="3" style="0" width="15.1173469387755"/>
    <col collapsed="false" hidden="false" max="5" min="5" style="0" width="6.3469387755102"/>
    <col collapsed="false" hidden="false" max="1025" min="6" style="0" width="8.23469387755102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7959183673469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211</v>
      </c>
      <c r="B2" s="0" t="n">
        <v>250</v>
      </c>
      <c r="C2" s="0" t="n">
        <f aca="false">12000*1.5^10</f>
        <v>691980.46875</v>
      </c>
    </row>
    <row r="3" customFormat="false" ht="12.8" hidden="false" customHeight="false" outlineLevel="0" collapsed="false">
      <c r="A3" s="0" t="s">
        <v>212</v>
      </c>
      <c r="B3" s="0" t="n">
        <v>10000</v>
      </c>
      <c r="C3" s="0" t="n">
        <f aca="false">200000*4</f>
        <v>800000</v>
      </c>
    </row>
    <row r="4" customFormat="false" ht="13.8" hidden="false" customHeight="false" outlineLevel="0" collapsed="false">
      <c r="A4" s="0" t="s">
        <v>213</v>
      </c>
      <c r="B4" s="0" t="n">
        <v>10000</v>
      </c>
      <c r="C4" s="0" t="n">
        <f aca="false">200000*4</f>
        <v>800000</v>
      </c>
    </row>
    <row r="5" customFormat="false" ht="13.8" hidden="false" customHeight="false" outlineLevel="0" collapsed="false">
      <c r="A5" s="0" t="s">
        <v>214</v>
      </c>
      <c r="B5" s="0" t="n">
        <v>10000</v>
      </c>
      <c r="C5" s="0" t="n">
        <f aca="false">200000*4</f>
        <v>800000</v>
      </c>
    </row>
    <row r="6" customFormat="false" ht="13.8" hidden="false" customHeight="false" outlineLevel="0" collapsed="false">
      <c r="A6" s="0" t="s">
        <v>215</v>
      </c>
      <c r="B6" s="0" t="n">
        <v>10000</v>
      </c>
      <c r="C6" s="0" t="n">
        <f aca="false">200000*4</f>
        <v>800000</v>
      </c>
    </row>
    <row r="7" customFormat="false" ht="13.8" hidden="false" customHeight="false" outlineLevel="0" collapsed="false">
      <c r="A7" s="0" t="s">
        <v>216</v>
      </c>
      <c r="B7" s="0" t="n">
        <v>-0.5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2018-01-02T19:47:55Z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