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"/>
    </mc:Choice>
  </mc:AlternateContent>
  <bookViews>
    <workbookView xWindow="0" yWindow="0" windowWidth="16380" windowHeight="8190" tabRatio="990" xr2:uid="{00000000-000D-0000-FFFF-FFFF00000000}"/>
  </bookViews>
  <sheets>
    <sheet name="params" sheetId="1" r:id="rId1"/>
    <sheet name="levers" sheetId="2" r:id="rId2"/>
    <sheet name="configs" sheetId="3" r:id="rId3"/>
    <sheet name="VariableNames" sheetId="4" r:id="rId4"/>
  </sheets>
  <calcPr calcId="17102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" i="2" l="1"/>
  <c r="B6" i="2" s="1"/>
  <c r="D5" i="2"/>
  <c r="B5" i="2"/>
  <c r="A4" i="2"/>
  <c r="A5" i="2" s="1"/>
  <c r="A6" i="2" s="1"/>
  <c r="A7" i="2" s="1"/>
  <c r="D3" i="2"/>
  <c r="D4" i="2" s="1"/>
  <c r="A3" i="2"/>
  <c r="B2" i="2"/>
  <c r="L37" i="1"/>
  <c r="D37" i="1"/>
  <c r="C37" i="1"/>
  <c r="L36" i="1"/>
  <c r="L35" i="1"/>
  <c r="D35" i="1"/>
  <c r="L34" i="1"/>
  <c r="L33" i="1"/>
  <c r="D33" i="1"/>
  <c r="C33" i="1"/>
  <c r="D32" i="1"/>
  <c r="C32" i="1"/>
  <c r="L32" i="1" s="1"/>
  <c r="D31" i="1"/>
  <c r="C31" i="1"/>
  <c r="L31" i="1" s="1"/>
  <c r="L30" i="1"/>
  <c r="C30" i="1"/>
  <c r="L29" i="1"/>
  <c r="L28" i="1"/>
  <c r="L27" i="1"/>
  <c r="D26" i="1"/>
  <c r="C26" i="1"/>
  <c r="L26" i="1" s="1"/>
  <c r="L25" i="1"/>
  <c r="J24" i="1"/>
  <c r="D24" i="1"/>
  <c r="L24" i="1" s="1"/>
  <c r="L22" i="1"/>
  <c r="L21" i="1"/>
  <c r="D20" i="1"/>
  <c r="L20" i="1" s="1"/>
  <c r="L19" i="1"/>
  <c r="D19" i="1"/>
  <c r="C19" i="1"/>
  <c r="D18" i="1"/>
  <c r="C18" i="1"/>
  <c r="L18" i="1" s="1"/>
  <c r="L17" i="1"/>
  <c r="D16" i="1"/>
  <c r="C16" i="1"/>
  <c r="L16" i="1" s="1"/>
  <c r="L15" i="1"/>
  <c r="D14" i="1"/>
  <c r="C14" i="1"/>
  <c r="L14" i="1" s="1"/>
  <c r="D13" i="1"/>
  <c r="D23" i="1" s="1"/>
  <c r="C13" i="1"/>
  <c r="L13" i="1" s="1"/>
  <c r="L12" i="1"/>
  <c r="D12" i="1"/>
  <c r="C12" i="1"/>
  <c r="L11" i="1"/>
  <c r="D11" i="1"/>
  <c r="C11" i="1"/>
  <c r="L10" i="1"/>
  <c r="L9" i="1"/>
  <c r="D9" i="1"/>
  <c r="C9" i="1"/>
  <c r="L8" i="1"/>
  <c r="L7" i="1"/>
  <c r="D7" i="1"/>
  <c r="C7" i="1"/>
  <c r="D6" i="1"/>
  <c r="C6" i="1"/>
  <c r="L6" i="1" s="1"/>
  <c r="D5" i="1"/>
  <c r="C5" i="1"/>
  <c r="L5" i="1" s="1"/>
  <c r="L4" i="1"/>
  <c r="D4" i="1"/>
  <c r="C4" i="1"/>
  <c r="L3" i="1"/>
  <c r="D3" i="1"/>
  <c r="C3" i="1"/>
  <c r="C2" i="1"/>
  <c r="L2" i="1" s="1"/>
  <c r="D7" i="2" l="1"/>
  <c r="B7" i="2" s="1"/>
  <c r="B4" i="2"/>
  <c r="C23" i="1"/>
  <c r="L23" i="1" s="1"/>
  <c r="B3" i="2"/>
</calcChain>
</file>

<file path=xl/sharedStrings.xml><?xml version="1.0" encoding="utf-8"?>
<sst xmlns="http://schemas.openxmlformats.org/spreadsheetml/2006/main" count="185" uniqueCount="133">
  <si>
    <t>Variavel</t>
  </si>
  <si>
    <t>NomeAmigavel</t>
  </si>
  <si>
    <t>Min</t>
  </si>
  <si>
    <t>Max</t>
  </si>
  <si>
    <t>Unidade</t>
  </si>
  <si>
    <t>Símbolo</t>
  </si>
  <si>
    <t>Tipo</t>
  </si>
  <si>
    <t>CenarioBase</t>
  </si>
  <si>
    <t>Sterman</t>
  </si>
  <si>
    <t>Sterman Min</t>
  </si>
  <si>
    <t>Sterman Max</t>
  </si>
  <si>
    <t>Igual</t>
  </si>
  <si>
    <t>aUnitsPerHousehold</t>
  </si>
  <si>
    <t>Unidades por Consumidor</t>
  </si>
  <si>
    <t>{1/ano}</t>
  </si>
  <si>
    <t>\mu</t>
  </si>
  <si>
    <t>Incerto</t>
  </si>
  <si>
    <t>aDiscountRate</t>
  </si>
  <si>
    <t>Taxa de Desconto</t>
  </si>
  <si>
    <t>adimensional</t>
  </si>
  <si>
    <t>\rho</t>
  </si>
  <si>
    <t>Fixo</t>
  </si>
  <si>
    <t>aNormalDeliveryDelay</t>
  </si>
  <si>
    <t>Tempo de Entrega Padrão</t>
  </si>
  <si>
    <t>anos</t>
  </si>
  <si>
    <t>aSwitchForCapacity</t>
  </si>
  <si>
    <t>Configuração: Capacidade influencia a produção ou não.</t>
  </si>
  <si>
    <t>Booleano (0 ou 1)</t>
  </si>
  <si>
    <t>-</t>
  </si>
  <si>
    <t>aFractionalDiscardRate</t>
  </si>
  <si>
    <t>Percentual de Produtos Descartados</t>
  </si>
  <si>
    <t>% (produtos / produtos)</t>
  </si>
  <si>
    <t>aInitialDiffusionFraction</t>
  </si>
  <si>
    <t>Fração Inicial de Difusão dos Produtos</t>
  </si>
  <si>
    <t xml:space="preserve">% </t>
  </si>
  <si>
    <t>aReferencePrice</t>
  </si>
  <si>
    <t>Preço de Referência em Equilíbrio com Demanda de Referência</t>
  </si>
  <si>
    <t>$</t>
  </si>
  <si>
    <t>aReferenceIndustryDemandElasticity</t>
  </si>
  <si>
    <t>Elasticidade da Demanda de referência</t>
  </si>
  <si>
    <t>?</t>
  </si>
  <si>
    <t>aReferencePopulation</t>
  </si>
  <si>
    <t>Mercado Consumidor de Referência</t>
  </si>
  <si>
    <t>Consumidores</t>
  </si>
  <si>
    <t>aInnovatorAdoptionFraction</t>
  </si>
  <si>
    <t>Fração de Consumidores Inovadores</t>
  </si>
  <si>
    <t>aWOMStrength</t>
  </si>
  <si>
    <t>Força da Difusão do Produto “Boca a Boca”</t>
  </si>
  <si>
    <t>aPopulation</t>
  </si>
  <si>
    <t>Número Total de Consumidores no modelo</t>
  </si>
  <si>
    <t>aSwitchForShipmentsInForecast</t>
  </si>
  <si>
    <t>Configuração: Entregas Influencia a Produção.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</si>
  <si>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</si>
  <si>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</si>
  <si>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</si>
  <si>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</si>
  <si>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</si>
  <si>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</si>
  <si>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</si>
  <si>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</si>
  <si>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</si>
  <si>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</si>
  <si>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</si>
  <si>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</si>
  <si>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aSensOfAttractToPrice</t>
  </si>
  <si>
    <t>Sensibilidade da atratividade ao preço</t>
  </si>
  <si>
    <t>aLCStrength</t>
  </si>
  <si>
    <t>Força da Curva de Aprendizagem</t>
  </si>
  <si>
    <t>aInitialProductionExperience</t>
  </si>
  <si>
    <t>Experiência de Produção Inicial</t>
  </si>
  <si>
    <t>Unidades Produzidas</t>
  </si>
  <si>
    <t>aRatioOfFixedToVarCost</t>
  </si>
  <si>
    <t>Razão dos Custos Fixos em relação aos custos variáveis</t>
  </si>
  <si>
    <t>aInitialPrice</t>
  </si>
  <si>
    <t>Preço de Referência Inicial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</si>
  <si>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</si>
  <si>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</si>
  <si>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</si>
  <si>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</si>
  <si>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</si>
  <si>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</si>
  <si>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</si>
  <si>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aDesiredMarketShare2</t>
  </si>
  <si>
    <t>Market Share Desejado* Na Estratégia Agressiva (talvez seja melhor separar)</t>
  </si>
  <si>
    <t>aSwitchForCapacityStrategy2</t>
  </si>
  <si>
    <t>Estratégia de Capacidade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</si>
  <si>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</si>
  <si>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</si>
  <si>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</si>
  <si>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</si>
  <si>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</si>
  <si>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</si>
  <si>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</si>
  <si>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</si>
  <si>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</si>
  <si>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</si>
  <si>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</si>
  <si>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</si>
  <si>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</si>
  <si>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Lever</t>
  </si>
  <si>
    <t>LeverCode</t>
  </si>
  <si>
    <t>aSwitchForCapacityStrategy1</t>
  </si>
  <si>
    <t>aDesiredMarketShare1</t>
  </si>
  <si>
    <t>Start</t>
  </si>
  <si>
    <t>Finish</t>
  </si>
  <si>
    <t>Step</t>
  </si>
  <si>
    <t>ModelName</t>
  </si>
  <si>
    <t>ResultName</t>
  </si>
  <si>
    <t>ChartName</t>
  </si>
  <si>
    <t>TextName</t>
  </si>
  <si>
    <t>EquationName</t>
  </si>
  <si>
    <t>Tempo</t>
  </si>
  <si>
    <t>Anos</t>
  </si>
  <si>
    <t>PotentialAdopters</t>
  </si>
  <si>
    <t>Clientes Potenciais</t>
  </si>
  <si>
    <t>Adopters</t>
  </si>
  <si>
    <t>Clientes</t>
  </si>
  <si>
    <t>AdvEffectiveness</t>
  </si>
  <si>
    <t>Efetividade do Anúncio</t>
  </si>
  <si>
    <t>ContactRate</t>
  </si>
  <si>
    <t>Taxa de Contato</t>
  </si>
  <si>
    <t>AdoptionFraction</t>
  </si>
  <si>
    <t>Taxa de Adoção</t>
  </si>
  <si>
    <t>TotalPopulation</t>
  </si>
  <si>
    <t>População Total</t>
  </si>
  <si>
    <t>Adoption_From_Advertising</t>
  </si>
  <si>
    <t>Novos Clientes em Propaganda</t>
  </si>
  <si>
    <t>Adoption_From_Word_of_Mouth</t>
  </si>
  <si>
    <t>Novos Clientes por Boca a Boca</t>
  </si>
  <si>
    <t>Adoption_Rate</t>
  </si>
  <si>
    <t>Taxa de novos Clientes</t>
  </si>
  <si>
    <t>Replicacao</t>
  </si>
  <si>
    <t>Replicação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</si>
</sst>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/>
    </xf>
    <xf numFmtId="0" fontId="0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7"/>
  <sheetViews>
    <sheetView tabSelected="1" topLeftCell="A10" zoomScale="90" zoomScaleNormal="90" workbookViewId="0">
      <selection activeCell="E13" sqref="E13"/>
    </sheetView>
  </sheetViews>
  <sheetFormatPr defaultRowHeight="15" x14ac:dyDescent="0.25"/>
  <cols>
    <col min="1" max="1" width="29.42578125" style="1"/>
    <col min="2" max="2" width="47" style="1"/>
    <col min="3" max="3" width="9.85546875" style="1"/>
    <col min="4" max="4" width="7.7109375" style="1"/>
    <col min="5" max="5" width="18.7109375" style="1"/>
    <col min="6" max="7" width="7.7109375" style="1"/>
    <col min="8" max="8" width="11.5703125" style="1"/>
    <col min="9" max="9" width="7.28515625" style="1"/>
    <col min="10" max="10" width="10.85546875" style="1"/>
    <col min="11" max="11" width="10.42578125" style="1"/>
    <col min="12" max="1025" width="7.7109375" style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>
        <f t="shared" ref="C2:C7" si="0">MAX(I2,J2)</f>
        <v>1</v>
      </c>
      <c r="D2" s="1">
        <v>2</v>
      </c>
      <c r="E2" s="1" t="s">
        <v>14</v>
      </c>
      <c r="F2" s="1" t="s">
        <v>15</v>
      </c>
      <c r="G2" s="1" t="s">
        <v>16</v>
      </c>
      <c r="H2"/>
      <c r="I2" s="1">
        <v>1</v>
      </c>
      <c r="J2"/>
      <c r="K2"/>
      <c r="L2" s="3" t="b">
        <f t="shared" ref="L2:L37" si="1">C2=D2</f>
        <v>0</v>
      </c>
    </row>
    <row r="3" spans="1:12" x14ac:dyDescent="0.25">
      <c r="A3" s="1" t="s">
        <v>17</v>
      </c>
      <c r="B3" s="1" t="s">
        <v>18</v>
      </c>
      <c r="C3" s="1">
        <f t="shared" si="0"/>
        <v>0.04</v>
      </c>
      <c r="D3" s="1">
        <f>MAX(I3,K3)</f>
        <v>0.04</v>
      </c>
      <c r="E3" s="1" t="s">
        <v>19</v>
      </c>
      <c r="F3" s="1" t="s">
        <v>20</v>
      </c>
      <c r="G3" s="1" t="s">
        <v>21</v>
      </c>
      <c r="H3"/>
      <c r="I3" s="1">
        <v>0.04</v>
      </c>
      <c r="J3"/>
      <c r="K3"/>
      <c r="L3" s="3" t="b">
        <f t="shared" si="1"/>
        <v>1</v>
      </c>
    </row>
    <row r="4" spans="1:12" x14ac:dyDescent="0.25">
      <c r="A4" s="1" t="s">
        <v>22</v>
      </c>
      <c r="B4" s="1" t="s">
        <v>23</v>
      </c>
      <c r="C4" s="1">
        <f t="shared" si="0"/>
        <v>0.25</v>
      </c>
      <c r="D4" s="1">
        <f>MAX(I4,K4)</f>
        <v>0.25</v>
      </c>
      <c r="E4" s="1" t="s">
        <v>24</v>
      </c>
      <c r="F4"/>
      <c r="G4" s="1" t="s">
        <v>21</v>
      </c>
      <c r="H4"/>
      <c r="I4" s="1">
        <v>0.25</v>
      </c>
      <c r="J4"/>
      <c r="K4"/>
      <c r="L4" s="3" t="b">
        <f t="shared" si="1"/>
        <v>1</v>
      </c>
    </row>
    <row r="5" spans="1:12" x14ac:dyDescent="0.25">
      <c r="A5" s="1" t="s">
        <v>25</v>
      </c>
      <c r="B5" s="1" t="s">
        <v>26</v>
      </c>
      <c r="C5" s="1">
        <f t="shared" si="0"/>
        <v>1</v>
      </c>
      <c r="D5" s="1">
        <f>MAX(I5,K5)</f>
        <v>1</v>
      </c>
      <c r="E5" s="1" t="s">
        <v>27</v>
      </c>
      <c r="F5" s="1" t="s">
        <v>28</v>
      </c>
      <c r="G5" s="1" t="s">
        <v>21</v>
      </c>
      <c r="H5" s="1">
        <v>1</v>
      </c>
      <c r="I5" s="1">
        <v>1</v>
      </c>
      <c r="J5"/>
      <c r="K5"/>
      <c r="L5" s="3" t="b">
        <f t="shared" si="1"/>
        <v>1</v>
      </c>
    </row>
    <row r="6" spans="1:12" x14ac:dyDescent="0.25">
      <c r="A6" s="1" t="s">
        <v>29</v>
      </c>
      <c r="B6" s="1" t="s">
        <v>30</v>
      </c>
      <c r="C6" s="1">
        <f t="shared" si="0"/>
        <v>0.1</v>
      </c>
      <c r="D6" s="1">
        <f>MAX(I6,K6)</f>
        <v>0.5</v>
      </c>
      <c r="E6" s="1" t="s">
        <v>31</v>
      </c>
      <c r="F6"/>
      <c r="G6" s="1" t="s">
        <v>16</v>
      </c>
      <c r="I6" s="1">
        <v>0.1</v>
      </c>
      <c r="J6">
        <v>0.1</v>
      </c>
      <c r="K6">
        <v>0.5</v>
      </c>
      <c r="L6" s="3" t="b">
        <f t="shared" si="1"/>
        <v>0</v>
      </c>
    </row>
    <row r="7" spans="1:12" x14ac:dyDescent="0.25">
      <c r="A7" s="1" t="s">
        <v>32</v>
      </c>
      <c r="B7" s="1" t="s">
        <v>33</v>
      </c>
      <c r="C7" s="1">
        <f t="shared" si="0"/>
        <v>1E-3</v>
      </c>
      <c r="D7" s="1">
        <f>MAX(I7,K7)</f>
        <v>1E-3</v>
      </c>
      <c r="E7" s="1" t="s">
        <v>34</v>
      </c>
      <c r="F7"/>
      <c r="G7" s="1" t="s">
        <v>21</v>
      </c>
      <c r="I7" s="1">
        <v>1E-3</v>
      </c>
      <c r="J7"/>
      <c r="K7"/>
      <c r="L7" s="3" t="b">
        <f t="shared" si="1"/>
        <v>1</v>
      </c>
    </row>
    <row r="8" spans="1:12" x14ac:dyDescent="0.25">
      <c r="A8" s="1" t="s">
        <v>35</v>
      </c>
      <c r="B8" s="1" t="s">
        <v>36</v>
      </c>
      <c r="C8" s="1">
        <v>7000</v>
      </c>
      <c r="D8" s="1">
        <v>7000</v>
      </c>
      <c r="E8" s="1" t="s">
        <v>37</v>
      </c>
      <c r="F8"/>
      <c r="G8" s="1" t="s">
        <v>21</v>
      </c>
      <c r="I8" s="1">
        <v>1000</v>
      </c>
      <c r="J8"/>
      <c r="K8"/>
      <c r="L8" s="3" t="b">
        <f t="shared" si="1"/>
        <v>1</v>
      </c>
    </row>
    <row r="9" spans="1:12" x14ac:dyDescent="0.25">
      <c r="A9" s="1" t="s">
        <v>38</v>
      </c>
      <c r="B9" s="1" t="s">
        <v>39</v>
      </c>
      <c r="C9" s="1">
        <f>MAX(I9,J9)</f>
        <v>0.2</v>
      </c>
      <c r="D9" s="1">
        <f>MAX(I9,K9)</f>
        <v>1</v>
      </c>
      <c r="E9" s="1" t="s">
        <v>40</v>
      </c>
      <c r="F9"/>
      <c r="G9" s="1" t="s">
        <v>40</v>
      </c>
      <c r="I9" s="1">
        <v>0.2</v>
      </c>
      <c r="J9">
        <v>0</v>
      </c>
      <c r="K9">
        <v>1</v>
      </c>
      <c r="L9" s="3" t="b">
        <f t="shared" si="1"/>
        <v>0</v>
      </c>
    </row>
    <row r="10" spans="1:12" x14ac:dyDescent="0.25">
      <c r="A10" s="1" t="s">
        <v>41</v>
      </c>
      <c r="B10" s="1" t="s">
        <v>42</v>
      </c>
      <c r="C10" s="1">
        <v>200000</v>
      </c>
      <c r="D10" s="1">
        <v>200000</v>
      </c>
      <c r="E10" s="1" t="s">
        <v>43</v>
      </c>
      <c r="F10"/>
      <c r="G10" s="1" t="s">
        <v>21</v>
      </c>
      <c r="I10" s="1">
        <v>60000000</v>
      </c>
      <c r="J10"/>
      <c r="K10"/>
      <c r="L10" s="3" t="b">
        <f t="shared" si="1"/>
        <v>1</v>
      </c>
    </row>
    <row r="11" spans="1:12" x14ac:dyDescent="0.25">
      <c r="A11" s="1" t="s">
        <v>44</v>
      </c>
      <c r="B11" s="1" t="s">
        <v>45</v>
      </c>
      <c r="C11" s="1">
        <f>MAX(I11,J11)</f>
        <v>1E-3</v>
      </c>
      <c r="D11" s="1">
        <f>MAX(I11,K11)</f>
        <v>1E-3</v>
      </c>
      <c r="E11" s="1" t="s">
        <v>34</v>
      </c>
      <c r="F11"/>
      <c r="G11" s="1" t="s">
        <v>16</v>
      </c>
      <c r="I11" s="1">
        <v>1E-3</v>
      </c>
      <c r="J11"/>
      <c r="K11"/>
      <c r="L11" s="3" t="b">
        <f t="shared" si="1"/>
        <v>1</v>
      </c>
    </row>
    <row r="12" spans="1:12" x14ac:dyDescent="0.25">
      <c r="A12" s="1" t="s">
        <v>46</v>
      </c>
      <c r="B12" s="1" t="s">
        <v>47</v>
      </c>
      <c r="C12" s="1">
        <f>MAX(I12,J12)</f>
        <v>1</v>
      </c>
      <c r="D12" s="1">
        <f>MAX(I12,K12)</f>
        <v>1</v>
      </c>
      <c r="E12" s="1" t="s">
        <v>40</v>
      </c>
      <c r="F12"/>
      <c r="G12" s="1" t="s">
        <v>16</v>
      </c>
      <c r="I12" s="1">
        <v>1</v>
      </c>
      <c r="J12"/>
      <c r="K12"/>
      <c r="L12" s="3" t="b">
        <f t="shared" si="1"/>
        <v>1</v>
      </c>
    </row>
    <row r="13" spans="1:12" x14ac:dyDescent="0.25">
      <c r="A13" s="1" t="s">
        <v>48</v>
      </c>
      <c r="B13" s="1" t="s">
        <v>49</v>
      </c>
      <c r="C13" s="1">
        <f>C10*5</f>
        <v>1000000</v>
      </c>
      <c r="D13" s="1">
        <f>D10*5</f>
        <v>1000000</v>
      </c>
      <c r="E13" s="1" t="s">
        <v>43</v>
      </c>
      <c r="F13"/>
      <c r="G13" s="1" t="s">
        <v>21</v>
      </c>
      <c r="I13" s="1">
        <v>100000000</v>
      </c>
      <c r="J13"/>
      <c r="K13"/>
      <c r="L13" s="3" t="b">
        <f t="shared" si="1"/>
        <v>1</v>
      </c>
    </row>
    <row r="14" spans="1:12" x14ac:dyDescent="0.25">
      <c r="A14" s="1" t="s">
        <v>50</v>
      </c>
      <c r="B14" s="1" t="s">
        <v>51</v>
      </c>
      <c r="C14" s="1">
        <f>MAX(I14,J14)</f>
        <v>0</v>
      </c>
      <c r="D14" s="1">
        <f>MAX(I14,K14)</f>
        <v>0</v>
      </c>
      <c r="E14"/>
      <c r="F14" s="1" t="s">
        <v>28</v>
      </c>
      <c r="G14" s="1" t="s">
        <v>21</v>
      </c>
      <c r="I14" s="1">
        <v>0</v>
      </c>
      <c r="J14"/>
      <c r="K14"/>
      <c r="L14" s="3" t="b">
        <f t="shared" si="1"/>
        <v>1</v>
      </c>
    </row>
    <row r="15" spans="1:12" x14ac:dyDescent="0.25">
      <c r="A15" s="1" t="s">
        <v>52</v>
      </c>
      <c r="B15" s="1" t="s">
        <v>53</v>
      </c>
      <c r="C15" s="1">
        <v>0.125</v>
      </c>
      <c r="D15" s="1">
        <v>0.25</v>
      </c>
      <c r="E15" s="1" t="s">
        <v>24</v>
      </c>
      <c r="G15" s="1" t="s">
        <v>16</v>
      </c>
      <c r="I15" s="1">
        <v>0.25</v>
      </c>
      <c r="J15" s="1">
        <v>6.25E-2</v>
      </c>
      <c r="K15" s="1">
        <v>0.25</v>
      </c>
      <c r="L15" s="3" t="b">
        <f t="shared" si="1"/>
        <v>0</v>
      </c>
    </row>
    <row r="16" spans="1:12" x14ac:dyDescent="0.25">
      <c r="A16" s="1" t="s">
        <v>54</v>
      </c>
      <c r="B16" s="1" t="s">
        <v>55</v>
      </c>
      <c r="C16" s="1">
        <f>MAX(I16,J16)</f>
        <v>1</v>
      </c>
      <c r="D16" s="1">
        <f>MAX(I16,K16)</f>
        <v>1</v>
      </c>
      <c r="E16" s="1" t="s">
        <v>24</v>
      </c>
      <c r="G16" s="1" t="s">
        <v>21</v>
      </c>
      <c r="I16" s="1">
        <v>1</v>
      </c>
      <c r="J16"/>
      <c r="K16"/>
      <c r="L16" s="3" t="b">
        <f t="shared" si="1"/>
        <v>1</v>
      </c>
    </row>
    <row r="17" spans="1:12" x14ac:dyDescent="0.25">
      <c r="A17" s="1" t="s">
        <v>56</v>
      </c>
      <c r="B17" s="1" t="s">
        <v>57</v>
      </c>
      <c r="C17" s="1">
        <v>0.5</v>
      </c>
      <c r="D17" s="1">
        <v>1</v>
      </c>
      <c r="E17" s="1" t="s">
        <v>24</v>
      </c>
      <c r="G17" s="1" t="s">
        <v>16</v>
      </c>
      <c r="I17" s="1">
        <v>1</v>
      </c>
      <c r="J17" s="1">
        <v>0.5</v>
      </c>
      <c r="K17" s="1">
        <v>1</v>
      </c>
      <c r="L17" s="3" t="b">
        <f t="shared" si="1"/>
        <v>0</v>
      </c>
    </row>
    <row r="18" spans="1:12" x14ac:dyDescent="0.25">
      <c r="A18" s="1" t="s">
        <v>58</v>
      </c>
      <c r="B18" s="1" t="s">
        <v>59</v>
      </c>
      <c r="C18" s="1">
        <f>MAX(I18,J18)</f>
        <v>1</v>
      </c>
      <c r="D18" s="1">
        <f>MAX(I18,K18)</f>
        <v>1</v>
      </c>
      <c r="E18" s="1" t="s">
        <v>24</v>
      </c>
      <c r="G18" s="1" t="s">
        <v>40</v>
      </c>
      <c r="I18" s="1">
        <v>1</v>
      </c>
      <c r="J18"/>
      <c r="K18"/>
      <c r="L18" s="3" t="b">
        <f t="shared" si="1"/>
        <v>1</v>
      </c>
    </row>
    <row r="19" spans="1:12" x14ac:dyDescent="0.25">
      <c r="A19" s="1" t="s">
        <v>60</v>
      </c>
      <c r="B19" s="1" t="s">
        <v>61</v>
      </c>
      <c r="C19" s="1">
        <f>MAX(I19,J19)</f>
        <v>0.25</v>
      </c>
      <c r="D19" s="1">
        <f>MAX(I19,K19)</f>
        <v>0.25</v>
      </c>
      <c r="E19" s="1" t="s">
        <v>24</v>
      </c>
      <c r="G19" s="1" t="s">
        <v>40</v>
      </c>
      <c r="I19" s="1">
        <v>0.25</v>
      </c>
      <c r="J19"/>
      <c r="K19"/>
      <c r="L19" s="3" t="b">
        <f t="shared" si="1"/>
        <v>1</v>
      </c>
    </row>
    <row r="20" spans="1:12" x14ac:dyDescent="0.25">
      <c r="A20" s="1" t="s">
        <v>62</v>
      </c>
      <c r="B20" s="1" t="s">
        <v>63</v>
      </c>
      <c r="C20" s="1">
        <v>-12</v>
      </c>
      <c r="D20" s="1">
        <f>MAX(I20,K20)</f>
        <v>-4</v>
      </c>
      <c r="E20" s="1" t="s">
        <v>19</v>
      </c>
      <c r="G20" s="1" t="s">
        <v>16</v>
      </c>
      <c r="I20" s="1">
        <v>-4</v>
      </c>
      <c r="J20"/>
      <c r="K20"/>
      <c r="L20" s="3" t="b">
        <f t="shared" si="1"/>
        <v>0</v>
      </c>
    </row>
    <row r="21" spans="1:12" x14ac:dyDescent="0.25">
      <c r="A21" s="1" t="s">
        <v>64</v>
      </c>
      <c r="B21" s="1" t="s">
        <v>65</v>
      </c>
      <c r="C21" s="1">
        <v>-12</v>
      </c>
      <c r="D21" s="1">
        <v>-4</v>
      </c>
      <c r="E21" s="1" t="s">
        <v>19</v>
      </c>
      <c r="G21" s="1" t="s">
        <v>16</v>
      </c>
      <c r="I21" s="1">
        <v>-8</v>
      </c>
      <c r="J21" s="1">
        <v>-12</v>
      </c>
      <c r="K21" s="1">
        <v>-4</v>
      </c>
      <c r="L21" s="3" t="b">
        <f t="shared" si="1"/>
        <v>0</v>
      </c>
    </row>
    <row r="22" spans="1:12" x14ac:dyDescent="0.25">
      <c r="A22" s="1" t="s">
        <v>66</v>
      </c>
      <c r="B22" s="1" t="s">
        <v>67</v>
      </c>
      <c r="C22" s="1">
        <v>0.7</v>
      </c>
      <c r="D22" s="1">
        <v>0.9</v>
      </c>
      <c r="E22" s="1" t="s">
        <v>34</v>
      </c>
      <c r="I22" s="1">
        <v>0.7</v>
      </c>
      <c r="J22"/>
      <c r="K22"/>
      <c r="L22" s="3" t="b">
        <f t="shared" si="1"/>
        <v>0</v>
      </c>
    </row>
    <row r="23" spans="1:12" x14ac:dyDescent="0.25">
      <c r="A23" s="1" t="s">
        <v>68</v>
      </c>
      <c r="B23" s="1" t="s">
        <v>69</v>
      </c>
      <c r="C23" s="1">
        <f>C13</f>
        <v>1000000</v>
      </c>
      <c r="D23" s="1">
        <f>D13</f>
        <v>1000000</v>
      </c>
      <c r="E23" s="1" t="s">
        <v>70</v>
      </c>
      <c r="I23" s="1">
        <v>10000000</v>
      </c>
      <c r="J23"/>
      <c r="K23"/>
      <c r="L23" s="3" t="b">
        <f t="shared" si="1"/>
        <v>1</v>
      </c>
    </row>
    <row r="24" spans="1:12" x14ac:dyDescent="0.25">
      <c r="A24" s="1" t="s">
        <v>71</v>
      </c>
      <c r="B24" s="1" t="s">
        <v>72</v>
      </c>
      <c r="C24" s="1">
        <v>0.33300000000000002</v>
      </c>
      <c r="D24" s="1">
        <f>MAX(I24,K24)</f>
        <v>3</v>
      </c>
      <c r="E24" s="1" t="s">
        <v>19</v>
      </c>
      <c r="I24" s="1">
        <v>3</v>
      </c>
      <c r="J24" s="1">
        <f>1/3</f>
        <v>0.33333333333333331</v>
      </c>
      <c r="K24" s="1">
        <v>3</v>
      </c>
      <c r="L24" s="3" t="b">
        <f t="shared" si="1"/>
        <v>0</v>
      </c>
    </row>
    <row r="25" spans="1:12" x14ac:dyDescent="0.25">
      <c r="A25" s="1" t="s">
        <v>73</v>
      </c>
      <c r="B25" s="1" t="s">
        <v>74</v>
      </c>
      <c r="C25" s="1">
        <v>7000</v>
      </c>
      <c r="D25" s="1">
        <v>7000</v>
      </c>
      <c r="E25" s="1" t="s">
        <v>37</v>
      </c>
      <c r="I25" s="1">
        <v>1000</v>
      </c>
      <c r="J25"/>
      <c r="K25"/>
      <c r="L25" s="3" t="b">
        <f t="shared" si="1"/>
        <v>1</v>
      </c>
    </row>
    <row r="26" spans="1:12" x14ac:dyDescent="0.25">
      <c r="A26" s="1" t="s">
        <v>75</v>
      </c>
      <c r="B26" s="1" t="s">
        <v>76</v>
      </c>
      <c r="C26" s="1">
        <f>MAX(I26,J26)</f>
        <v>0.2</v>
      </c>
      <c r="D26" s="1">
        <f>MAX(I26,K26)</f>
        <v>0.2</v>
      </c>
      <c r="E26" s="1" t="s">
        <v>34</v>
      </c>
      <c r="I26" s="1">
        <v>0.2</v>
      </c>
      <c r="J26"/>
      <c r="K26"/>
      <c r="L26" s="3" t="b">
        <f t="shared" si="1"/>
        <v>1</v>
      </c>
    </row>
    <row r="27" spans="1:12" x14ac:dyDescent="0.25">
      <c r="A27" s="1" t="s">
        <v>77</v>
      </c>
      <c r="B27" s="1" t="s">
        <v>78</v>
      </c>
      <c r="C27" s="1">
        <v>0.6</v>
      </c>
      <c r="D27" s="1">
        <v>1</v>
      </c>
      <c r="E27" s="1" t="s">
        <v>34</v>
      </c>
      <c r="I27" s="1">
        <v>0.8</v>
      </c>
      <c r="J27" s="1">
        <v>0.6</v>
      </c>
      <c r="K27" s="1">
        <v>1</v>
      </c>
      <c r="L27" s="3" t="b">
        <f t="shared" si="1"/>
        <v>0</v>
      </c>
    </row>
    <row r="28" spans="1:12" x14ac:dyDescent="0.25">
      <c r="A28" s="4" t="s">
        <v>79</v>
      </c>
      <c r="B28" s="1" t="s">
        <v>80</v>
      </c>
      <c r="C28" s="1">
        <v>1000</v>
      </c>
      <c r="D28" s="1">
        <v>1000</v>
      </c>
      <c r="E28" s="1" t="s">
        <v>81</v>
      </c>
      <c r="I28" s="1">
        <v>100000</v>
      </c>
      <c r="J28"/>
      <c r="K28"/>
      <c r="L28" s="3" t="b">
        <f t="shared" si="1"/>
        <v>1</v>
      </c>
    </row>
    <row r="29" spans="1:12" x14ac:dyDescent="0.25">
      <c r="A29" s="1" t="s">
        <v>82</v>
      </c>
      <c r="B29" s="1" t="s">
        <v>83</v>
      </c>
      <c r="C29" s="1">
        <v>0.3</v>
      </c>
      <c r="D29" s="1">
        <v>0.7</v>
      </c>
      <c r="E29" s="1" t="s">
        <v>34</v>
      </c>
      <c r="I29" s="5">
        <v>0.5</v>
      </c>
      <c r="J29" s="5">
        <v>0.6</v>
      </c>
      <c r="K29" s="5">
        <v>1</v>
      </c>
      <c r="L29" s="3" t="b">
        <f t="shared" si="1"/>
        <v>0</v>
      </c>
    </row>
    <row r="30" spans="1:12" x14ac:dyDescent="0.25">
      <c r="A30" s="1" t="s">
        <v>84</v>
      </c>
      <c r="B30" s="1" t="s">
        <v>85</v>
      </c>
      <c r="C30" s="1">
        <f>MAX(I30,J30)</f>
        <v>1</v>
      </c>
      <c r="D30" s="1">
        <v>2</v>
      </c>
      <c r="E30"/>
      <c r="I30" s="1">
        <v>1</v>
      </c>
      <c r="J30"/>
      <c r="K30"/>
      <c r="L30" s="3" t="b">
        <f t="shared" si="1"/>
        <v>0</v>
      </c>
    </row>
    <row r="31" spans="1:12" x14ac:dyDescent="0.25">
      <c r="A31" s="1" t="s">
        <v>86</v>
      </c>
      <c r="B31" s="1" t="s">
        <v>40</v>
      </c>
      <c r="C31" s="1">
        <f>MAX(I31,J31)</f>
        <v>1</v>
      </c>
      <c r="D31" s="1">
        <f>MAX(I31,K31)</f>
        <v>1</v>
      </c>
      <c r="E31"/>
      <c r="I31" s="1">
        <v>1</v>
      </c>
      <c r="J31"/>
      <c r="K31"/>
      <c r="L31" s="3" t="b">
        <f t="shared" si="1"/>
        <v>1</v>
      </c>
    </row>
    <row r="32" spans="1:12" x14ac:dyDescent="0.25">
      <c r="A32" s="1" t="s">
        <v>87</v>
      </c>
      <c r="B32" s="1" t="s">
        <v>88</v>
      </c>
      <c r="C32" s="1">
        <f>MAX(I32,J32)</f>
        <v>0.25</v>
      </c>
      <c r="D32" s="1">
        <f>MAX(I32,K32)</f>
        <v>0.25</v>
      </c>
      <c r="E32" s="1" t="s">
        <v>24</v>
      </c>
      <c r="I32" s="1">
        <v>0.25</v>
      </c>
      <c r="J32"/>
      <c r="K32"/>
      <c r="L32" s="3" t="b">
        <f t="shared" si="1"/>
        <v>1</v>
      </c>
    </row>
    <row r="33" spans="1:12" x14ac:dyDescent="0.25">
      <c r="A33" s="1" t="s">
        <v>89</v>
      </c>
      <c r="B33" s="1" t="s">
        <v>90</v>
      </c>
      <c r="C33" s="1">
        <f>MAX(I33,J33)</f>
        <v>0.25</v>
      </c>
      <c r="D33" s="1">
        <f>MAX(I33,K33)</f>
        <v>0.25</v>
      </c>
      <c r="E33" s="1" t="s">
        <v>24</v>
      </c>
      <c r="I33" s="1">
        <v>0.25</v>
      </c>
      <c r="J33"/>
      <c r="K33"/>
      <c r="L33" s="3" t="b">
        <f t="shared" si="1"/>
        <v>1</v>
      </c>
    </row>
    <row r="34" spans="1:12" x14ac:dyDescent="0.25">
      <c r="A34" s="1" t="s">
        <v>91</v>
      </c>
      <c r="B34" s="1" t="s">
        <v>92</v>
      </c>
      <c r="C34" s="1">
        <v>0.5</v>
      </c>
      <c r="D34" s="1">
        <v>1</v>
      </c>
      <c r="E34" s="1" t="s">
        <v>19</v>
      </c>
      <c r="I34" s="1">
        <v>1</v>
      </c>
      <c r="J34" s="1">
        <v>0.5</v>
      </c>
      <c r="K34" s="1">
        <v>1</v>
      </c>
      <c r="L34" s="3" t="b">
        <f t="shared" si="1"/>
        <v>0</v>
      </c>
    </row>
    <row r="35" spans="1:12" x14ac:dyDescent="0.25">
      <c r="A35" s="1" t="s">
        <v>93</v>
      </c>
      <c r="B35" s="1" t="s">
        <v>94</v>
      </c>
      <c r="C35" s="1">
        <v>0</v>
      </c>
      <c r="D35" s="1">
        <f>MAX(I35,K35)</f>
        <v>0.25</v>
      </c>
      <c r="E35" s="1" t="s">
        <v>19</v>
      </c>
      <c r="I35" s="1">
        <v>0.25</v>
      </c>
      <c r="J35" s="1">
        <v>0</v>
      </c>
      <c r="K35" s="1">
        <v>0.25</v>
      </c>
      <c r="L35" s="3" t="b">
        <f t="shared" si="1"/>
        <v>0</v>
      </c>
    </row>
    <row r="36" spans="1:12" x14ac:dyDescent="0.25">
      <c r="A36" s="1" t="s">
        <v>95</v>
      </c>
      <c r="B36" s="1" t="s">
        <v>96</v>
      </c>
      <c r="C36" s="1">
        <v>-0.5</v>
      </c>
      <c r="D36" s="1">
        <v>0</v>
      </c>
      <c r="E36" s="1" t="s">
        <v>19</v>
      </c>
      <c r="I36" s="1">
        <v>-0.1</v>
      </c>
      <c r="J36" s="1">
        <v>-0.5</v>
      </c>
      <c r="K36" s="1">
        <v>0</v>
      </c>
      <c r="L36" s="3" t="b">
        <f t="shared" si="1"/>
        <v>0</v>
      </c>
    </row>
    <row r="37" spans="1:12" x14ac:dyDescent="0.25">
      <c r="A37" s="1" t="s">
        <v>97</v>
      </c>
      <c r="B37" s="1" t="s">
        <v>98</v>
      </c>
      <c r="C37" s="1">
        <f>MAX(I37,J37)</f>
        <v>0</v>
      </c>
      <c r="D37" s="1">
        <f>MAX(I37,K37)</f>
        <v>0</v>
      </c>
      <c r="I37" s="1">
        <v>0</v>
      </c>
      <c r="L37" s="3" t="b">
        <f t="shared" si="1"/>
        <v>1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"/>
  <sheetViews>
    <sheetView zoomScale="90" zoomScaleNormal="90" workbookViewId="0">
      <selection activeCell="C8" sqref="C8"/>
    </sheetView>
  </sheetViews>
  <sheetFormatPr defaultRowHeight="15" x14ac:dyDescent="0.25"/>
  <cols>
    <col min="1" max="1" width="4.5703125" style="1"/>
    <col min="2" max="2" width="9.140625" style="1"/>
    <col min="3" max="3" width="24.28515625" style="1"/>
    <col min="4" max="4" width="17.85546875" style="1"/>
    <col min="5" max="1025" width="7.7109375" style="1"/>
  </cols>
  <sheetData>
    <row r="1" spans="1:4" x14ac:dyDescent="0.25">
      <c r="A1" s="1" t="s">
        <v>99</v>
      </c>
      <c r="B1" s="1" t="s">
        <v>100</v>
      </c>
      <c r="C1" s="1" t="s">
        <v>101</v>
      </c>
      <c r="D1" s="1" t="s">
        <v>102</v>
      </c>
    </row>
    <row r="2" spans="1:4" x14ac:dyDescent="0.25">
      <c r="A2" s="1">
        <v>1</v>
      </c>
      <c r="B2" s="1" t="str">
        <f t="shared" ref="B2:B7" si="0">"C."&amp;C2&amp;"-."&amp;D2</f>
        <v>C.1-.0,3</v>
      </c>
      <c r="C2" s="1">
        <v>1</v>
      </c>
      <c r="D2" s="1">
        <v>0.3</v>
      </c>
    </row>
    <row r="3" spans="1:4" x14ac:dyDescent="0.25">
      <c r="A3" s="1">
        <f>A2+1</f>
        <v>2</v>
      </c>
      <c r="B3" s="1" t="str">
        <f t="shared" si="0"/>
        <v>C.1-.0,5</v>
      </c>
      <c r="C3" s="1">
        <v>1</v>
      </c>
      <c r="D3" s="1">
        <f>D2+0.2</f>
        <v>0.5</v>
      </c>
    </row>
    <row r="4" spans="1:4" x14ac:dyDescent="0.25">
      <c r="A4" s="1">
        <f>A3+1</f>
        <v>3</v>
      </c>
      <c r="B4" s="1" t="str">
        <f t="shared" si="0"/>
        <v>C.1-.0,7</v>
      </c>
      <c r="C4" s="1">
        <v>1</v>
      </c>
      <c r="D4" s="1">
        <f>D3+0.2</f>
        <v>0.7</v>
      </c>
    </row>
    <row r="5" spans="1:4" x14ac:dyDescent="0.25">
      <c r="A5" s="1">
        <f>A4+1</f>
        <v>4</v>
      </c>
      <c r="B5" s="1" t="str">
        <f t="shared" si="0"/>
        <v>C.2-.0,3</v>
      </c>
      <c r="C5" s="1">
        <v>2</v>
      </c>
      <c r="D5" s="1">
        <f>D2</f>
        <v>0.3</v>
      </c>
    </row>
    <row r="6" spans="1:4" x14ac:dyDescent="0.25">
      <c r="A6" s="1">
        <f>A5+1</f>
        <v>5</v>
      </c>
      <c r="B6" s="1" t="str">
        <f t="shared" si="0"/>
        <v>C.2-.0,5</v>
      </c>
      <c r="C6" s="1">
        <v>2</v>
      </c>
      <c r="D6" s="1">
        <f>D3</f>
        <v>0.5</v>
      </c>
    </row>
    <row r="7" spans="1:4" x14ac:dyDescent="0.25">
      <c r="A7" s="1">
        <f>A6+1</f>
        <v>6</v>
      </c>
      <c r="B7" s="1" t="str">
        <f t="shared" si="0"/>
        <v>C.2-.0,7</v>
      </c>
      <c r="C7" s="1">
        <v>2</v>
      </c>
      <c r="D7" s="1">
        <f>D4</f>
        <v>0.7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zoomScale="90" zoomScaleNormal="90" workbookViewId="0">
      <selection activeCell="D18" sqref="D18"/>
    </sheetView>
  </sheetViews>
  <sheetFormatPr defaultRowHeight="15" x14ac:dyDescent="0.25"/>
  <cols>
    <col min="1" max="1025" width="8.140625"/>
  </cols>
  <sheetData>
    <row r="1" spans="1:3" x14ac:dyDescent="0.25">
      <c r="A1" s="6" t="s">
        <v>103</v>
      </c>
      <c r="B1" t="s">
        <v>104</v>
      </c>
      <c r="C1" t="s">
        <v>105</v>
      </c>
    </row>
    <row r="2" spans="1:3" x14ac:dyDescent="0.25">
      <c r="A2">
        <v>2015</v>
      </c>
      <c r="B2">
        <v>2025</v>
      </c>
      <c r="C2">
        <v>0.125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="90" zoomScaleNormal="90" workbookViewId="0">
      <selection activeCell="D18" sqref="D18"/>
    </sheetView>
  </sheetViews>
  <sheetFormatPr defaultRowHeight="15" x14ac:dyDescent="0.25"/>
  <cols>
    <col min="1" max="1" width="10.28515625"/>
    <col min="2" max="2" width="27.85546875"/>
    <col min="3" max="4" width="25.7109375"/>
    <col min="5" max="5" width="12.5703125"/>
    <col min="6" max="1025" width="8.140625"/>
  </cols>
  <sheetData>
    <row r="1" spans="1:5" x14ac:dyDescent="0.25">
      <c r="A1" t="s">
        <v>106</v>
      </c>
      <c r="B1" t="s">
        <v>107</v>
      </c>
      <c r="C1" t="s">
        <v>108</v>
      </c>
      <c r="D1" t="s">
        <v>109</v>
      </c>
      <c r="E1" t="s">
        <v>110</v>
      </c>
    </row>
    <row r="2" spans="1:5" x14ac:dyDescent="0.25">
      <c r="B2" t="s">
        <v>111</v>
      </c>
      <c r="C2" t="s">
        <v>112</v>
      </c>
      <c r="D2" t="s">
        <v>112</v>
      </c>
    </row>
    <row r="3" spans="1:5" x14ac:dyDescent="0.25">
      <c r="B3" t="s">
        <v>113</v>
      </c>
      <c r="C3" t="s">
        <v>114</v>
      </c>
      <c r="D3" t="s">
        <v>114</v>
      </c>
    </row>
    <row r="4" spans="1:5" x14ac:dyDescent="0.25">
      <c r="B4" t="s">
        <v>115</v>
      </c>
      <c r="C4" t="s">
        <v>116</v>
      </c>
      <c r="D4" t="s">
        <v>116</v>
      </c>
    </row>
    <row r="5" spans="1:5" x14ac:dyDescent="0.25">
      <c r="B5" t="s">
        <v>117</v>
      </c>
      <c r="C5" t="s">
        <v>118</v>
      </c>
      <c r="D5" t="s">
        <v>118</v>
      </c>
    </row>
    <row r="6" spans="1:5" x14ac:dyDescent="0.25">
      <c r="B6" t="s">
        <v>119</v>
      </c>
      <c r="C6" t="s">
        <v>120</v>
      </c>
      <c r="D6" t="s">
        <v>120</v>
      </c>
    </row>
    <row r="7" spans="1:5" x14ac:dyDescent="0.25">
      <c r="B7" t="s">
        <v>121</v>
      </c>
      <c r="C7" t="s">
        <v>122</v>
      </c>
      <c r="D7" t="s">
        <v>122</v>
      </c>
    </row>
    <row r="8" spans="1:5" x14ac:dyDescent="0.25">
      <c r="B8" t="s">
        <v>123</v>
      </c>
      <c r="C8" t="s">
        <v>124</v>
      </c>
      <c r="D8" t="s">
        <v>124</v>
      </c>
    </row>
    <row r="9" spans="1:5" x14ac:dyDescent="0.25">
      <c r="B9" t="s">
        <v>125</v>
      </c>
      <c r="C9" t="s">
        <v>126</v>
      </c>
      <c r="D9" t="s">
        <v>126</v>
      </c>
    </row>
    <row r="10" spans="1:5" x14ac:dyDescent="0.25">
      <c r="B10" t="s">
        <v>127</v>
      </c>
      <c r="C10" t="s">
        <v>128</v>
      </c>
      <c r="D10" t="s">
        <v>128</v>
      </c>
    </row>
    <row r="11" spans="1:5" x14ac:dyDescent="0.25">
      <c r="B11" t="s">
        <v>129</v>
      </c>
      <c r="C11" t="s">
        <v>130</v>
      </c>
      <c r="D11" t="s">
        <v>130</v>
      </c>
    </row>
    <row r="12" spans="1:5" x14ac:dyDescent="0.25">
      <c r="B12" t="s">
        <v>131</v>
      </c>
      <c r="C12" t="s">
        <v>132</v>
      </c>
      <c r="D12" t="s">
        <v>132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params</vt:lpstr>
      <vt:lpstr>levers</vt:lpstr>
      <vt:lpstr>configs</vt:lpstr>
      <vt:lpstr>VariableNames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Lima</dc:creator>
  <dc:description/>
  <cp:lastModifiedBy>Pedro Lima</cp:lastModifiedBy>
  <cp:revision>23</cp:revision>
  <dcterms:created xsi:type="dcterms:W3CDTF">2017-09-19T17:02:08Z</dcterms:created>
  <dcterms:modified xsi:type="dcterms:W3CDTF">2017-12-15T23:30:50Z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