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"/>
    </mc:Choice>
  </mc:AlternateContent>
  <bookViews>
    <workbookView xWindow="0" yWindow="0" windowWidth="13125" windowHeight="6105" firstSheet="13" activeTab="16" xr2:uid="{00000000-000D-0000-FFFF-FFFF00000000}"/>
  </bookViews>
  <sheets>
    <sheet name="ParametrosCalibracao" sheetId="1" r:id="rId1"/>
    <sheet name="Estatisticas_Calibracao" sheetId="13" r:id="rId2"/>
    <sheet name="Resultados-Simulação-Dados" sheetId="14" r:id="rId3"/>
    <sheet name="CalibracaoErroCalculado" sheetId="2" r:id="rId4"/>
    <sheet name="ParametrosCenarioMenorErro" sheetId="3" r:id="rId5"/>
    <sheet name="EstratégiasTestadas" sheetId="11" r:id="rId6"/>
    <sheet name="RankingEstrategias" sheetId="4" r:id="rId7"/>
    <sheet name="DataFraneVulnerabilidade" sheetId="5" r:id="rId8"/>
    <sheet name="Planilha1" sheetId="15" r:id="rId9"/>
    <sheet name="Variaveis_e_Nome_Amigável" sheetId="16" r:id="rId10"/>
    <sheet name="Rankings_Nomes_Amigaveis" sheetId="17" r:id="rId11"/>
    <sheet name="RankingVariaveisMedia" sheetId="6" r:id="rId12"/>
    <sheet name="RankingVariaveisMediaTesteT" sheetId="7" r:id="rId13"/>
    <sheet name="RankingVariaveisRandomForest" sheetId="8" r:id="rId14"/>
    <sheet name="RankingVariaveisBoruta" sheetId="9" r:id="rId15"/>
    <sheet name="RankingGeral" sheetId="10" r:id="rId16"/>
    <sheet name="RankingGeral_Modo2" sheetId="12" r:id="rId17"/>
  </sheets>
  <definedNames>
    <definedName name="_xlnm._FilterDatabase" localSheetId="7" hidden="1">DataFraneVulnerabilidade!$A$1:$AM$201</definedName>
    <definedName name="_xlnm._FilterDatabase" localSheetId="5" hidden="1">EstratégiasTestadas!$A$1:$D$56</definedName>
    <definedName name="_xlnm._FilterDatabase" localSheetId="16" hidden="1">RankingGeral_Modo2!$B$1:$S$37</definedName>
    <definedName name="_xlnm._FilterDatabase" localSheetId="9" hidden="1">Variaveis_e_Nome_Amigável!$A$1:$B$36</definedName>
  </definedNames>
  <calcPr calcId="171027"/>
</workbook>
</file>

<file path=xl/calcChain.xml><?xml version="1.0" encoding="utf-8"?>
<calcChain xmlns="http://schemas.openxmlformats.org/spreadsheetml/2006/main">
  <c r="A3" i="12" l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2" i="12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2" i="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2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G36" i="7" l="1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</calcChain>
</file>

<file path=xl/sharedStrings.xml><?xml version="1.0" encoding="utf-8"?>
<sst xmlns="http://schemas.openxmlformats.org/spreadsheetml/2006/main" count="1417" uniqueCount="313">
  <si>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</si>
  <si>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</si>
  <si>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</si>
  <si>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</si>
  <si>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</si>
  <si>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</si>
  <si>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</si>
  <si>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</si>
  <si>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</si>
  <si>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</si>
  <si>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</si>
  <si>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</si>
  <si>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</si>
  <si>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</si>
  <si>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</si>
  <si>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</si>
  <si>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</si>
  <si>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</si>
  <si>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</si>
  <si>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</si>
  <si>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</si>
  <si>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</si>
  <si>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</si>
  <si>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</si>
  <si>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</si>
  <si>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</si>
  <si>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</si>
  <si>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</si>
  <si>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</si>
  <si>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</si>
  <si>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</si>
  <si>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</si>
  <si>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</si>
  <si>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</si>
  <si>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</si>
  <si>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</si>
  <si>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</si>
  <si>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</si>
  <si>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</si>
  <si>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</si>
  <si>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</si>
  <si>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</si>
  <si>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</si>
  <si>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>%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</si>
  <si>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</si>
  <si>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</si>
  <si>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</si>
  <si>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</si>
  <si>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</si>
  <si>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</si>
  <si>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</si>
  <si>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</si>
  <si>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</si>
  <si>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</si>
  <si>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</si>
  <si>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</si>
  <si>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</si>
  <si>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</si>
  <si>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</si>
  <si>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</si>
  <si>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</si>
  <si>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</si>
  <si>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</si>
  <si>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</si>
  <si>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</si>
  <si>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</si>
  <si>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</si>
  <si>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</si>
  <si>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</si>
  <si>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</si>
  <si>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</si>
  <si>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</si>
  <si>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</si>
  <si>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</si>
  <si>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</si>
  <si>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</si>
  <si>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</si>
  <si>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</si>
  <si>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</si>
  <si>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</si>
  <si>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</si>
  <si>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</si>
  <si>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</si>
  <si>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</si>
  <si>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</si>
  <si>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</si>
  <si>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</si>
  <si>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</si>
  <si>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</si>
  <si>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</si>
  <si>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</si>
  <si>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</si>
  <si>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</si>
  <si>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</si>
  <si>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</si>
  <si>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</si>
  <si>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</si>
  <si>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</si>
  <si>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</si>
  <si>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</si>
  <si>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</si>
  <si>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</si>
  <si>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</si>
  <si>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</si>
  <si>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</si>
  <si>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</si>
  <si>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</si>
  <si>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</si>
  <si>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</si>
  <si>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</si>
  <si>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</si>
  <si>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</si>
  <si>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</si>
  <si>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</si>
  <si>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</si>
  <si>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</si>
  <si>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</si>
  <si>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</si>
  <si>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</si>
  <si>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</si>
  <si>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</si>
  <si>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</si>
  <si>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</si>
  <si>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</si>
  <si>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</si>
  <si>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</si>
  <si>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</si>
  <si>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</si>
  <si>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</si>
  <si>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</si>
  <si>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</si>
  <si>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</si>
  <si>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</si>
  <si>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</si>
  <si>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</si>
  <si>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</si>
  <si>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</si>
  <si>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</si>
  <si>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</si>
  <si>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</si>
  <si>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</si>
  <si>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</si>
  <si>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</si>
  <si>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</si>
  <si>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</si>
  <si>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</si>
  <si>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</si>
  <si>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</si>
  <si>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</si>
  <si>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</si>
  <si>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</si>
  <si>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</si>
  <si>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</si>
  <si>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</si>
  <si>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</si>
  <si>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</si>
  <si>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</si>
  <si>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</si>
  <si>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</si>
  <si>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</si>
  <si>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</si>
  <si>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</si>
  <si>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</si>
  <si>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</si>
  <si>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</si>
  <si>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</si>
  <si>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</si>
  <si>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</si>
  <si>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</si>
  <si>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</si>
  <si>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</si>
  <si>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</si>
  <si>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</si>
  <si>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1</t>
  </si>
  <si>
    <t>2</t>
  </si>
  <si>
    <t>3</t>
  </si>
  <si>
    <t>4</t>
  </si>
  <si>
    <t>5</t>
  </si>
  <si>
    <t>VariavelCalculada</t>
  </si>
  <si>
    <t>Scenario</t>
  </si>
  <si>
    <t>SumOfSquareResiduals</t>
  </si>
  <si>
    <t>MeanSquareError</t>
  </si>
  <si>
    <t>MeanAbsoluteError</t>
  </si>
  <si>
    <t>MeanAbsolutePercentError</t>
  </si>
  <si>
    <t>UM_ThielBiasDiffMeans</t>
  </si>
  <si>
    <t>US_ThielUnequalVariation</t>
  </si>
  <si>
    <t>UC_ThielUnequalCovariation</t>
  </si>
  <si>
    <t>140</t>
  </si>
  <si>
    <t>Parâmetro</t>
  </si>
  <si>
    <t>aTotalInitialInstalledBaseInutilizado</t>
  </si>
  <si>
    <t>aModoInitialCumulativeAdopters</t>
  </si>
  <si>
    <t>aInitialPatentLefts</t>
  </si>
  <si>
    <t>Lever</t>
  </si>
  <si>
    <t>CasoInteresse</t>
  </si>
  <si>
    <t>sNPVProfit1Regret</t>
  </si>
  <si>
    <t>Variável</t>
  </si>
  <si>
    <t>Rej. H0 95%</t>
  </si>
  <si>
    <t>Rej. H0 99%</t>
  </si>
  <si>
    <t>Média Est. 31 não Falha</t>
  </si>
  <si>
    <t>Média Est. 31 Falha</t>
  </si>
  <si>
    <t>MeanDecreaseGini</t>
  </si>
  <si>
    <t>normHits</t>
  </si>
  <si>
    <t>Estratégia</t>
  </si>
  <si>
    <t>CO Perc 75%</t>
  </si>
  <si>
    <t>CO % Perc 75%</t>
  </si>
  <si>
    <t>Estr. CAP</t>
  </si>
  <si>
    <t>AGR</t>
  </si>
  <si>
    <t>CON</t>
  </si>
  <si>
    <t>Perc. P&amp;D Ab.</t>
  </si>
  <si>
    <t>Mkt Des.</t>
  </si>
  <si>
    <t>Orc. P&amp;D</t>
  </si>
  <si>
    <t>#</t>
  </si>
  <si>
    <t>Decisões</t>
  </si>
  <si>
    <t>Média vi</t>
  </si>
  <si>
    <t>Média vni</t>
  </si>
  <si>
    <t>range</t>
  </si>
  <si>
    <t>Dif. Relativa (Média vi - Média vni)/ range</t>
  </si>
  <si>
    <t>Variável Incerta</t>
  </si>
  <si>
    <t>p</t>
  </si>
  <si>
    <t>t</t>
  </si>
  <si>
    <t>Asteristcos</t>
  </si>
  <si>
    <t xml:space="preserve"># </t>
  </si>
  <si>
    <t>Imp. Média</t>
  </si>
  <si>
    <t>Imp. Mediana</t>
  </si>
  <si>
    <t>Imp Mínima</t>
  </si>
  <si>
    <t>Imp. Máxima</t>
  </si>
  <si>
    <t>Decisão</t>
  </si>
  <si>
    <t>Conf.</t>
  </si>
  <si>
    <t>Tent.</t>
  </si>
  <si>
    <t>Rej.</t>
  </si>
  <si>
    <t>Random Forest</t>
  </si>
  <si>
    <t>Boruta</t>
  </si>
  <si>
    <t>Dif. Média</t>
  </si>
  <si>
    <t>Teste t</t>
  </si>
  <si>
    <t>x</t>
  </si>
  <si>
    <t>s</t>
  </si>
  <si>
    <t>SSR</t>
  </si>
  <si>
    <t>MSE</t>
  </si>
  <si>
    <t>MAE</t>
  </si>
  <si>
    <t>MAPE</t>
  </si>
  <si>
    <t>Thiel - UM</t>
  </si>
  <si>
    <t>Thiel - US</t>
  </si>
  <si>
    <t>Thiel - UC</t>
  </si>
  <si>
    <t>Estatística</t>
  </si>
  <si>
    <t>RSquared</t>
  </si>
  <si>
    <t>r</t>
  </si>
  <si>
    <t>RootMeanSquareError</t>
  </si>
  <si>
    <t>Significado</t>
  </si>
  <si>
    <t>Estatística Calculada</t>
  </si>
  <si>
    <t>Valor</t>
  </si>
  <si>
    <t>Sigla</t>
  </si>
  <si>
    <t>R2</t>
  </si>
  <si>
    <t>Coeficiente de Correlação entre os dados Simulados e dados observados.</t>
  </si>
  <si>
    <t>RMSE</t>
  </si>
  <si>
    <t>Raiz do Erro médio Quadrado.</t>
  </si>
  <si>
    <t>Erro Médio Quadrado</t>
  </si>
  <si>
    <t>Erro Médio Absoluto</t>
  </si>
  <si>
    <t>Erro Médio Absoluto Percentual</t>
  </si>
  <si>
    <t>UM</t>
  </si>
  <si>
    <t>US</t>
  </si>
  <si>
    <t>UC</t>
  </si>
  <si>
    <t>Estatística de Thiel - Viés (representa a parcela do erro médio qudrado correspondente à diferença entre médias dos dados e dos resultados do modelo).</t>
  </si>
  <si>
    <t>Esatística de Thiel - Variação Desigual (representa a parecela de erro devida à diferença na variância entre os dados simulados e os dados observados).</t>
  </si>
  <si>
    <t>Estatística de Thiel - Covariação Desigual (representa a parcela de erro devida à diferenças relacionadas à correlação imperfeita, ou seja, diferenças ponto a ponto).</t>
  </si>
  <si>
    <t>Soma dos Erros Médios Quadrados</t>
  </si>
  <si>
    <t>Coefficiente de Determinação. Representa a Fração da Variância dos dados explicada pelo modelo.</t>
  </si>
  <si>
    <t>Ano</t>
  </si>
  <si>
    <t>Dados Observados</t>
  </si>
  <si>
    <t>Resultados Modelo</t>
  </si>
  <si>
    <t>Resídulo</t>
  </si>
  <si>
    <t>...</t>
  </si>
  <si>
    <t>Valores por Cenário</t>
  </si>
  <si>
    <t>Nome Amigável</t>
  </si>
  <si>
    <t>Tamanho do Mercado de Referência</t>
  </si>
  <si>
    <t>Estratégia de Capac. Player 2</t>
  </si>
  <si>
    <t>Estratégia de Capac. Player 4</t>
  </si>
  <si>
    <t>Market Share Desejado Player 2</t>
  </si>
  <si>
    <t>Tempo de Avaliação de Patentes</t>
  </si>
  <si>
    <t>Market Share Desejado Player 4</t>
  </si>
  <si>
    <t>Tempo de Ajuste da Capacidade</t>
  </si>
  <si>
    <t>Fração de Descartes de Imp. 3D</t>
  </si>
  <si>
    <t>Market Share Desejado Player 3</t>
  </si>
  <si>
    <t>Elasticidade da Demanda</t>
  </si>
  <si>
    <t>Tempo de Inutilização da Patente</t>
  </si>
  <si>
    <t>% P&amp;D Aberto Player 3</t>
  </si>
  <si>
    <t>Custo Médio da Patente</t>
  </si>
  <si>
    <t>% P&amp;D Aberto Player 2</t>
  </si>
  <si>
    <t>% de Patentes Rejeitadas</t>
  </si>
  <si>
    <t>Estratégia de Capac. Player 3</t>
  </si>
  <si>
    <t>% de Utilização da Capacidade</t>
  </si>
  <si>
    <t>Razão de Custos Fixos/Custos Variáveis</t>
  </si>
  <si>
    <t>Nome Interno</t>
  </si>
  <si>
    <t>Força da Difusão do Produto - Inovadores</t>
  </si>
  <si>
    <t>Força da Difusão do Produto - Imitadores</t>
  </si>
  <si>
    <t>Orçamento P&amp;D Player 2</t>
  </si>
  <si>
    <t>Orçamento P&amp;D Player 3</t>
  </si>
  <si>
    <t>Orçamento P&amp;D Player 4</t>
  </si>
  <si>
    <t>% de Pedidos Iniciais por Substituição</t>
  </si>
  <si>
    <t>Inclinação da Curva de Perform. X Patentes</t>
  </si>
  <si>
    <t>Sensib. da Atratividade ao Tempo de Entrega</t>
  </si>
  <si>
    <t>Sensib. da Atratividade à Performance</t>
  </si>
  <si>
    <t>Sensib. da Atratividade ao Preço</t>
  </si>
  <si>
    <t>Sensib. do Preço a Custos</t>
  </si>
  <si>
    <t>Sensib. do Preço a Oferta e Demanda</t>
  </si>
  <si>
    <t>Sensib. do Preço ao Market Share</t>
  </si>
  <si>
    <t>Tempo de Realização do Inv. em P&amp;D</t>
  </si>
  <si>
    <t>Delay no Report de Demanda</t>
  </si>
  <si>
    <t>DifMedia</t>
  </si>
  <si>
    <t>Nome Amig</t>
  </si>
  <si>
    <t>Variavel nome Amigável</t>
  </si>
  <si>
    <t>Dif. Médias</t>
  </si>
  <si>
    <t>Teste T</t>
  </si>
  <si>
    <t>Top 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</si>
</sst>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#,##0_ ;\-[$$-409]#,##0\ "/>
    <numFmt numFmtId="165" formatCode="0.000"/>
    <numFmt numFmtId="166" formatCode="0.0000"/>
    <numFmt numFmtId="167" formatCode="0.0000000"/>
    <numFmt numFmtId="168" formatCode="0.0%"/>
  </numFmts>
  <fonts count="1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4" fillId="0" borderId="3" xfId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65" fontId="0" fillId="0" borderId="0" xfId="0" applyNumberFormat="1"/>
    <xf numFmtId="0" fontId="4" fillId="0" borderId="0" xfId="0" applyFont="1"/>
    <xf numFmtId="10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0" fontId="5" fillId="0" borderId="1" xfId="1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2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7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166" fontId="3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2" fillId="0" borderId="1" xfId="0" applyNumberFormat="1" applyFont="1" applyBorder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9" fillId="0" borderId="0" xfId="0" applyFont="1" applyBorder="1" applyAlignment="1">
      <alignment horizontal="center" vertical="center"/>
    </xf>
    <xf numFmtId="9" fontId="9" fillId="0" borderId="0" xfId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10" fillId="0" borderId="0" xfId="0" applyFont="1"/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wrapText="1"/>
    </xf>
    <xf numFmtId="168" fontId="3" fillId="0" borderId="0" xfId="0" applyNumberFormat="1" applyFont="1"/>
    <xf numFmtId="0" fontId="2" fillId="0" borderId="4" xfId="0" applyFont="1" applyBorder="1"/>
    <xf numFmtId="0" fontId="3" fillId="0" borderId="4" xfId="0" applyFont="1" applyBorder="1" applyAlignment="1">
      <alignment wrapText="1"/>
    </xf>
    <xf numFmtId="166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6" fontId="3" fillId="0" borderId="4" xfId="1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3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6" fillId="0" borderId="2" xfId="1" applyNumberFormat="1" applyFont="1" applyBorder="1" applyAlignment="1">
      <alignment horizontal="center" vertical="center" wrapText="1"/>
    </xf>
    <xf numFmtId="10" fontId="6" fillId="0" borderId="3" xfId="1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11" fillId="0" borderId="4" xfId="0" applyFont="1" applyFill="1" applyBorder="1"/>
    <xf numFmtId="0" fontId="11" fillId="0" borderId="4" xfId="0" applyFont="1" applyFill="1" applyBorder="1" applyAlignment="1">
      <alignment horizontal="left" vertical="center"/>
    </xf>
    <xf numFmtId="0" fontId="12" fillId="0" borderId="4" xfId="0" applyFont="1" applyFill="1" applyBorder="1"/>
    <xf numFmtId="1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3" xfId="0" applyFont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</cellXfs>
  <cellStyles count="2">
    <cellStyle name="Normal" xfId="0" builtinId="0"/>
    <cellStyle name="Porcentagem" xfId="1" builtinId="5"/>
  </cellStyles>
  <dxfs count="3">
    <dxf>
      <fill>
        <patternFill>
          <fgColor theme="6" tint="0.39988402966399123"/>
          <bgColor theme="3" tint="0.39994506668294322"/>
        </patternFill>
      </fill>
    </dxf>
    <dxf>
      <fill>
        <patternFill>
          <fgColor theme="6" tint="0.39985351115451523"/>
          <bgColor theme="3" tint="0.59996337778862885"/>
        </patternFill>
      </fill>
    </dxf>
    <dxf>
      <fill>
        <patternFill>
          <fgColor theme="6" tint="0.39991454817346722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workbookViewId="0">
      <selection activeCell="G10" sqref="G10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>
        <v>1</v>
      </c>
      <c r="D2">
        <v>1</v>
      </c>
      <c r="E2" t="s">
        <v>20</v>
      </c>
      <c r="F2">
        <v>0.5</v>
      </c>
      <c r="G2">
        <v>0</v>
      </c>
      <c r="H2">
        <v>30</v>
      </c>
      <c r="I2" t="s">
        <v>21</v>
      </c>
      <c r="J2">
        <v>1</v>
      </c>
      <c r="K2">
        <v>1</v>
      </c>
      <c r="N2">
        <v>1</v>
      </c>
      <c r="O2">
        <v>0</v>
      </c>
      <c r="P2" t="s">
        <v>10</v>
      </c>
      <c r="Q2" t="s">
        <v>22</v>
      </c>
    </row>
    <row r="3" spans="1:18" x14ac:dyDescent="0.25">
      <c r="A3" t="s">
        <v>23</v>
      </c>
      <c r="B3" t="s">
        <v>24</v>
      </c>
      <c r="C3">
        <v>0.04</v>
      </c>
      <c r="D3">
        <v>0.04</v>
      </c>
      <c r="E3" t="s">
        <v>25</v>
      </c>
      <c r="F3">
        <v>0.5</v>
      </c>
      <c r="G3">
        <v>0</v>
      </c>
      <c r="H3">
        <v>1</v>
      </c>
      <c r="I3" t="s">
        <v>21</v>
      </c>
      <c r="J3">
        <v>0.04</v>
      </c>
      <c r="K3">
        <v>0.04</v>
      </c>
      <c r="N3">
        <v>1</v>
      </c>
      <c r="O3">
        <v>0</v>
      </c>
      <c r="P3" t="s">
        <v>10</v>
      </c>
      <c r="Q3" t="s">
        <v>26</v>
      </c>
    </row>
    <row r="4" spans="1:18" x14ac:dyDescent="0.25">
      <c r="A4" t="s">
        <v>27</v>
      </c>
      <c r="B4" t="s">
        <v>28</v>
      </c>
      <c r="C4">
        <v>0.25</v>
      </c>
      <c r="D4">
        <v>0.25</v>
      </c>
      <c r="E4" t="s">
        <v>29</v>
      </c>
      <c r="F4">
        <v>0.5</v>
      </c>
      <c r="G4">
        <v>0.25</v>
      </c>
      <c r="H4">
        <v>10</v>
      </c>
      <c r="I4" t="s">
        <v>21</v>
      </c>
      <c r="J4">
        <v>0.25</v>
      </c>
      <c r="K4">
        <v>0.25</v>
      </c>
      <c r="N4">
        <v>1</v>
      </c>
      <c r="O4">
        <v>0</v>
      </c>
      <c r="P4" t="s">
        <v>10</v>
      </c>
      <c r="Q4" t="s">
        <v>30</v>
      </c>
    </row>
    <row r="5" spans="1:18" x14ac:dyDescent="0.25">
      <c r="A5" t="s">
        <v>31</v>
      </c>
      <c r="B5" t="s">
        <v>32</v>
      </c>
      <c r="C5">
        <v>1</v>
      </c>
      <c r="D5">
        <v>1</v>
      </c>
      <c r="E5" t="s">
        <v>33</v>
      </c>
      <c r="F5">
        <v>0.5</v>
      </c>
      <c r="G5">
        <v>0</v>
      </c>
      <c r="H5">
        <v>1</v>
      </c>
      <c r="I5" t="s">
        <v>21</v>
      </c>
      <c r="J5">
        <v>1</v>
      </c>
      <c r="K5">
        <v>1</v>
      </c>
      <c r="N5">
        <v>1</v>
      </c>
      <c r="O5">
        <v>0</v>
      </c>
      <c r="P5" t="s">
        <v>10</v>
      </c>
      <c r="Q5" t="s">
        <v>34</v>
      </c>
    </row>
    <row r="6" spans="1:18" x14ac:dyDescent="0.25">
      <c r="A6" t="s">
        <v>35</v>
      </c>
      <c r="B6" t="s">
        <v>36</v>
      </c>
      <c r="C6">
        <v>0.1</v>
      </c>
      <c r="D6">
        <v>0.2</v>
      </c>
      <c r="E6" t="s">
        <v>37</v>
      </c>
      <c r="F6">
        <v>10</v>
      </c>
      <c r="G6">
        <v>0.1</v>
      </c>
      <c r="H6">
        <v>0.2</v>
      </c>
      <c r="I6" t="s">
        <v>38</v>
      </c>
      <c r="J6">
        <v>0.2</v>
      </c>
      <c r="K6">
        <v>0.1</v>
      </c>
      <c r="L6">
        <v>0.1</v>
      </c>
      <c r="M6">
        <v>0.5</v>
      </c>
      <c r="N6">
        <v>0</v>
      </c>
      <c r="O6">
        <v>1</v>
      </c>
      <c r="P6" t="s">
        <v>39</v>
      </c>
      <c r="Q6" t="s">
        <v>40</v>
      </c>
    </row>
    <row r="7" spans="1:18" x14ac:dyDescent="0.25">
      <c r="A7" t="s">
        <v>41</v>
      </c>
      <c r="B7" t="s">
        <v>42</v>
      </c>
      <c r="C7">
        <v>0.05</v>
      </c>
      <c r="D7">
        <v>0.05</v>
      </c>
      <c r="E7" t="s">
        <v>43</v>
      </c>
      <c r="F7">
        <v>0.5</v>
      </c>
      <c r="G7">
        <v>0</v>
      </c>
      <c r="H7">
        <v>1</v>
      </c>
      <c r="I7" t="s">
        <v>21</v>
      </c>
      <c r="J7">
        <v>0.05</v>
      </c>
      <c r="K7">
        <v>1E-3</v>
      </c>
      <c r="N7">
        <v>1</v>
      </c>
      <c r="O7">
        <v>0</v>
      </c>
      <c r="P7" t="s">
        <v>44</v>
      </c>
      <c r="Q7" t="s">
        <v>45</v>
      </c>
    </row>
    <row r="8" spans="1:18" x14ac:dyDescent="0.25">
      <c r="A8" t="s">
        <v>46</v>
      </c>
      <c r="B8" t="s">
        <v>47</v>
      </c>
      <c r="C8">
        <v>200000</v>
      </c>
      <c r="D8">
        <v>200000</v>
      </c>
      <c r="E8" t="s">
        <v>48</v>
      </c>
      <c r="F8">
        <v>0.5</v>
      </c>
      <c r="G8">
        <v>200000</v>
      </c>
      <c r="H8">
        <v>200000</v>
      </c>
      <c r="I8" t="s">
        <v>21</v>
      </c>
      <c r="J8">
        <v>200000</v>
      </c>
      <c r="K8">
        <v>1000</v>
      </c>
      <c r="N8">
        <v>1</v>
      </c>
      <c r="O8">
        <v>0</v>
      </c>
      <c r="P8" t="s">
        <v>39</v>
      </c>
      <c r="Q8" t="s">
        <v>49</v>
      </c>
      <c r="R8">
        <v>214</v>
      </c>
    </row>
    <row r="9" spans="1:18" x14ac:dyDescent="0.25">
      <c r="A9" t="s">
        <v>50</v>
      </c>
      <c r="B9" t="s">
        <v>51</v>
      </c>
      <c r="C9">
        <v>0</v>
      </c>
      <c r="D9">
        <v>1</v>
      </c>
      <c r="E9" t="s">
        <v>52</v>
      </c>
      <c r="F9">
        <v>10</v>
      </c>
      <c r="G9">
        <v>0</v>
      </c>
      <c r="H9">
        <v>1</v>
      </c>
      <c r="I9" t="s">
        <v>38</v>
      </c>
      <c r="J9">
        <v>0.2</v>
      </c>
      <c r="K9">
        <v>0.2</v>
      </c>
      <c r="L9">
        <v>0</v>
      </c>
      <c r="M9">
        <v>1</v>
      </c>
      <c r="N9">
        <v>0</v>
      </c>
      <c r="O9">
        <v>1</v>
      </c>
      <c r="P9" t="s">
        <v>10</v>
      </c>
      <c r="Q9" t="s">
        <v>53</v>
      </c>
    </row>
    <row r="10" spans="1:18" x14ac:dyDescent="0.25">
      <c r="A10" t="s">
        <v>54</v>
      </c>
      <c r="B10" t="s">
        <v>55</v>
      </c>
      <c r="C10">
        <v>25000</v>
      </c>
      <c r="D10">
        <v>100000</v>
      </c>
      <c r="E10" t="s">
        <v>56</v>
      </c>
      <c r="F10">
        <v>1</v>
      </c>
      <c r="G10">
        <v>25000</v>
      </c>
      <c r="H10">
        <v>100000</v>
      </c>
      <c r="I10" t="s">
        <v>38</v>
      </c>
      <c r="J10">
        <v>50000</v>
      </c>
      <c r="K10">
        <v>60000000</v>
      </c>
      <c r="N10">
        <v>0</v>
      </c>
      <c r="O10">
        <v>1</v>
      </c>
      <c r="P10" t="s">
        <v>39</v>
      </c>
      <c r="Q10" t="s">
        <v>57</v>
      </c>
    </row>
    <row r="11" spans="1:18" x14ac:dyDescent="0.25">
      <c r="A11" t="s">
        <v>58</v>
      </c>
      <c r="B11" t="s">
        <v>59</v>
      </c>
      <c r="C11">
        <v>0</v>
      </c>
      <c r="D11">
        <v>6.0000000000000001E-3</v>
      </c>
      <c r="E11" t="s">
        <v>43</v>
      </c>
      <c r="F11">
        <v>5</v>
      </c>
      <c r="G11">
        <v>0</v>
      </c>
      <c r="H11">
        <v>0.5</v>
      </c>
      <c r="I11" t="s">
        <v>38</v>
      </c>
      <c r="J11">
        <v>1E-3</v>
      </c>
      <c r="K11">
        <v>1E-3</v>
      </c>
      <c r="N11">
        <v>0</v>
      </c>
      <c r="O11">
        <v>1</v>
      </c>
      <c r="P11" t="s">
        <v>10</v>
      </c>
      <c r="Q11" t="s">
        <v>60</v>
      </c>
    </row>
    <row r="12" spans="1:18" x14ac:dyDescent="0.25">
      <c r="A12" t="s">
        <v>61</v>
      </c>
      <c r="B12" t="s">
        <v>62</v>
      </c>
      <c r="C12">
        <v>0.3</v>
      </c>
      <c r="D12">
        <v>1.6</v>
      </c>
      <c r="E12" t="s">
        <v>52</v>
      </c>
      <c r="F12">
        <v>3</v>
      </c>
      <c r="G12">
        <v>0.3</v>
      </c>
      <c r="H12">
        <v>2.5</v>
      </c>
      <c r="I12" t="s">
        <v>38</v>
      </c>
      <c r="J12">
        <v>0.4</v>
      </c>
      <c r="K12">
        <v>1</v>
      </c>
      <c r="L12">
        <v>0.5</v>
      </c>
      <c r="M12">
        <v>2.5</v>
      </c>
      <c r="N12">
        <v>0</v>
      </c>
      <c r="O12">
        <v>1</v>
      </c>
      <c r="P12" t="s">
        <v>39</v>
      </c>
      <c r="Q12" t="s">
        <v>63</v>
      </c>
    </row>
    <row r="13" spans="1:18" x14ac:dyDescent="0.25">
      <c r="A13" t="s">
        <v>64</v>
      </c>
      <c r="B13" t="s">
        <v>65</v>
      </c>
      <c r="C13">
        <v>5000</v>
      </c>
      <c r="D13">
        <v>300000</v>
      </c>
      <c r="E13" t="s">
        <v>56</v>
      </c>
      <c r="F13">
        <v>5</v>
      </c>
      <c r="G13">
        <v>5000</v>
      </c>
      <c r="H13">
        <v>500000</v>
      </c>
      <c r="I13" t="s">
        <v>38</v>
      </c>
      <c r="J13">
        <v>50000</v>
      </c>
      <c r="K13">
        <v>100000000</v>
      </c>
      <c r="N13">
        <v>0</v>
      </c>
      <c r="O13">
        <v>1</v>
      </c>
      <c r="P13" t="s">
        <v>39</v>
      </c>
    </row>
    <row r="14" spans="1:18" x14ac:dyDescent="0.25">
      <c r="A14" t="s">
        <v>66</v>
      </c>
      <c r="B14" t="s">
        <v>67</v>
      </c>
      <c r="C14">
        <v>0</v>
      </c>
      <c r="D14">
        <v>0</v>
      </c>
      <c r="F14">
        <v>0.5</v>
      </c>
      <c r="G14">
        <v>0</v>
      </c>
      <c r="H14">
        <v>0</v>
      </c>
      <c r="I14" t="s">
        <v>21</v>
      </c>
      <c r="J14">
        <v>0</v>
      </c>
      <c r="K14">
        <v>0</v>
      </c>
      <c r="N14">
        <v>1</v>
      </c>
      <c r="O14">
        <v>0</v>
      </c>
      <c r="P14" t="s">
        <v>10</v>
      </c>
    </row>
    <row r="15" spans="1:18" x14ac:dyDescent="0.25">
      <c r="A15" t="s">
        <v>68</v>
      </c>
      <c r="B15" t="s">
        <v>69</v>
      </c>
      <c r="C15">
        <v>0.25</v>
      </c>
      <c r="D15">
        <v>0.375</v>
      </c>
      <c r="E15" t="s">
        <v>29</v>
      </c>
      <c r="F15">
        <v>0.5</v>
      </c>
      <c r="G15">
        <v>0.25</v>
      </c>
      <c r="H15">
        <v>1</v>
      </c>
      <c r="I15" t="s">
        <v>38</v>
      </c>
      <c r="J15">
        <v>0.25</v>
      </c>
      <c r="K15">
        <v>0.25</v>
      </c>
      <c r="L15">
        <v>6.25E-2</v>
      </c>
      <c r="M15">
        <v>0.25</v>
      </c>
      <c r="N15">
        <v>0</v>
      </c>
      <c r="O15">
        <v>1</v>
      </c>
      <c r="P15" t="s">
        <v>39</v>
      </c>
    </row>
    <row r="16" spans="1:18" x14ac:dyDescent="0.25">
      <c r="A16" t="s">
        <v>70</v>
      </c>
      <c r="B16" t="s">
        <v>71</v>
      </c>
      <c r="C16">
        <v>1</v>
      </c>
      <c r="D16">
        <v>1</v>
      </c>
      <c r="E16" t="s">
        <v>29</v>
      </c>
      <c r="F16">
        <v>0.5</v>
      </c>
      <c r="G16">
        <v>1</v>
      </c>
      <c r="H16">
        <v>1</v>
      </c>
      <c r="I16" t="s">
        <v>21</v>
      </c>
      <c r="J16">
        <v>1</v>
      </c>
      <c r="K16">
        <v>1</v>
      </c>
      <c r="N16">
        <v>1</v>
      </c>
      <c r="O16">
        <v>0</v>
      </c>
      <c r="P16" t="s">
        <v>39</v>
      </c>
    </row>
    <row r="17" spans="1:16" x14ac:dyDescent="0.25">
      <c r="A17" t="s">
        <v>72</v>
      </c>
      <c r="B17" t="s">
        <v>73</v>
      </c>
      <c r="C17">
        <v>0.5</v>
      </c>
      <c r="D17">
        <v>1.5</v>
      </c>
      <c r="E17" t="s">
        <v>29</v>
      </c>
      <c r="F17">
        <v>0.5</v>
      </c>
      <c r="G17">
        <v>0.25</v>
      </c>
      <c r="H17">
        <v>3</v>
      </c>
      <c r="I17" t="s">
        <v>38</v>
      </c>
      <c r="J17">
        <v>1</v>
      </c>
      <c r="K17">
        <v>1</v>
      </c>
      <c r="L17">
        <v>0.5</v>
      </c>
      <c r="M17">
        <v>1</v>
      </c>
      <c r="N17">
        <v>0</v>
      </c>
      <c r="O17">
        <v>1</v>
      </c>
      <c r="P17" t="s">
        <v>39</v>
      </c>
    </row>
    <row r="18" spans="1:16" x14ac:dyDescent="0.25">
      <c r="A18" t="s">
        <v>74</v>
      </c>
      <c r="B18" t="s">
        <v>75</v>
      </c>
      <c r="C18">
        <v>1</v>
      </c>
      <c r="D18">
        <v>1</v>
      </c>
      <c r="E18" t="s">
        <v>29</v>
      </c>
      <c r="F18">
        <v>0.5</v>
      </c>
      <c r="G18">
        <v>0.25</v>
      </c>
      <c r="H18">
        <v>1</v>
      </c>
      <c r="I18" t="s">
        <v>21</v>
      </c>
      <c r="J18">
        <v>1</v>
      </c>
      <c r="K18">
        <v>1</v>
      </c>
      <c r="N18">
        <v>1</v>
      </c>
      <c r="O18">
        <v>0</v>
      </c>
      <c r="P18" t="s">
        <v>39</v>
      </c>
    </row>
    <row r="19" spans="1:16" x14ac:dyDescent="0.25">
      <c r="A19" t="s">
        <v>76</v>
      </c>
      <c r="B19" t="s">
        <v>77</v>
      </c>
      <c r="C19">
        <v>0.25</v>
      </c>
      <c r="D19">
        <v>0.25</v>
      </c>
      <c r="E19" t="s">
        <v>29</v>
      </c>
      <c r="F19">
        <v>0.5</v>
      </c>
      <c r="G19">
        <v>0.25</v>
      </c>
      <c r="H19">
        <v>1</v>
      </c>
      <c r="I19" t="s">
        <v>21</v>
      </c>
      <c r="J19">
        <v>0.25</v>
      </c>
      <c r="K19">
        <v>0.25</v>
      </c>
      <c r="N19">
        <v>1</v>
      </c>
      <c r="O19">
        <v>0</v>
      </c>
      <c r="P19" t="s">
        <v>39</v>
      </c>
    </row>
    <row r="20" spans="1:16" x14ac:dyDescent="0.25">
      <c r="A20" t="s">
        <v>78</v>
      </c>
      <c r="B20" t="s">
        <v>79</v>
      </c>
      <c r="C20">
        <v>-6</v>
      </c>
      <c r="D20">
        <v>-2</v>
      </c>
      <c r="E20" t="s">
        <v>25</v>
      </c>
      <c r="F20">
        <v>0.5</v>
      </c>
      <c r="G20">
        <v>-20</v>
      </c>
      <c r="H20">
        <v>20</v>
      </c>
      <c r="I20" t="s">
        <v>38</v>
      </c>
      <c r="J20">
        <v>-4</v>
      </c>
      <c r="K20">
        <v>-4</v>
      </c>
      <c r="N20">
        <v>0</v>
      </c>
      <c r="O20">
        <v>1</v>
      </c>
      <c r="P20" t="s">
        <v>39</v>
      </c>
    </row>
    <row r="21" spans="1:16" x14ac:dyDescent="0.25">
      <c r="A21" t="s">
        <v>80</v>
      </c>
      <c r="B21" t="s">
        <v>81</v>
      </c>
      <c r="C21">
        <v>-12</v>
      </c>
      <c r="D21">
        <v>-4</v>
      </c>
      <c r="E21" t="s">
        <v>25</v>
      </c>
      <c r="F21">
        <v>0.5</v>
      </c>
      <c r="G21">
        <v>-20</v>
      </c>
      <c r="H21">
        <v>20</v>
      </c>
      <c r="I21" t="s">
        <v>38</v>
      </c>
      <c r="J21">
        <v>-8</v>
      </c>
      <c r="K21">
        <v>-8</v>
      </c>
      <c r="L21">
        <v>-12</v>
      </c>
      <c r="M21">
        <v>-4</v>
      </c>
      <c r="N21">
        <v>0</v>
      </c>
      <c r="O21">
        <v>1</v>
      </c>
      <c r="P21" t="s">
        <v>39</v>
      </c>
    </row>
    <row r="22" spans="1:16" x14ac:dyDescent="0.25">
      <c r="A22" t="s">
        <v>82</v>
      </c>
      <c r="B22" t="s">
        <v>83</v>
      </c>
      <c r="C22">
        <v>0.7</v>
      </c>
      <c r="D22">
        <v>1</v>
      </c>
      <c r="E22" t="s">
        <v>43</v>
      </c>
      <c r="F22">
        <v>0.5</v>
      </c>
      <c r="G22">
        <v>0.7</v>
      </c>
      <c r="H22">
        <v>1</v>
      </c>
      <c r="I22" t="s">
        <v>38</v>
      </c>
      <c r="J22">
        <v>0.7</v>
      </c>
      <c r="K22">
        <v>0.7</v>
      </c>
      <c r="N22">
        <v>0</v>
      </c>
      <c r="O22">
        <v>1</v>
      </c>
      <c r="P22" t="s">
        <v>39</v>
      </c>
    </row>
    <row r="23" spans="1:16" x14ac:dyDescent="0.25">
      <c r="A23" t="s">
        <v>84</v>
      </c>
      <c r="B23" t="s">
        <v>85</v>
      </c>
      <c r="C23">
        <v>20000</v>
      </c>
      <c r="D23">
        <v>20000</v>
      </c>
      <c r="E23" t="s">
        <v>86</v>
      </c>
      <c r="F23">
        <v>0.5</v>
      </c>
      <c r="G23">
        <v>10000</v>
      </c>
      <c r="H23">
        <v>40000</v>
      </c>
      <c r="I23" t="s">
        <v>21</v>
      </c>
      <c r="J23">
        <v>20000</v>
      </c>
      <c r="K23">
        <v>10000000</v>
      </c>
      <c r="N23">
        <v>1</v>
      </c>
      <c r="O23">
        <v>0</v>
      </c>
      <c r="P23" t="s">
        <v>39</v>
      </c>
    </row>
    <row r="24" spans="1:16" x14ac:dyDescent="0.25">
      <c r="A24" t="s">
        <v>87</v>
      </c>
      <c r="B24" t="s">
        <v>88</v>
      </c>
      <c r="C24">
        <v>1.5</v>
      </c>
      <c r="D24">
        <v>4.5</v>
      </c>
      <c r="E24" t="s">
        <v>25</v>
      </c>
      <c r="F24">
        <v>0.5</v>
      </c>
      <c r="G24">
        <v>0.1</v>
      </c>
      <c r="H24">
        <v>9</v>
      </c>
      <c r="I24" t="s">
        <v>38</v>
      </c>
      <c r="J24">
        <v>3</v>
      </c>
      <c r="K24">
        <v>3</v>
      </c>
      <c r="L24">
        <v>0.33333333333333298</v>
      </c>
      <c r="M24">
        <v>3</v>
      </c>
      <c r="N24">
        <v>0</v>
      </c>
      <c r="O24">
        <v>1</v>
      </c>
      <c r="P24" t="s">
        <v>39</v>
      </c>
    </row>
    <row r="25" spans="1:16" x14ac:dyDescent="0.25">
      <c r="A25" t="s">
        <v>89</v>
      </c>
      <c r="B25" t="s">
        <v>90</v>
      </c>
      <c r="C25">
        <v>0.1</v>
      </c>
      <c r="D25">
        <v>0.2</v>
      </c>
      <c r="E25" t="s">
        <v>43</v>
      </c>
      <c r="F25">
        <v>0.5</v>
      </c>
      <c r="G25">
        <v>0.01</v>
      </c>
      <c r="H25">
        <v>0.2</v>
      </c>
      <c r="I25" t="s">
        <v>38</v>
      </c>
      <c r="J25">
        <v>0.2</v>
      </c>
      <c r="K25">
        <v>0.2</v>
      </c>
      <c r="N25">
        <v>0</v>
      </c>
      <c r="O25">
        <v>1</v>
      </c>
      <c r="P25" t="s">
        <v>39</v>
      </c>
    </row>
    <row r="26" spans="1:16" x14ac:dyDescent="0.25">
      <c r="A26" t="s">
        <v>91</v>
      </c>
      <c r="B26" t="s">
        <v>92</v>
      </c>
      <c r="C26">
        <v>0.7</v>
      </c>
      <c r="D26">
        <v>1</v>
      </c>
      <c r="E26" t="s">
        <v>43</v>
      </c>
      <c r="F26">
        <v>0.5</v>
      </c>
      <c r="G26">
        <v>0.7</v>
      </c>
      <c r="H26">
        <v>1</v>
      </c>
      <c r="I26" t="s">
        <v>38</v>
      </c>
      <c r="J26">
        <v>0.8</v>
      </c>
      <c r="K26">
        <v>0.8</v>
      </c>
      <c r="L26">
        <v>0.6</v>
      </c>
      <c r="M26">
        <v>1</v>
      </c>
      <c r="N26">
        <v>0</v>
      </c>
      <c r="O26">
        <v>1</v>
      </c>
      <c r="P26" t="s">
        <v>39</v>
      </c>
    </row>
    <row r="27" spans="1:16" x14ac:dyDescent="0.25">
      <c r="A27" t="s">
        <v>93</v>
      </c>
      <c r="B27" t="s">
        <v>94</v>
      </c>
      <c r="C27">
        <v>200</v>
      </c>
      <c r="D27">
        <v>200</v>
      </c>
      <c r="E27" t="s">
        <v>95</v>
      </c>
      <c r="F27">
        <v>0.5</v>
      </c>
      <c r="G27">
        <v>100</v>
      </c>
      <c r="H27">
        <v>400</v>
      </c>
      <c r="I27" t="s">
        <v>21</v>
      </c>
      <c r="J27">
        <v>200</v>
      </c>
      <c r="K27">
        <v>100000</v>
      </c>
      <c r="N27">
        <v>1</v>
      </c>
      <c r="O27">
        <v>0</v>
      </c>
      <c r="P27" t="s">
        <v>39</v>
      </c>
    </row>
    <row r="28" spans="1:16" x14ac:dyDescent="0.25">
      <c r="A28" t="s">
        <v>96</v>
      </c>
      <c r="B28" t="s">
        <v>52</v>
      </c>
      <c r="C28">
        <v>0.5</v>
      </c>
      <c r="D28">
        <v>1</v>
      </c>
      <c r="F28">
        <v>0.5</v>
      </c>
      <c r="G28">
        <v>0</v>
      </c>
      <c r="H28">
        <v>1</v>
      </c>
      <c r="I28" t="s">
        <v>38</v>
      </c>
      <c r="J28">
        <v>1</v>
      </c>
      <c r="K28">
        <v>1</v>
      </c>
      <c r="N28">
        <v>0</v>
      </c>
      <c r="O28">
        <v>1</v>
      </c>
      <c r="P28" t="s">
        <v>39</v>
      </c>
    </row>
    <row r="29" spans="1:16" x14ac:dyDescent="0.25">
      <c r="A29" t="s">
        <v>97</v>
      </c>
      <c r="B29" t="s">
        <v>98</v>
      </c>
      <c r="C29">
        <v>0.25</v>
      </c>
      <c r="D29">
        <v>0.25</v>
      </c>
      <c r="E29" t="s">
        <v>29</v>
      </c>
      <c r="F29">
        <v>0.5</v>
      </c>
      <c r="G29">
        <v>0.25</v>
      </c>
      <c r="H29">
        <v>1</v>
      </c>
      <c r="I29" t="s">
        <v>21</v>
      </c>
      <c r="J29">
        <v>0.25</v>
      </c>
      <c r="K29">
        <v>0.25</v>
      </c>
      <c r="N29">
        <v>1</v>
      </c>
      <c r="O29">
        <v>0</v>
      </c>
      <c r="P29" t="s">
        <v>39</v>
      </c>
    </row>
    <row r="30" spans="1:16" x14ac:dyDescent="0.25">
      <c r="A30" t="s">
        <v>99</v>
      </c>
      <c r="B30" t="s">
        <v>100</v>
      </c>
      <c r="C30">
        <v>1</v>
      </c>
      <c r="D30">
        <v>1</v>
      </c>
      <c r="E30" t="s">
        <v>29</v>
      </c>
      <c r="F30">
        <v>0.5</v>
      </c>
      <c r="G30">
        <v>0.25</v>
      </c>
      <c r="H30">
        <v>2</v>
      </c>
      <c r="I30" t="s">
        <v>21</v>
      </c>
      <c r="J30">
        <v>1</v>
      </c>
      <c r="K30">
        <v>1</v>
      </c>
      <c r="N30">
        <v>1</v>
      </c>
      <c r="O30">
        <v>0</v>
      </c>
      <c r="P30" t="s">
        <v>39</v>
      </c>
    </row>
    <row r="31" spans="1:16" x14ac:dyDescent="0.25">
      <c r="A31" t="s">
        <v>101</v>
      </c>
      <c r="B31" t="s">
        <v>102</v>
      </c>
      <c r="C31">
        <v>0.5</v>
      </c>
      <c r="D31">
        <v>1.5</v>
      </c>
      <c r="E31" t="s">
        <v>25</v>
      </c>
      <c r="F31">
        <v>0.5</v>
      </c>
      <c r="G31">
        <v>0</v>
      </c>
      <c r="H31">
        <v>3</v>
      </c>
      <c r="I31" t="s">
        <v>38</v>
      </c>
      <c r="J31">
        <v>1</v>
      </c>
      <c r="K31">
        <v>1</v>
      </c>
      <c r="L31">
        <v>0.5</v>
      </c>
      <c r="M31">
        <v>1</v>
      </c>
      <c r="N31">
        <v>0</v>
      </c>
      <c r="O31">
        <v>1</v>
      </c>
      <c r="P31" t="s">
        <v>39</v>
      </c>
    </row>
    <row r="32" spans="1:16" x14ac:dyDescent="0.25">
      <c r="A32" t="s">
        <v>103</v>
      </c>
      <c r="B32" t="s">
        <v>104</v>
      </c>
      <c r="C32">
        <v>0.125</v>
      </c>
      <c r="D32">
        <v>0.375</v>
      </c>
      <c r="E32" t="s">
        <v>25</v>
      </c>
      <c r="F32">
        <v>0.5</v>
      </c>
      <c r="G32">
        <v>0</v>
      </c>
      <c r="H32">
        <v>0.75</v>
      </c>
      <c r="I32" t="s">
        <v>38</v>
      </c>
      <c r="J32">
        <v>0.25</v>
      </c>
      <c r="K32">
        <v>0.25</v>
      </c>
      <c r="L32">
        <v>0</v>
      </c>
      <c r="M32">
        <v>0.25</v>
      </c>
      <c r="N32">
        <v>0</v>
      </c>
      <c r="O32">
        <v>1</v>
      </c>
      <c r="P32" t="s">
        <v>39</v>
      </c>
    </row>
    <row r="33" spans="1:16" x14ac:dyDescent="0.25">
      <c r="A33" t="s">
        <v>105</v>
      </c>
      <c r="B33" t="s">
        <v>106</v>
      </c>
      <c r="C33">
        <v>-0.15</v>
      </c>
      <c r="D33">
        <v>-0.05</v>
      </c>
      <c r="E33" t="s">
        <v>25</v>
      </c>
      <c r="F33">
        <v>0.5</v>
      </c>
      <c r="G33">
        <v>-1</v>
      </c>
      <c r="H33">
        <v>0</v>
      </c>
      <c r="I33" t="s">
        <v>38</v>
      </c>
      <c r="J33">
        <v>-0.1</v>
      </c>
      <c r="K33">
        <v>-0.1</v>
      </c>
      <c r="L33">
        <v>-0.5</v>
      </c>
      <c r="M33">
        <v>0</v>
      </c>
      <c r="N33">
        <v>0</v>
      </c>
      <c r="O33">
        <v>1</v>
      </c>
      <c r="P33" t="s">
        <v>39</v>
      </c>
    </row>
    <row r="34" spans="1:16" x14ac:dyDescent="0.25">
      <c r="A34" t="s">
        <v>107</v>
      </c>
      <c r="B34" t="s">
        <v>108</v>
      </c>
      <c r="C34">
        <v>0</v>
      </c>
      <c r="D34">
        <v>0</v>
      </c>
      <c r="E34" t="s">
        <v>25</v>
      </c>
      <c r="F34">
        <v>0.5</v>
      </c>
      <c r="G34">
        <v>0</v>
      </c>
      <c r="H34">
        <v>0</v>
      </c>
      <c r="I34" t="s">
        <v>21</v>
      </c>
      <c r="J34">
        <v>0</v>
      </c>
      <c r="K34">
        <v>0</v>
      </c>
      <c r="N34">
        <v>1</v>
      </c>
      <c r="O34">
        <v>0</v>
      </c>
      <c r="P34" t="s">
        <v>39</v>
      </c>
    </row>
    <row r="35" spans="1:16" x14ac:dyDescent="0.25">
      <c r="A35" t="s">
        <v>109</v>
      </c>
      <c r="B35" t="s">
        <v>110</v>
      </c>
      <c r="C35">
        <v>1</v>
      </c>
      <c r="D35">
        <v>1</v>
      </c>
      <c r="E35" t="s">
        <v>25</v>
      </c>
      <c r="F35">
        <v>0.5</v>
      </c>
      <c r="G35">
        <v>1</v>
      </c>
      <c r="H35">
        <v>1</v>
      </c>
      <c r="I35" t="s">
        <v>21</v>
      </c>
      <c r="J35">
        <v>1</v>
      </c>
      <c r="K35">
        <v>0</v>
      </c>
      <c r="O35">
        <v>0</v>
      </c>
      <c r="P35" t="s">
        <v>39</v>
      </c>
    </row>
    <row r="36" spans="1:16" x14ac:dyDescent="0.25">
      <c r="A36" t="s">
        <v>111</v>
      </c>
      <c r="B36" t="s">
        <v>112</v>
      </c>
      <c r="C36">
        <v>2.5</v>
      </c>
      <c r="D36">
        <v>7.5</v>
      </c>
      <c r="E36" t="s">
        <v>29</v>
      </c>
      <c r="F36">
        <v>0.5</v>
      </c>
      <c r="G36">
        <v>1</v>
      </c>
      <c r="H36">
        <v>10</v>
      </c>
      <c r="I36" t="s">
        <v>38</v>
      </c>
      <c r="J36">
        <v>5</v>
      </c>
      <c r="K36">
        <v>5</v>
      </c>
      <c r="O36">
        <v>1</v>
      </c>
      <c r="P36" t="s">
        <v>39</v>
      </c>
    </row>
    <row r="37" spans="1:16" x14ac:dyDescent="0.25">
      <c r="A37" t="s">
        <v>113</v>
      </c>
      <c r="B37" t="s">
        <v>114</v>
      </c>
      <c r="C37">
        <v>1500000</v>
      </c>
      <c r="D37">
        <v>4500000</v>
      </c>
      <c r="E37" t="s">
        <v>115</v>
      </c>
      <c r="F37">
        <v>0.5</v>
      </c>
      <c r="G37">
        <v>750000</v>
      </c>
      <c r="H37">
        <v>12000000</v>
      </c>
      <c r="I37" t="s">
        <v>38</v>
      </c>
      <c r="J37">
        <v>3000000</v>
      </c>
      <c r="K37">
        <v>100000</v>
      </c>
      <c r="O37">
        <v>1</v>
      </c>
      <c r="P37" t="s">
        <v>39</v>
      </c>
    </row>
    <row r="38" spans="1:16" x14ac:dyDescent="0.25">
      <c r="A38" t="s">
        <v>116</v>
      </c>
      <c r="B38" t="s">
        <v>117</v>
      </c>
      <c r="C38">
        <v>1</v>
      </c>
      <c r="D38">
        <v>3</v>
      </c>
      <c r="E38" t="s">
        <v>29</v>
      </c>
      <c r="F38">
        <v>0.5</v>
      </c>
      <c r="G38">
        <v>0.5</v>
      </c>
      <c r="H38">
        <v>8</v>
      </c>
      <c r="I38" t="s">
        <v>38</v>
      </c>
      <c r="J38">
        <v>2</v>
      </c>
      <c r="K38">
        <v>2</v>
      </c>
      <c r="O38">
        <v>1</v>
      </c>
      <c r="P38" t="s">
        <v>39</v>
      </c>
    </row>
    <row r="39" spans="1:16" x14ac:dyDescent="0.25">
      <c r="A39" t="s">
        <v>118</v>
      </c>
      <c r="B39" t="s">
        <v>119</v>
      </c>
      <c r="C39">
        <v>0.2</v>
      </c>
      <c r="D39">
        <v>0.6</v>
      </c>
      <c r="E39" t="s">
        <v>43</v>
      </c>
      <c r="F39">
        <v>0.5</v>
      </c>
      <c r="G39">
        <v>0.1</v>
      </c>
      <c r="H39">
        <v>1</v>
      </c>
      <c r="I39" t="s">
        <v>38</v>
      </c>
      <c r="J39">
        <v>0.4</v>
      </c>
      <c r="K39">
        <v>0.4</v>
      </c>
      <c r="O39">
        <v>1</v>
      </c>
      <c r="P39" t="s">
        <v>39</v>
      </c>
    </row>
    <row r="40" spans="1:16" x14ac:dyDescent="0.25">
      <c r="A40" t="s">
        <v>120</v>
      </c>
      <c r="B40" t="s">
        <v>121</v>
      </c>
      <c r="C40">
        <v>18</v>
      </c>
      <c r="D40">
        <v>18</v>
      </c>
      <c r="E40" t="s">
        <v>29</v>
      </c>
      <c r="F40">
        <v>0.5</v>
      </c>
      <c r="G40">
        <v>4.5</v>
      </c>
      <c r="H40">
        <v>72</v>
      </c>
      <c r="I40" t="s">
        <v>21</v>
      </c>
      <c r="J40">
        <v>18</v>
      </c>
      <c r="K40">
        <v>18</v>
      </c>
      <c r="O40">
        <v>0</v>
      </c>
      <c r="P40" t="s">
        <v>39</v>
      </c>
    </row>
    <row r="41" spans="1:16" x14ac:dyDescent="0.25">
      <c r="A41" t="s">
        <v>122</v>
      </c>
      <c r="B41" t="s">
        <v>123</v>
      </c>
      <c r="C41">
        <v>5</v>
      </c>
      <c r="D41">
        <v>15</v>
      </c>
      <c r="E41" t="s">
        <v>29</v>
      </c>
      <c r="F41">
        <v>0.5</v>
      </c>
      <c r="G41">
        <v>2.5</v>
      </c>
      <c r="H41">
        <v>40</v>
      </c>
      <c r="I41" t="s">
        <v>38</v>
      </c>
      <c r="J41">
        <v>10</v>
      </c>
      <c r="K41">
        <v>10</v>
      </c>
      <c r="O41">
        <v>1</v>
      </c>
      <c r="P41" t="s">
        <v>39</v>
      </c>
    </row>
    <row r="42" spans="1:16" x14ac:dyDescent="0.25">
      <c r="A42" t="s">
        <v>124</v>
      </c>
      <c r="B42" t="s">
        <v>125</v>
      </c>
      <c r="C42">
        <v>1.6666666666666701E-2</v>
      </c>
      <c r="D42">
        <v>0.05</v>
      </c>
      <c r="E42" t="s">
        <v>126</v>
      </c>
      <c r="F42">
        <v>0.5</v>
      </c>
      <c r="G42">
        <v>8.3333333333333297E-3</v>
      </c>
      <c r="H42">
        <v>0.133333333333333</v>
      </c>
      <c r="I42" t="s">
        <v>38</v>
      </c>
      <c r="J42">
        <v>3.3333333333333298E-2</v>
      </c>
      <c r="K42">
        <v>3.3333333333333298E-2</v>
      </c>
      <c r="O42">
        <v>1</v>
      </c>
      <c r="P42" t="s">
        <v>39</v>
      </c>
    </row>
    <row r="43" spans="1:16" x14ac:dyDescent="0.25">
      <c r="A43" t="s">
        <v>127</v>
      </c>
      <c r="B43" t="s">
        <v>128</v>
      </c>
      <c r="C43">
        <v>0</v>
      </c>
      <c r="D43">
        <v>0</v>
      </c>
      <c r="F43">
        <v>0.5</v>
      </c>
      <c r="G43">
        <v>0</v>
      </c>
      <c r="H43">
        <v>0</v>
      </c>
      <c r="I43" t="s">
        <v>21</v>
      </c>
      <c r="J43">
        <v>0</v>
      </c>
      <c r="K43">
        <v>0</v>
      </c>
      <c r="O43">
        <v>0</v>
      </c>
      <c r="P43" t="s">
        <v>39</v>
      </c>
    </row>
    <row r="44" spans="1:16" x14ac:dyDescent="0.25">
      <c r="A44" t="s">
        <v>129</v>
      </c>
      <c r="B44" t="s">
        <v>130</v>
      </c>
      <c r="C44">
        <v>10</v>
      </c>
      <c r="D44">
        <v>10</v>
      </c>
      <c r="F44">
        <v>0.5</v>
      </c>
      <c r="G44">
        <v>2.5</v>
      </c>
      <c r="H44">
        <v>40</v>
      </c>
      <c r="I44" t="s">
        <v>21</v>
      </c>
      <c r="J44">
        <v>10</v>
      </c>
      <c r="K44">
        <v>10</v>
      </c>
      <c r="O44">
        <v>0</v>
      </c>
      <c r="P44" t="s">
        <v>39</v>
      </c>
    </row>
    <row r="45" spans="1:16" x14ac:dyDescent="0.25">
      <c r="A45" t="s">
        <v>131</v>
      </c>
      <c r="C45">
        <v>-6</v>
      </c>
      <c r="D45">
        <v>-2</v>
      </c>
      <c r="F45">
        <v>0.5</v>
      </c>
      <c r="G45">
        <v>-20</v>
      </c>
      <c r="H45">
        <v>0</v>
      </c>
      <c r="I45" t="s">
        <v>38</v>
      </c>
      <c r="J45">
        <v>-4</v>
      </c>
      <c r="K45">
        <v>-4</v>
      </c>
      <c r="O45">
        <v>1</v>
      </c>
      <c r="P45" t="s">
        <v>39</v>
      </c>
    </row>
    <row r="46" spans="1:16" x14ac:dyDescent="0.25">
      <c r="A46" t="s">
        <v>132</v>
      </c>
      <c r="C46">
        <v>10</v>
      </c>
      <c r="D46">
        <v>10</v>
      </c>
      <c r="F46">
        <v>0.5</v>
      </c>
      <c r="G46">
        <v>2.5</v>
      </c>
      <c r="H46">
        <v>40</v>
      </c>
      <c r="I46" t="s">
        <v>21</v>
      </c>
      <c r="J46">
        <v>10</v>
      </c>
      <c r="K46">
        <v>10</v>
      </c>
      <c r="O46">
        <v>0</v>
      </c>
      <c r="P46" t="s">
        <v>39</v>
      </c>
    </row>
    <row r="47" spans="1:16" x14ac:dyDescent="0.25">
      <c r="A47" t="s">
        <v>133</v>
      </c>
      <c r="C47">
        <v>2000</v>
      </c>
      <c r="D47">
        <v>2000</v>
      </c>
      <c r="F47">
        <v>0.5</v>
      </c>
      <c r="G47">
        <v>500</v>
      </c>
      <c r="H47">
        <v>8000</v>
      </c>
      <c r="I47" t="s">
        <v>21</v>
      </c>
      <c r="J47">
        <v>2000</v>
      </c>
      <c r="K47">
        <v>1000</v>
      </c>
      <c r="O47">
        <v>0</v>
      </c>
      <c r="P47" t="s">
        <v>39</v>
      </c>
    </row>
    <row r="48" spans="1:16" x14ac:dyDescent="0.25">
      <c r="A48" t="s">
        <v>134</v>
      </c>
      <c r="C48">
        <v>200</v>
      </c>
      <c r="D48">
        <v>200</v>
      </c>
      <c r="F48">
        <v>0.5</v>
      </c>
      <c r="G48">
        <v>50</v>
      </c>
      <c r="H48">
        <v>800</v>
      </c>
      <c r="I48" t="s">
        <v>21</v>
      </c>
      <c r="J48">
        <v>200</v>
      </c>
      <c r="K48">
        <v>100</v>
      </c>
      <c r="O48">
        <v>0</v>
      </c>
      <c r="P48" t="s">
        <v>39</v>
      </c>
    </row>
    <row r="49" spans="1:16" x14ac:dyDescent="0.25">
      <c r="A49" t="s">
        <v>135</v>
      </c>
      <c r="C49">
        <v>200</v>
      </c>
      <c r="D49">
        <v>200</v>
      </c>
      <c r="F49">
        <v>0.5</v>
      </c>
      <c r="G49">
        <v>50</v>
      </c>
      <c r="H49">
        <v>800</v>
      </c>
      <c r="I49" t="s">
        <v>21</v>
      </c>
      <c r="J49">
        <v>200</v>
      </c>
      <c r="K49">
        <v>100</v>
      </c>
      <c r="O49">
        <v>0</v>
      </c>
      <c r="P49" t="s">
        <v>39</v>
      </c>
    </row>
    <row r="50" spans="1:16" x14ac:dyDescent="0.25">
      <c r="A50" t="s">
        <v>136</v>
      </c>
      <c r="C50">
        <v>20</v>
      </c>
      <c r="D50">
        <v>20</v>
      </c>
      <c r="F50">
        <v>0.5</v>
      </c>
      <c r="G50">
        <v>5</v>
      </c>
      <c r="H50">
        <v>80</v>
      </c>
      <c r="I50" t="s">
        <v>21</v>
      </c>
      <c r="J50">
        <v>20</v>
      </c>
      <c r="K50">
        <v>20</v>
      </c>
      <c r="O50">
        <v>0</v>
      </c>
      <c r="P50" t="s">
        <v>39</v>
      </c>
    </row>
    <row r="51" spans="1:16" x14ac:dyDescent="0.25">
      <c r="A51" t="s">
        <v>137</v>
      </c>
      <c r="C51">
        <v>1000000</v>
      </c>
      <c r="D51">
        <v>1000000</v>
      </c>
      <c r="F51">
        <v>0.5</v>
      </c>
      <c r="G51">
        <v>250000</v>
      </c>
      <c r="H51">
        <v>4000000</v>
      </c>
      <c r="I51" t="s">
        <v>21</v>
      </c>
      <c r="J51">
        <v>1000000</v>
      </c>
      <c r="K51">
        <v>1000000</v>
      </c>
      <c r="O51">
        <v>0</v>
      </c>
      <c r="P51" t="s">
        <v>39</v>
      </c>
    </row>
    <row r="52" spans="1:16" x14ac:dyDescent="0.25">
      <c r="A52" t="s">
        <v>138</v>
      </c>
      <c r="C52">
        <v>0.03</v>
      </c>
      <c r="D52">
        <v>0.9</v>
      </c>
      <c r="F52">
        <v>3</v>
      </c>
      <c r="G52">
        <v>0.03</v>
      </c>
      <c r="H52">
        <v>0.9</v>
      </c>
      <c r="I52" t="s">
        <v>38</v>
      </c>
      <c r="J52">
        <v>0.4</v>
      </c>
      <c r="O52">
        <v>1</v>
      </c>
      <c r="P52" t="s">
        <v>39</v>
      </c>
    </row>
    <row r="53" spans="1:16" x14ac:dyDescent="0.25">
      <c r="A53" t="s">
        <v>139</v>
      </c>
      <c r="C53">
        <v>2500</v>
      </c>
      <c r="D53">
        <v>2500</v>
      </c>
      <c r="F53">
        <v>0.5</v>
      </c>
      <c r="G53">
        <v>250</v>
      </c>
      <c r="H53">
        <v>25000</v>
      </c>
      <c r="I53" t="s">
        <v>21</v>
      </c>
      <c r="J53">
        <v>2500</v>
      </c>
      <c r="O53">
        <v>0</v>
      </c>
      <c r="P53" t="s">
        <v>39</v>
      </c>
    </row>
    <row r="54" spans="1:16" x14ac:dyDescent="0.25">
      <c r="A54" t="s">
        <v>140</v>
      </c>
      <c r="C54">
        <v>1831</v>
      </c>
      <c r="D54">
        <v>1831</v>
      </c>
      <c r="F54">
        <v>0.5</v>
      </c>
      <c r="G54">
        <v>183.1</v>
      </c>
      <c r="H54">
        <v>18310</v>
      </c>
      <c r="I54" t="s">
        <v>21</v>
      </c>
      <c r="J54">
        <v>1831</v>
      </c>
      <c r="O54">
        <v>0</v>
      </c>
      <c r="P54" t="s">
        <v>39</v>
      </c>
    </row>
    <row r="55" spans="1:16" x14ac:dyDescent="0.25">
      <c r="A55" t="s">
        <v>141</v>
      </c>
      <c r="C55">
        <v>0.28000000000000003</v>
      </c>
      <c r="D55">
        <v>0.28000000000000003</v>
      </c>
      <c r="E55" t="s">
        <v>43</v>
      </c>
      <c r="F55">
        <v>0.5</v>
      </c>
      <c r="G55">
        <v>0</v>
      </c>
      <c r="H55">
        <v>1</v>
      </c>
      <c r="I55" t="s">
        <v>21</v>
      </c>
      <c r="J55">
        <v>0.28000000000000003</v>
      </c>
      <c r="O55">
        <v>0</v>
      </c>
      <c r="P55" t="s">
        <v>39</v>
      </c>
    </row>
    <row r="56" spans="1:16" x14ac:dyDescent="0.25">
      <c r="A56" t="s">
        <v>142</v>
      </c>
      <c r="C56">
        <v>0.28999999999999998</v>
      </c>
      <c r="D56">
        <v>0.28999999999999998</v>
      </c>
      <c r="E56" t="s">
        <v>43</v>
      </c>
      <c r="F56">
        <v>0.5</v>
      </c>
      <c r="G56">
        <v>0</v>
      </c>
      <c r="H56">
        <v>1</v>
      </c>
      <c r="I56" t="s">
        <v>21</v>
      </c>
      <c r="J56">
        <v>0.28999999999999998</v>
      </c>
      <c r="O56">
        <v>0</v>
      </c>
      <c r="P56" t="s">
        <v>39</v>
      </c>
    </row>
    <row r="57" spans="1:16" x14ac:dyDescent="0.25">
      <c r="A57" t="s">
        <v>143</v>
      </c>
      <c r="C57">
        <v>0.15</v>
      </c>
      <c r="D57">
        <v>0.15</v>
      </c>
      <c r="E57" t="s">
        <v>43</v>
      </c>
      <c r="F57">
        <v>0.5</v>
      </c>
      <c r="G57">
        <v>0</v>
      </c>
      <c r="H57">
        <v>1</v>
      </c>
      <c r="I57" t="s">
        <v>21</v>
      </c>
      <c r="J57">
        <v>0.15</v>
      </c>
      <c r="O57">
        <v>0</v>
      </c>
      <c r="P57" t="s">
        <v>39</v>
      </c>
    </row>
    <row r="58" spans="1:16" x14ac:dyDescent="0.25">
      <c r="A58" t="s">
        <v>144</v>
      </c>
      <c r="C58">
        <v>0.28000000000000003</v>
      </c>
      <c r="D58">
        <v>0.28000000000000003</v>
      </c>
      <c r="E58" t="s">
        <v>43</v>
      </c>
      <c r="F58">
        <v>0.5</v>
      </c>
      <c r="G58">
        <v>0</v>
      </c>
      <c r="H58">
        <v>1</v>
      </c>
      <c r="I58" t="s">
        <v>21</v>
      </c>
      <c r="J58">
        <v>0.28000000000000003</v>
      </c>
      <c r="O58">
        <v>0</v>
      </c>
      <c r="P58" t="s">
        <v>39</v>
      </c>
    </row>
    <row r="59" spans="1:16" x14ac:dyDescent="0.25">
      <c r="A59" t="s">
        <v>145</v>
      </c>
      <c r="B59" t="s">
        <v>146</v>
      </c>
      <c r="C59">
        <v>0.28000000000000003</v>
      </c>
      <c r="D59">
        <v>0.28000000000000003</v>
      </c>
      <c r="E59" t="s">
        <v>43</v>
      </c>
      <c r="F59">
        <v>0.5</v>
      </c>
      <c r="G59">
        <v>0</v>
      </c>
      <c r="H59">
        <v>1</v>
      </c>
      <c r="I59" t="s">
        <v>21</v>
      </c>
      <c r="J59">
        <v>0.28000000000000003</v>
      </c>
      <c r="K59">
        <v>0.5</v>
      </c>
      <c r="O59">
        <v>0</v>
      </c>
      <c r="P59" t="s">
        <v>39</v>
      </c>
    </row>
    <row r="60" spans="1:16" x14ac:dyDescent="0.25">
      <c r="A60" t="s">
        <v>147</v>
      </c>
      <c r="C60">
        <v>0.28999999999999998</v>
      </c>
      <c r="D60">
        <v>0.28999999999999998</v>
      </c>
      <c r="E60" t="s">
        <v>43</v>
      </c>
      <c r="F60">
        <v>0.5</v>
      </c>
      <c r="G60">
        <v>0</v>
      </c>
      <c r="H60">
        <v>1</v>
      </c>
      <c r="I60" t="s">
        <v>21</v>
      </c>
      <c r="J60">
        <v>0.28999999999999998</v>
      </c>
      <c r="O60">
        <v>0</v>
      </c>
      <c r="P60" t="s">
        <v>39</v>
      </c>
    </row>
    <row r="61" spans="1:16" x14ac:dyDescent="0.25">
      <c r="A61" t="s">
        <v>148</v>
      </c>
      <c r="C61">
        <v>0.15</v>
      </c>
      <c r="D61">
        <v>0.15</v>
      </c>
      <c r="E61" t="s">
        <v>43</v>
      </c>
      <c r="F61">
        <v>0.5</v>
      </c>
      <c r="G61">
        <v>0</v>
      </c>
      <c r="H61">
        <v>1</v>
      </c>
      <c r="I61" t="s">
        <v>21</v>
      </c>
      <c r="J61">
        <v>0.15</v>
      </c>
      <c r="O61">
        <v>0</v>
      </c>
      <c r="P61" t="s">
        <v>39</v>
      </c>
    </row>
    <row r="62" spans="1:16" x14ac:dyDescent="0.25">
      <c r="A62" t="s">
        <v>149</v>
      </c>
      <c r="C62">
        <v>0.28000000000000003</v>
      </c>
      <c r="D62">
        <v>0.28000000000000003</v>
      </c>
      <c r="E62" t="s">
        <v>43</v>
      </c>
      <c r="F62">
        <v>0.5</v>
      </c>
      <c r="G62">
        <v>0</v>
      </c>
      <c r="H62">
        <v>1</v>
      </c>
      <c r="I62" t="s">
        <v>21</v>
      </c>
      <c r="J62">
        <v>0.28000000000000003</v>
      </c>
      <c r="O62">
        <v>0</v>
      </c>
      <c r="P62" t="s">
        <v>39</v>
      </c>
    </row>
    <row r="63" spans="1:16" x14ac:dyDescent="0.25">
      <c r="A63" t="s">
        <v>150</v>
      </c>
      <c r="B63" t="s">
        <v>151</v>
      </c>
      <c r="C63">
        <v>0</v>
      </c>
      <c r="D63">
        <v>1</v>
      </c>
      <c r="E63" t="s">
        <v>43</v>
      </c>
      <c r="F63">
        <v>3</v>
      </c>
      <c r="G63">
        <v>0</v>
      </c>
      <c r="H63">
        <v>1</v>
      </c>
      <c r="I63" t="s">
        <v>38</v>
      </c>
      <c r="J63">
        <v>0.5</v>
      </c>
      <c r="O63">
        <v>1</v>
      </c>
      <c r="P63" t="s">
        <v>39</v>
      </c>
    </row>
    <row r="64" spans="1:16" x14ac:dyDescent="0.25">
      <c r="A64" t="s">
        <v>152</v>
      </c>
      <c r="B64" t="s">
        <v>151</v>
      </c>
      <c r="C64">
        <v>0</v>
      </c>
      <c r="D64">
        <v>1</v>
      </c>
      <c r="E64" t="s">
        <v>43</v>
      </c>
      <c r="F64">
        <v>3</v>
      </c>
      <c r="G64">
        <v>0</v>
      </c>
      <c r="H64">
        <v>1</v>
      </c>
      <c r="I64" t="s">
        <v>38</v>
      </c>
      <c r="J64">
        <v>0.5</v>
      </c>
      <c r="O64">
        <v>1</v>
      </c>
      <c r="P64" t="s">
        <v>39</v>
      </c>
    </row>
    <row r="65" spans="1:17" x14ac:dyDescent="0.25">
      <c r="A65" t="s">
        <v>153</v>
      </c>
      <c r="B65" t="s">
        <v>151</v>
      </c>
      <c r="C65">
        <v>0</v>
      </c>
      <c r="D65">
        <v>1</v>
      </c>
      <c r="E65" t="s">
        <v>43</v>
      </c>
      <c r="F65">
        <v>3</v>
      </c>
      <c r="G65">
        <v>0</v>
      </c>
      <c r="H65">
        <v>1</v>
      </c>
      <c r="I65" t="s">
        <v>38</v>
      </c>
      <c r="J65">
        <v>0.5</v>
      </c>
      <c r="O65">
        <v>1</v>
      </c>
      <c r="P65" t="s">
        <v>39</v>
      </c>
    </row>
    <row r="66" spans="1:17" x14ac:dyDescent="0.25">
      <c r="A66" t="s">
        <v>154</v>
      </c>
      <c r="B66" t="s">
        <v>155</v>
      </c>
      <c r="C66">
        <v>0.05</v>
      </c>
      <c r="D66">
        <v>0.15</v>
      </c>
      <c r="E66" t="s">
        <v>43</v>
      </c>
      <c r="F66">
        <v>5</v>
      </c>
      <c r="G66">
        <v>0.05</v>
      </c>
      <c r="H66">
        <v>0.15</v>
      </c>
      <c r="I66" t="s">
        <v>38</v>
      </c>
      <c r="J66">
        <v>0.1</v>
      </c>
      <c r="K66">
        <v>1E-3</v>
      </c>
      <c r="O66">
        <v>1</v>
      </c>
      <c r="P66" t="s">
        <v>156</v>
      </c>
      <c r="Q66" t="s">
        <v>157</v>
      </c>
    </row>
    <row r="67" spans="1:17" x14ac:dyDescent="0.25">
      <c r="A67" t="s">
        <v>158</v>
      </c>
      <c r="B67" t="s">
        <v>155</v>
      </c>
      <c r="C67">
        <v>0.05</v>
      </c>
      <c r="D67">
        <v>0.15</v>
      </c>
      <c r="E67" t="s">
        <v>43</v>
      </c>
      <c r="F67">
        <v>5</v>
      </c>
      <c r="G67">
        <v>0.05</v>
      </c>
      <c r="H67">
        <v>0.15</v>
      </c>
      <c r="I67" t="s">
        <v>38</v>
      </c>
      <c r="J67">
        <v>0.1</v>
      </c>
      <c r="K67">
        <v>1E-3</v>
      </c>
      <c r="O67">
        <v>1</v>
      </c>
      <c r="P67" t="s">
        <v>156</v>
      </c>
    </row>
    <row r="68" spans="1:17" x14ac:dyDescent="0.25">
      <c r="A68" t="s">
        <v>159</v>
      </c>
      <c r="B68" t="s">
        <v>155</v>
      </c>
      <c r="C68">
        <v>0.05</v>
      </c>
      <c r="D68">
        <v>0.15</v>
      </c>
      <c r="E68" t="s">
        <v>43</v>
      </c>
      <c r="F68">
        <v>5</v>
      </c>
      <c r="G68">
        <v>0.05</v>
      </c>
      <c r="H68">
        <v>0.15</v>
      </c>
      <c r="I68" t="s">
        <v>38</v>
      </c>
      <c r="J68">
        <v>0.1</v>
      </c>
      <c r="K68">
        <v>1E-3</v>
      </c>
      <c r="O68">
        <v>1</v>
      </c>
      <c r="P68" t="s">
        <v>156</v>
      </c>
    </row>
    <row r="69" spans="1:17" x14ac:dyDescent="0.25">
      <c r="A69" t="s">
        <v>160</v>
      </c>
      <c r="B69" t="s">
        <v>161</v>
      </c>
      <c r="C69">
        <v>0.28999999999999998</v>
      </c>
      <c r="D69">
        <v>0.435</v>
      </c>
      <c r="E69" t="s">
        <v>43</v>
      </c>
      <c r="F69">
        <v>0.5</v>
      </c>
      <c r="G69">
        <v>0.28999999999999998</v>
      </c>
      <c r="H69">
        <v>1</v>
      </c>
      <c r="I69" t="s">
        <v>38</v>
      </c>
      <c r="J69">
        <v>0.28999999999999998</v>
      </c>
      <c r="K69">
        <v>0.5</v>
      </c>
      <c r="L69">
        <v>0.6</v>
      </c>
      <c r="M69">
        <v>1</v>
      </c>
      <c r="N69">
        <v>0</v>
      </c>
      <c r="O69">
        <v>1</v>
      </c>
      <c r="P69" t="s">
        <v>39</v>
      </c>
    </row>
    <row r="70" spans="1:17" x14ac:dyDescent="0.25">
      <c r="A70" t="s">
        <v>162</v>
      </c>
      <c r="B70" t="s">
        <v>161</v>
      </c>
      <c r="C70">
        <v>0.15</v>
      </c>
      <c r="D70">
        <v>0.22500000000000001</v>
      </c>
      <c r="E70" t="s">
        <v>43</v>
      </c>
      <c r="F70">
        <v>0.5</v>
      </c>
      <c r="G70">
        <v>0.15</v>
      </c>
      <c r="H70">
        <v>1</v>
      </c>
      <c r="I70" t="s">
        <v>38</v>
      </c>
      <c r="J70">
        <v>0.15</v>
      </c>
      <c r="K70">
        <v>0.5</v>
      </c>
      <c r="L70">
        <v>0.6</v>
      </c>
      <c r="M70">
        <v>1</v>
      </c>
      <c r="N70">
        <v>0</v>
      </c>
      <c r="O70">
        <v>1</v>
      </c>
      <c r="P70" t="s">
        <v>39</v>
      </c>
    </row>
    <row r="71" spans="1:17" x14ac:dyDescent="0.25">
      <c r="A71" t="s">
        <v>163</v>
      </c>
      <c r="B71" t="s">
        <v>161</v>
      </c>
      <c r="C71">
        <v>0.28000000000000003</v>
      </c>
      <c r="D71">
        <v>0.42</v>
      </c>
      <c r="E71" t="s">
        <v>43</v>
      </c>
      <c r="F71">
        <v>0.5</v>
      </c>
      <c r="G71">
        <v>0.28000000000000003</v>
      </c>
      <c r="H71">
        <v>1</v>
      </c>
      <c r="I71" t="s">
        <v>38</v>
      </c>
      <c r="J71">
        <v>0.28000000000000003</v>
      </c>
      <c r="K71">
        <v>0.5</v>
      </c>
      <c r="L71">
        <v>0.6</v>
      </c>
      <c r="M71">
        <v>1</v>
      </c>
      <c r="N71">
        <v>0</v>
      </c>
      <c r="O71">
        <v>1</v>
      </c>
      <c r="P71" t="s">
        <v>39</v>
      </c>
    </row>
    <row r="72" spans="1:17" x14ac:dyDescent="0.25">
      <c r="A72" t="s">
        <v>164</v>
      </c>
      <c r="B72" t="s">
        <v>165</v>
      </c>
      <c r="C72">
        <v>0.51</v>
      </c>
      <c r="D72">
        <v>2.5</v>
      </c>
      <c r="F72">
        <v>5</v>
      </c>
      <c r="G72">
        <v>0.51</v>
      </c>
      <c r="H72">
        <v>2.5</v>
      </c>
      <c r="I72" t="s">
        <v>38</v>
      </c>
      <c r="J72">
        <v>1.5</v>
      </c>
      <c r="K72">
        <v>1</v>
      </c>
      <c r="N72">
        <v>0</v>
      </c>
      <c r="O72">
        <v>1</v>
      </c>
      <c r="P72" t="s">
        <v>39</v>
      </c>
    </row>
    <row r="73" spans="1:17" x14ac:dyDescent="0.25">
      <c r="A73" t="s">
        <v>166</v>
      </c>
      <c r="B73" t="s">
        <v>165</v>
      </c>
      <c r="C73">
        <v>0.51</v>
      </c>
      <c r="D73">
        <v>2.5</v>
      </c>
      <c r="F73">
        <v>5</v>
      </c>
      <c r="G73">
        <v>0.51</v>
      </c>
      <c r="H73">
        <v>2.5</v>
      </c>
      <c r="I73" t="s">
        <v>38</v>
      </c>
      <c r="J73">
        <v>1.5</v>
      </c>
      <c r="K73">
        <v>1</v>
      </c>
      <c r="N73">
        <v>0</v>
      </c>
      <c r="O73">
        <v>1</v>
      </c>
      <c r="P73" t="s">
        <v>39</v>
      </c>
    </row>
    <row r="74" spans="1:17" x14ac:dyDescent="0.25">
      <c r="A74" t="s">
        <v>167</v>
      </c>
      <c r="B74" t="s">
        <v>165</v>
      </c>
      <c r="C74">
        <v>0.51</v>
      </c>
      <c r="D74">
        <v>2.5</v>
      </c>
      <c r="F74">
        <v>5</v>
      </c>
      <c r="G74">
        <v>0.51</v>
      </c>
      <c r="H74">
        <v>2.5</v>
      </c>
      <c r="I74" t="s">
        <v>38</v>
      </c>
      <c r="J74">
        <v>1.5</v>
      </c>
      <c r="K74">
        <v>1</v>
      </c>
      <c r="N74">
        <v>0</v>
      </c>
      <c r="O74">
        <v>1</v>
      </c>
      <c r="P74" t="s">
        <v>39</v>
      </c>
    </row>
    <row r="75" spans="1:17" x14ac:dyDescent="0.25">
      <c r="A75" t="s">
        <v>168</v>
      </c>
      <c r="B75" t="s">
        <v>169</v>
      </c>
      <c r="C75">
        <v>200000</v>
      </c>
      <c r="D75">
        <v>200000</v>
      </c>
      <c r="E75" t="s">
        <v>48</v>
      </c>
      <c r="F75">
        <v>0.5</v>
      </c>
      <c r="G75">
        <v>20000</v>
      </c>
      <c r="H75">
        <v>2000000</v>
      </c>
      <c r="I75" t="s">
        <v>21</v>
      </c>
      <c r="J75">
        <v>200000</v>
      </c>
      <c r="K75">
        <v>1000</v>
      </c>
      <c r="N75">
        <v>1</v>
      </c>
      <c r="O75">
        <v>0</v>
      </c>
      <c r="P75" t="s">
        <v>39</v>
      </c>
    </row>
    <row r="76" spans="1:17" x14ac:dyDescent="0.25">
      <c r="A76" t="s">
        <v>170</v>
      </c>
      <c r="B76" t="s">
        <v>169</v>
      </c>
      <c r="C76">
        <v>200000</v>
      </c>
      <c r="D76">
        <v>200000</v>
      </c>
      <c r="E76" t="s">
        <v>48</v>
      </c>
      <c r="F76">
        <v>0.5</v>
      </c>
      <c r="G76">
        <v>20000</v>
      </c>
      <c r="H76">
        <v>2000000</v>
      </c>
      <c r="I76" t="s">
        <v>21</v>
      </c>
      <c r="J76">
        <v>200000</v>
      </c>
      <c r="K76">
        <v>1000</v>
      </c>
      <c r="N76">
        <v>1</v>
      </c>
      <c r="O76">
        <v>0</v>
      </c>
      <c r="P76" t="s">
        <v>39</v>
      </c>
    </row>
    <row r="77" spans="1:17" x14ac:dyDescent="0.25">
      <c r="A77" t="s">
        <v>171</v>
      </c>
      <c r="B77" t="s">
        <v>169</v>
      </c>
      <c r="C77">
        <v>200000</v>
      </c>
      <c r="D77">
        <v>200000</v>
      </c>
      <c r="E77" t="s">
        <v>48</v>
      </c>
      <c r="F77">
        <v>0.5</v>
      </c>
      <c r="G77">
        <v>20000</v>
      </c>
      <c r="H77">
        <v>2000000</v>
      </c>
      <c r="I77" t="s">
        <v>21</v>
      </c>
      <c r="J77">
        <v>200000</v>
      </c>
      <c r="K77">
        <v>1000</v>
      </c>
      <c r="N77">
        <v>1</v>
      </c>
      <c r="O77">
        <v>0</v>
      </c>
      <c r="P77" t="s">
        <v>39</v>
      </c>
    </row>
    <row r="78" spans="1:17" x14ac:dyDescent="0.25">
      <c r="A78" t="s">
        <v>172</v>
      </c>
      <c r="B78" t="s">
        <v>169</v>
      </c>
      <c r="C78">
        <v>200000</v>
      </c>
      <c r="D78">
        <v>200000</v>
      </c>
      <c r="E78" t="s">
        <v>48</v>
      </c>
      <c r="F78">
        <v>0.5</v>
      </c>
      <c r="G78">
        <v>20000</v>
      </c>
      <c r="H78">
        <v>2000000</v>
      </c>
      <c r="I78" t="s">
        <v>21</v>
      </c>
      <c r="J78">
        <v>200000</v>
      </c>
      <c r="K78">
        <v>1000</v>
      </c>
      <c r="N78">
        <v>1</v>
      </c>
      <c r="O78">
        <v>0</v>
      </c>
      <c r="P78" t="s">
        <v>39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A800-C6F2-4877-9CFC-3A647E00972C}">
  <dimension ref="A1:B36"/>
  <sheetViews>
    <sheetView workbookViewId="0">
      <selection activeCell="B4" sqref="B4"/>
    </sheetView>
  </sheetViews>
  <sheetFormatPr defaultRowHeight="15" x14ac:dyDescent="0.25"/>
  <cols>
    <col min="1" max="1" width="38.42578125" customWidth="1"/>
    <col min="2" max="2" width="48.42578125" customWidth="1"/>
    <col min="3" max="3" width="28.85546875" bestFit="1" customWidth="1"/>
  </cols>
  <sheetData>
    <row r="1" spans="1:2" ht="15.75" x14ac:dyDescent="0.25">
      <c r="A1" s="88" t="s">
        <v>291</v>
      </c>
      <c r="B1" s="88" t="s">
        <v>272</v>
      </c>
    </row>
    <row r="2" spans="1:2" ht="15.75" x14ac:dyDescent="0.25">
      <c r="A2" s="87" t="s">
        <v>72</v>
      </c>
      <c r="B2" s="86" t="s">
        <v>279</v>
      </c>
    </row>
    <row r="3" spans="1:2" ht="15.75" x14ac:dyDescent="0.25">
      <c r="A3" s="87" t="s">
        <v>113</v>
      </c>
      <c r="B3" s="86" t="s">
        <v>285</v>
      </c>
    </row>
    <row r="4" spans="1:2" ht="15.75" x14ac:dyDescent="0.25">
      <c r="A4" s="87" t="s">
        <v>160</v>
      </c>
      <c r="B4" s="86" t="s">
        <v>276</v>
      </c>
    </row>
    <row r="5" spans="1:2" ht="15.75" x14ac:dyDescent="0.25">
      <c r="A5" s="87" t="s">
        <v>162</v>
      </c>
      <c r="B5" s="86" t="s">
        <v>281</v>
      </c>
    </row>
    <row r="6" spans="1:2" ht="15.75" x14ac:dyDescent="0.25">
      <c r="A6" s="87" t="s">
        <v>163</v>
      </c>
      <c r="B6" s="86" t="s">
        <v>278</v>
      </c>
    </row>
    <row r="7" spans="1:2" ht="15.75" x14ac:dyDescent="0.25">
      <c r="A7" s="87" t="s">
        <v>35</v>
      </c>
      <c r="B7" s="86" t="s">
        <v>280</v>
      </c>
    </row>
    <row r="8" spans="1:2" ht="15.75" x14ac:dyDescent="0.25">
      <c r="A8" s="87" t="s">
        <v>138</v>
      </c>
      <c r="B8" s="86" t="s">
        <v>297</v>
      </c>
    </row>
    <row r="9" spans="1:2" ht="15.75" x14ac:dyDescent="0.25">
      <c r="A9" s="87" t="s">
        <v>58</v>
      </c>
      <c r="B9" s="86" t="s">
        <v>292</v>
      </c>
    </row>
    <row r="10" spans="1:2" ht="15.75" x14ac:dyDescent="0.25">
      <c r="A10" s="87" t="s">
        <v>82</v>
      </c>
      <c r="B10" s="86" t="s">
        <v>83</v>
      </c>
    </row>
    <row r="11" spans="1:2" ht="15.75" x14ac:dyDescent="0.25">
      <c r="A11" s="87" t="s">
        <v>91</v>
      </c>
      <c r="B11" s="86" t="s">
        <v>289</v>
      </c>
    </row>
    <row r="12" spans="1:2" ht="15.75" x14ac:dyDescent="0.25">
      <c r="A12" s="87" t="s">
        <v>154</v>
      </c>
      <c r="B12" s="86" t="s">
        <v>294</v>
      </c>
    </row>
    <row r="13" spans="1:2" ht="15.75" x14ac:dyDescent="0.25">
      <c r="A13" s="87" t="s">
        <v>158</v>
      </c>
      <c r="B13" s="86" t="s">
        <v>295</v>
      </c>
    </row>
    <row r="14" spans="1:2" ht="15.75" x14ac:dyDescent="0.25">
      <c r="A14" s="87" t="s">
        <v>159</v>
      </c>
      <c r="B14" s="86" t="s">
        <v>296</v>
      </c>
    </row>
    <row r="15" spans="1:2" ht="15.75" x14ac:dyDescent="0.25">
      <c r="A15" s="87" t="s">
        <v>150</v>
      </c>
      <c r="B15" s="86" t="s">
        <v>286</v>
      </c>
    </row>
    <row r="16" spans="1:2" ht="15.75" x14ac:dyDescent="0.25">
      <c r="A16" s="87" t="s">
        <v>152</v>
      </c>
      <c r="B16" s="86" t="s">
        <v>284</v>
      </c>
    </row>
    <row r="17" spans="1:2" ht="15.75" x14ac:dyDescent="0.25">
      <c r="A17" s="87" t="s">
        <v>153</v>
      </c>
      <c r="B17" s="86" t="s">
        <v>286</v>
      </c>
    </row>
    <row r="18" spans="1:2" ht="15.75" x14ac:dyDescent="0.25">
      <c r="A18" s="87" t="s">
        <v>124</v>
      </c>
      <c r="B18" s="86" t="s">
        <v>298</v>
      </c>
    </row>
    <row r="19" spans="1:2" ht="15.75" x14ac:dyDescent="0.25">
      <c r="A19" s="87" t="s">
        <v>87</v>
      </c>
      <c r="B19" s="86" t="s">
        <v>290</v>
      </c>
    </row>
    <row r="20" spans="1:2" ht="15.75" x14ac:dyDescent="0.25">
      <c r="A20" s="87" t="s">
        <v>50</v>
      </c>
      <c r="B20" s="86" t="s">
        <v>282</v>
      </c>
    </row>
    <row r="21" spans="1:2" ht="15.75" x14ac:dyDescent="0.25">
      <c r="A21" s="87" t="s">
        <v>54</v>
      </c>
      <c r="B21" s="86" t="s">
        <v>273</v>
      </c>
    </row>
    <row r="22" spans="1:2" ht="15.75" x14ac:dyDescent="0.25">
      <c r="A22" s="87" t="s">
        <v>78</v>
      </c>
      <c r="B22" s="86" t="s">
        <v>299</v>
      </c>
    </row>
    <row r="23" spans="1:2" ht="15.75" x14ac:dyDescent="0.25">
      <c r="A23" s="87" t="s">
        <v>131</v>
      </c>
      <c r="B23" s="86" t="s">
        <v>300</v>
      </c>
    </row>
    <row r="24" spans="1:2" ht="15.75" x14ac:dyDescent="0.25">
      <c r="A24" s="87" t="s">
        <v>80</v>
      </c>
      <c r="B24" s="86" t="s">
        <v>301</v>
      </c>
    </row>
    <row r="25" spans="1:2" ht="15.75" x14ac:dyDescent="0.25">
      <c r="A25" s="87" t="s">
        <v>101</v>
      </c>
      <c r="B25" s="86" t="s">
        <v>302</v>
      </c>
    </row>
    <row r="26" spans="1:2" ht="15.75" x14ac:dyDescent="0.25">
      <c r="A26" s="87" t="s">
        <v>103</v>
      </c>
      <c r="B26" s="86" t="s">
        <v>303</v>
      </c>
    </row>
    <row r="27" spans="1:2" ht="15.75" x14ac:dyDescent="0.25">
      <c r="A27" s="87" t="s">
        <v>105</v>
      </c>
      <c r="B27" s="86" t="s">
        <v>304</v>
      </c>
    </row>
    <row r="28" spans="1:2" ht="15.75" x14ac:dyDescent="0.25">
      <c r="A28" s="87" t="s">
        <v>164</v>
      </c>
      <c r="B28" s="86" t="s">
        <v>274</v>
      </c>
    </row>
    <row r="29" spans="1:2" ht="15.75" x14ac:dyDescent="0.25">
      <c r="A29" s="87" t="s">
        <v>166</v>
      </c>
      <c r="B29" s="86" t="s">
        <v>288</v>
      </c>
    </row>
    <row r="30" spans="1:2" ht="15.75" x14ac:dyDescent="0.25">
      <c r="A30" s="87" t="s">
        <v>167</v>
      </c>
      <c r="B30" s="86" t="s">
        <v>275</v>
      </c>
    </row>
    <row r="31" spans="1:2" ht="15.75" x14ac:dyDescent="0.25">
      <c r="A31" s="87" t="s">
        <v>118</v>
      </c>
      <c r="B31" s="86" t="s">
        <v>287</v>
      </c>
    </row>
    <row r="32" spans="1:2" ht="15.75" x14ac:dyDescent="0.25">
      <c r="A32" s="87" t="s">
        <v>122</v>
      </c>
      <c r="B32" s="86" t="s">
        <v>283</v>
      </c>
    </row>
    <row r="33" spans="1:2" ht="15.75" x14ac:dyDescent="0.25">
      <c r="A33" s="87" t="s">
        <v>116</v>
      </c>
      <c r="B33" s="86" t="s">
        <v>277</v>
      </c>
    </row>
    <row r="34" spans="1:2" ht="15.75" x14ac:dyDescent="0.25">
      <c r="A34" s="87" t="s">
        <v>111</v>
      </c>
      <c r="B34" s="86" t="s">
        <v>305</v>
      </c>
    </row>
    <row r="35" spans="1:2" ht="15.75" x14ac:dyDescent="0.25">
      <c r="A35" s="87" t="s">
        <v>68</v>
      </c>
      <c r="B35" s="86" t="s">
        <v>306</v>
      </c>
    </row>
    <row r="36" spans="1:2" ht="15.75" x14ac:dyDescent="0.25">
      <c r="A36" s="87" t="s">
        <v>61</v>
      </c>
      <c r="B36" s="86" t="s">
        <v>293</v>
      </c>
    </row>
  </sheetData>
  <autoFilter ref="A1:B36" xr:uid="{911719DF-7866-4476-B95E-BB6231320462}">
    <sortState ref="A2:B36">
      <sortCondition ref="A1:A36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7576-EAC4-4531-B07E-A227AABA5C61}">
  <dimension ref="A1:B36"/>
  <sheetViews>
    <sheetView topLeftCell="A17" workbookViewId="0">
      <selection activeCell="D37" sqref="D37"/>
    </sheetView>
  </sheetViews>
  <sheetFormatPr defaultRowHeight="15" x14ac:dyDescent="0.25"/>
  <cols>
    <col min="1" max="1" width="38.28515625" customWidth="1"/>
    <col min="2" max="2" width="41.42578125" bestFit="1" customWidth="1"/>
  </cols>
  <sheetData>
    <row r="1" spans="1:2" ht="15.75" thickBot="1" x14ac:dyDescent="0.3">
      <c r="A1" t="s">
        <v>307</v>
      </c>
      <c r="B1" t="s">
        <v>308</v>
      </c>
    </row>
    <row r="2" spans="1:2" x14ac:dyDescent="0.25">
      <c r="A2" s="82" t="s">
        <v>54</v>
      </c>
      <c r="B2" t="str">
        <f>VLOOKUP(A2,Variaveis_e_Nome_Amigável!$A:$B,2,FALSE)</f>
        <v>Tamanho do Mercado de Referência</v>
      </c>
    </row>
    <row r="3" spans="1:2" x14ac:dyDescent="0.25">
      <c r="A3" s="83" t="s">
        <v>164</v>
      </c>
      <c r="B3" t="str">
        <f>VLOOKUP(A3,Variaveis_e_Nome_Amigável!$A:$B,2,FALSE)</f>
        <v>Estratégia de Capac. Player 2</v>
      </c>
    </row>
    <row r="4" spans="1:2" x14ac:dyDescent="0.25">
      <c r="A4" s="84" t="s">
        <v>91</v>
      </c>
      <c r="B4" t="str">
        <f>VLOOKUP(A4,Variaveis_e_Nome_Amigável!$A:$B,2,FALSE)</f>
        <v>% de Utilização da Capacidade</v>
      </c>
    </row>
    <row r="5" spans="1:2" x14ac:dyDescent="0.25">
      <c r="A5" s="83" t="s">
        <v>167</v>
      </c>
      <c r="B5" t="str">
        <f>VLOOKUP(A5,Variaveis_e_Nome_Amigável!$A:$B,2,FALSE)</f>
        <v>Estratégia de Capac. Player 4</v>
      </c>
    </row>
    <row r="6" spans="1:2" x14ac:dyDescent="0.25">
      <c r="A6" s="84" t="s">
        <v>68</v>
      </c>
      <c r="B6" t="str">
        <f>VLOOKUP(A6,Variaveis_e_Nome_Amigável!$A:$B,2,FALSE)</f>
        <v>Delay no Report de Demanda</v>
      </c>
    </row>
    <row r="7" spans="1:2" x14ac:dyDescent="0.25">
      <c r="A7" s="83" t="s">
        <v>160</v>
      </c>
      <c r="B7" t="str">
        <f>VLOOKUP(A7,Variaveis_e_Nome_Amigável!$A:$B,2,FALSE)</f>
        <v>Market Share Desejado Player 2</v>
      </c>
    </row>
    <row r="8" spans="1:2" x14ac:dyDescent="0.25">
      <c r="A8" s="84" t="s">
        <v>80</v>
      </c>
      <c r="B8" t="str">
        <f>VLOOKUP(A8,Variaveis_e_Nome_Amigável!$A:$B,2,FALSE)</f>
        <v>Sensib. da Atratividade ao Preço</v>
      </c>
    </row>
    <row r="9" spans="1:2" x14ac:dyDescent="0.25">
      <c r="A9" s="83" t="s">
        <v>87</v>
      </c>
      <c r="B9" t="str">
        <f>VLOOKUP(A9,Variaveis_e_Nome_Amigável!$A:$B,2,FALSE)</f>
        <v>Razão de Custos Fixos/Custos Variáveis</v>
      </c>
    </row>
    <row r="10" spans="1:2" x14ac:dyDescent="0.25">
      <c r="A10" s="84" t="s">
        <v>159</v>
      </c>
      <c r="B10" t="str">
        <f>VLOOKUP(A10,Variaveis_e_Nome_Amigável!$A:$B,2,FALSE)</f>
        <v>Orçamento P&amp;D Player 4</v>
      </c>
    </row>
    <row r="11" spans="1:2" x14ac:dyDescent="0.25">
      <c r="A11" s="83" t="s">
        <v>158</v>
      </c>
      <c r="B11" t="str">
        <f>VLOOKUP(A11,Variaveis_e_Nome_Amigável!$A:$B,2,FALSE)</f>
        <v>Orçamento P&amp;D Player 3</v>
      </c>
    </row>
    <row r="12" spans="1:2" x14ac:dyDescent="0.25">
      <c r="A12" s="84" t="s">
        <v>116</v>
      </c>
      <c r="B12" t="str">
        <f>VLOOKUP(A12,Variaveis_e_Nome_Amigável!$A:$B,2,FALSE)</f>
        <v>Tempo de Avaliação de Patentes</v>
      </c>
    </row>
    <row r="13" spans="1:2" x14ac:dyDescent="0.25">
      <c r="A13" s="83" t="s">
        <v>111</v>
      </c>
      <c r="B13" t="str">
        <f>VLOOKUP(A13,Variaveis_e_Nome_Amigável!$A:$B,2,FALSE)</f>
        <v>Tempo de Realização do Inv. em P&amp;D</v>
      </c>
    </row>
    <row r="14" spans="1:2" x14ac:dyDescent="0.25">
      <c r="A14" s="84" t="s">
        <v>163</v>
      </c>
      <c r="B14" t="str">
        <f>VLOOKUP(A14,Variaveis_e_Nome_Amigável!$A:$B,2,FALSE)</f>
        <v>Market Share Desejado Player 4</v>
      </c>
    </row>
    <row r="15" spans="1:2" x14ac:dyDescent="0.25">
      <c r="A15" s="83" t="s">
        <v>72</v>
      </c>
      <c r="B15" t="str">
        <f>VLOOKUP(A15,Variaveis_e_Nome_Amigável!$A:$B,2,FALSE)</f>
        <v>Tempo de Ajuste da Capacidade</v>
      </c>
    </row>
    <row r="16" spans="1:2" x14ac:dyDescent="0.25">
      <c r="A16" s="84" t="s">
        <v>35</v>
      </c>
      <c r="B16" t="str">
        <f>VLOOKUP(A16,Variaveis_e_Nome_Amigável!$A:$B,2,FALSE)</f>
        <v>Fração de Descartes de Imp. 3D</v>
      </c>
    </row>
    <row r="17" spans="1:2" x14ac:dyDescent="0.25">
      <c r="A17" s="83" t="s">
        <v>162</v>
      </c>
      <c r="B17" t="str">
        <f>VLOOKUP(A17,Variaveis_e_Nome_Amigável!$A:$B,2,FALSE)</f>
        <v>Market Share Desejado Player 3</v>
      </c>
    </row>
    <row r="18" spans="1:2" x14ac:dyDescent="0.25">
      <c r="A18" s="84" t="s">
        <v>50</v>
      </c>
      <c r="B18" t="str">
        <f>VLOOKUP(A18,Variaveis_e_Nome_Amigável!$A:$B,2,FALSE)</f>
        <v>Elasticidade da Demanda</v>
      </c>
    </row>
    <row r="19" spans="1:2" x14ac:dyDescent="0.25">
      <c r="A19" s="83" t="s">
        <v>122</v>
      </c>
      <c r="B19" t="str">
        <f>VLOOKUP(A19,Variaveis_e_Nome_Amigável!$A:$B,2,FALSE)</f>
        <v>Tempo de Inutilização da Patente</v>
      </c>
    </row>
    <row r="20" spans="1:2" x14ac:dyDescent="0.25">
      <c r="A20" s="84" t="s">
        <v>154</v>
      </c>
      <c r="B20" t="str">
        <f>VLOOKUP(A20,Variaveis_e_Nome_Amigável!$A:$B,2,FALSE)</f>
        <v>Orçamento P&amp;D Player 2</v>
      </c>
    </row>
    <row r="21" spans="1:2" x14ac:dyDescent="0.25">
      <c r="A21" s="83" t="s">
        <v>138</v>
      </c>
      <c r="B21" t="str">
        <f>VLOOKUP(A21,Variaveis_e_Nome_Amigável!$A:$B,2,FALSE)</f>
        <v>% de Pedidos Iniciais por Substituição</v>
      </c>
    </row>
    <row r="22" spans="1:2" x14ac:dyDescent="0.25">
      <c r="A22" s="84" t="s">
        <v>152</v>
      </c>
      <c r="B22" t="str">
        <f>VLOOKUP(A22,Variaveis_e_Nome_Amigável!$A:$B,2,FALSE)</f>
        <v>% P&amp;D Aberto Player 3</v>
      </c>
    </row>
    <row r="23" spans="1:2" x14ac:dyDescent="0.25">
      <c r="A23" s="83" t="s">
        <v>101</v>
      </c>
      <c r="B23" t="str">
        <f>VLOOKUP(A23,Variaveis_e_Nome_Amigável!$A:$B,2,FALSE)</f>
        <v>Sensib. do Preço a Custos</v>
      </c>
    </row>
    <row r="24" spans="1:2" x14ac:dyDescent="0.25">
      <c r="A24" s="84" t="s">
        <v>113</v>
      </c>
      <c r="B24" t="str">
        <f>VLOOKUP(A24,Variaveis_e_Nome_Amigável!$A:$B,2,FALSE)</f>
        <v>Custo Médio da Patente</v>
      </c>
    </row>
    <row r="25" spans="1:2" x14ac:dyDescent="0.25">
      <c r="A25" s="83" t="s">
        <v>61</v>
      </c>
      <c r="B25" t="str">
        <f>VLOOKUP(A25,Variaveis_e_Nome_Amigável!$A:$B,2,FALSE)</f>
        <v>Força da Difusão do Produto - Imitadores</v>
      </c>
    </row>
    <row r="26" spans="1:2" x14ac:dyDescent="0.25">
      <c r="A26" s="84" t="s">
        <v>131</v>
      </c>
      <c r="B26" t="str">
        <f>VLOOKUP(A26,Variaveis_e_Nome_Amigável!$A:$B,2,FALSE)</f>
        <v>Sensib. da Atratividade à Performance</v>
      </c>
    </row>
    <row r="27" spans="1:2" x14ac:dyDescent="0.25">
      <c r="A27" s="83" t="s">
        <v>124</v>
      </c>
      <c r="B27" t="str">
        <f>VLOOKUP(A27,Variaveis_e_Nome_Amigável!$A:$B,2,FALSE)</f>
        <v>Inclinação da Curva de Perform. X Patentes</v>
      </c>
    </row>
    <row r="28" spans="1:2" x14ac:dyDescent="0.25">
      <c r="A28" s="84" t="s">
        <v>150</v>
      </c>
      <c r="B28" t="str">
        <f>VLOOKUP(A28,Variaveis_e_Nome_Amigável!$A:$B,2,FALSE)</f>
        <v>% P&amp;D Aberto Player 2</v>
      </c>
    </row>
    <row r="29" spans="1:2" x14ac:dyDescent="0.25">
      <c r="A29" s="83" t="s">
        <v>58</v>
      </c>
      <c r="B29" t="str">
        <f>VLOOKUP(A29,Variaveis_e_Nome_Amigável!$A:$B,2,FALSE)</f>
        <v>Força da Difusão do Produto - Inovadores</v>
      </c>
    </row>
    <row r="30" spans="1:2" x14ac:dyDescent="0.25">
      <c r="A30" s="84" t="s">
        <v>78</v>
      </c>
      <c r="B30" t="str">
        <f>VLOOKUP(A30,Variaveis_e_Nome_Amigável!$A:$B,2,FALSE)</f>
        <v>Sensib. da Atratividade ao Tempo de Entrega</v>
      </c>
    </row>
    <row r="31" spans="1:2" x14ac:dyDescent="0.25">
      <c r="A31" s="83" t="s">
        <v>118</v>
      </c>
      <c r="B31" t="str">
        <f>VLOOKUP(A31,Variaveis_e_Nome_Amigável!$A:$B,2,FALSE)</f>
        <v>% de Patentes Rejeitadas</v>
      </c>
    </row>
    <row r="32" spans="1:2" x14ac:dyDescent="0.25">
      <c r="A32" s="84" t="s">
        <v>82</v>
      </c>
      <c r="B32" t="str">
        <f>VLOOKUP(A32,Variaveis_e_Nome_Amigável!$A:$B,2,FALSE)</f>
        <v>Força da Curva de Aprendizagem</v>
      </c>
    </row>
    <row r="33" spans="1:2" x14ac:dyDescent="0.25">
      <c r="A33" s="83" t="s">
        <v>166</v>
      </c>
      <c r="B33" t="str">
        <f>VLOOKUP(A33,Variaveis_e_Nome_Amigável!$A:$B,2,FALSE)</f>
        <v>Estratégia de Capac. Player 3</v>
      </c>
    </row>
    <row r="34" spans="1:2" x14ac:dyDescent="0.25">
      <c r="A34" s="84" t="s">
        <v>105</v>
      </c>
      <c r="B34" t="str">
        <f>VLOOKUP(A34,Variaveis_e_Nome_Amigável!$A:$B,2,FALSE)</f>
        <v>Sensib. do Preço ao Market Share</v>
      </c>
    </row>
    <row r="35" spans="1:2" x14ac:dyDescent="0.25">
      <c r="A35" s="83" t="s">
        <v>153</v>
      </c>
      <c r="B35" t="str">
        <f>VLOOKUP(A35,Variaveis_e_Nome_Amigável!$A:$B,2,FALSE)</f>
        <v>% P&amp;D Aberto Player 2</v>
      </c>
    </row>
    <row r="36" spans="1:2" ht="15.75" thickBot="1" x14ac:dyDescent="0.3">
      <c r="A36" s="85" t="s">
        <v>103</v>
      </c>
      <c r="B36" t="str">
        <f>VLOOKUP(A36,Variaveis_e_Nome_Amigável!$A:$B,2,FALSE)</f>
        <v>Sensib. do Preço a Oferta e Demanda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"/>
  <sheetViews>
    <sheetView view="pageLayout" zoomScaleNormal="100" workbookViewId="0">
      <selection activeCell="D5" sqref="D5"/>
    </sheetView>
  </sheetViews>
  <sheetFormatPr defaultRowHeight="12.75" x14ac:dyDescent="0.2"/>
  <cols>
    <col min="1" max="1" width="2.7109375" style="28" customWidth="1"/>
    <col min="2" max="2" width="29.42578125" style="31" customWidth="1"/>
    <col min="3" max="3" width="12.140625" style="21" customWidth="1"/>
    <col min="4" max="4" width="12.140625" style="22" customWidth="1"/>
    <col min="5" max="5" width="12.42578125" style="22" customWidth="1"/>
    <col min="6" max="6" width="12.28515625" style="22" customWidth="1"/>
    <col min="7" max="16384" width="9.140625" style="20"/>
  </cols>
  <sheetData>
    <row r="1" spans="1:6" ht="17.25" customHeight="1" x14ac:dyDescent="0.2">
      <c r="A1" s="27" t="s">
        <v>211</v>
      </c>
      <c r="B1" s="30" t="s">
        <v>217</v>
      </c>
      <c r="C1" s="23" t="s">
        <v>216</v>
      </c>
      <c r="D1" s="24" t="s">
        <v>213</v>
      </c>
      <c r="E1" s="24" t="s">
        <v>214</v>
      </c>
      <c r="F1" s="24" t="s">
        <v>215</v>
      </c>
    </row>
    <row r="2" spans="1:6" x14ac:dyDescent="0.2">
      <c r="A2" s="28">
        <v>1</v>
      </c>
      <c r="B2" s="33" t="s">
        <v>54</v>
      </c>
      <c r="C2" s="21">
        <v>0.22318934474818899</v>
      </c>
      <c r="D2" s="22">
        <v>74940.299622176099</v>
      </c>
      <c r="E2" s="22">
        <v>58346.431103176998</v>
      </c>
      <c r="F2" s="22">
        <v>74348.838371835896</v>
      </c>
    </row>
    <row r="3" spans="1:6" x14ac:dyDescent="0.2">
      <c r="A3" s="28">
        <v>2</v>
      </c>
      <c r="B3" s="33" t="s">
        <v>164</v>
      </c>
      <c r="C3" s="21">
        <v>-0.17037563813571799</v>
      </c>
      <c r="D3" s="22">
        <v>1.2517383469502701</v>
      </c>
      <c r="E3" s="22">
        <v>1.58904441762066</v>
      </c>
      <c r="F3" s="22">
        <v>1.9797787662676301</v>
      </c>
    </row>
    <row r="4" spans="1:6" x14ac:dyDescent="0.2">
      <c r="A4" s="28">
        <v>3</v>
      </c>
      <c r="B4" s="33" t="s">
        <v>91</v>
      </c>
      <c r="C4" s="21">
        <v>-0.13108552535352699</v>
      </c>
      <c r="D4" s="22">
        <v>0.76092336103945002</v>
      </c>
      <c r="E4" s="22">
        <v>0.81303906753933697</v>
      </c>
      <c r="F4" s="22">
        <v>0.39757026078458901</v>
      </c>
    </row>
    <row r="5" spans="1:6" x14ac:dyDescent="0.2">
      <c r="A5" s="28">
        <v>4</v>
      </c>
      <c r="B5" s="33" t="s">
        <v>167</v>
      </c>
      <c r="C5" s="21">
        <v>-0.130240801940706</v>
      </c>
      <c r="D5" s="22">
        <v>1.3115809293724401</v>
      </c>
      <c r="E5" s="22">
        <v>1.56957507263463</v>
      </c>
      <c r="F5" s="22">
        <v>1.98090106493395</v>
      </c>
    </row>
    <row r="6" spans="1:6" x14ac:dyDescent="0.2">
      <c r="A6" s="28">
        <v>5</v>
      </c>
      <c r="B6" s="33" t="s">
        <v>68</v>
      </c>
      <c r="C6" s="21">
        <v>0.10125507948644601</v>
      </c>
      <c r="D6" s="22">
        <v>0.17044410880671301</v>
      </c>
      <c r="E6" s="22">
        <v>0.15150639851360601</v>
      </c>
      <c r="F6" s="22">
        <v>0.18702973114195601</v>
      </c>
    </row>
    <row r="7" spans="1:6" x14ac:dyDescent="0.2">
      <c r="A7" s="28">
        <v>6</v>
      </c>
      <c r="B7" s="33" t="s">
        <v>160</v>
      </c>
      <c r="C7" s="21">
        <v>9.9020112547010902E-2</v>
      </c>
      <c r="D7" s="22">
        <v>0.45638433448730398</v>
      </c>
      <c r="E7" s="22">
        <v>0.42780695964308302</v>
      </c>
      <c r="F7" s="22">
        <v>0.288601720490411</v>
      </c>
    </row>
    <row r="8" spans="1:6" x14ac:dyDescent="0.2">
      <c r="A8" s="28">
        <v>7</v>
      </c>
      <c r="B8" s="33" t="s">
        <v>80</v>
      </c>
      <c r="C8" s="21">
        <v>8.8900118573121106E-2</v>
      </c>
      <c r="D8" s="22">
        <v>-7.4694917935112501</v>
      </c>
      <c r="E8" s="22">
        <v>-8.1771983299050497</v>
      </c>
      <c r="F8" s="22">
        <v>7.96069282867946</v>
      </c>
    </row>
    <row r="9" spans="1:6" x14ac:dyDescent="0.2">
      <c r="A9" s="28">
        <v>8</v>
      </c>
      <c r="B9" s="33" t="s">
        <v>87</v>
      </c>
      <c r="C9" s="21">
        <v>7.0186037764755904E-2</v>
      </c>
      <c r="D9" s="22">
        <v>1.80551374974923</v>
      </c>
      <c r="E9" s="22">
        <v>1.62005386864241</v>
      </c>
      <c r="F9" s="22">
        <v>2.6424042019357898</v>
      </c>
    </row>
    <row r="10" spans="1:6" x14ac:dyDescent="0.2">
      <c r="A10" s="28">
        <v>9</v>
      </c>
      <c r="B10" s="33" t="s">
        <v>159</v>
      </c>
      <c r="C10" s="21">
        <v>6.7226751455138595E-2</v>
      </c>
      <c r="D10" s="22">
        <v>0.10501642199742101</v>
      </c>
      <c r="E10" s="22">
        <v>9.8335995157460401E-2</v>
      </c>
      <c r="F10" s="22">
        <v>9.9371555152698396E-2</v>
      </c>
    </row>
    <row r="11" spans="1:6" x14ac:dyDescent="0.2">
      <c r="A11" s="28">
        <v>10</v>
      </c>
      <c r="B11" s="33" t="s">
        <v>158</v>
      </c>
      <c r="C11" s="21">
        <v>-6.3276388979105799E-2</v>
      </c>
      <c r="D11" s="22">
        <v>9.5286215034781505E-2</v>
      </c>
      <c r="E11" s="22">
        <v>0.101603442757056</v>
      </c>
      <c r="F11" s="22">
        <v>9.9835465079406299E-2</v>
      </c>
    </row>
    <row r="12" spans="1:6" x14ac:dyDescent="0.2">
      <c r="A12" s="28">
        <v>11</v>
      </c>
      <c r="B12" s="33" t="s">
        <v>116</v>
      </c>
      <c r="C12" s="21">
        <v>5.8921254685190702E-2</v>
      </c>
      <c r="D12" s="22">
        <v>2.31559188420513</v>
      </c>
      <c r="E12" s="22">
        <v>2.2278161620568602</v>
      </c>
      <c r="F12" s="22">
        <v>1.48971237318765</v>
      </c>
    </row>
    <row r="13" spans="1:6" x14ac:dyDescent="0.2">
      <c r="A13" s="28">
        <v>12</v>
      </c>
      <c r="B13" s="33" t="s">
        <v>111</v>
      </c>
      <c r="C13" s="21">
        <v>5.84240453997927E-2</v>
      </c>
      <c r="D13" s="22">
        <v>2.6306651654079301</v>
      </c>
      <c r="E13" s="22">
        <v>2.4564455524522799</v>
      </c>
      <c r="F13" s="22">
        <v>2.9819847592455302</v>
      </c>
    </row>
    <row r="14" spans="1:6" x14ac:dyDescent="0.2">
      <c r="A14" s="28">
        <v>13</v>
      </c>
      <c r="B14" s="33" t="s">
        <v>163</v>
      </c>
      <c r="C14" s="21">
        <v>5.5184149413788297E-2</v>
      </c>
      <c r="D14" s="22">
        <v>0.43149649358581998</v>
      </c>
      <c r="E14" s="22">
        <v>0.41613702461475299</v>
      </c>
      <c r="F14" s="22">
        <v>0.27833117179893901</v>
      </c>
    </row>
    <row r="15" spans="1:6" x14ac:dyDescent="0.2">
      <c r="A15" s="28">
        <v>14</v>
      </c>
      <c r="B15" s="33" t="s">
        <v>72</v>
      </c>
      <c r="C15" s="21">
        <v>-5.3803349226961901E-2</v>
      </c>
      <c r="D15" s="22">
        <v>0.72986166196971902</v>
      </c>
      <c r="E15" s="22">
        <v>0.75661422418238</v>
      </c>
      <c r="F15" s="22">
        <v>0.49722856656764602</v>
      </c>
    </row>
    <row r="16" spans="1:6" x14ac:dyDescent="0.2">
      <c r="A16" s="28">
        <v>15</v>
      </c>
      <c r="B16" s="33" t="s">
        <v>35</v>
      </c>
      <c r="C16" s="21">
        <v>5.3681173669084703E-2</v>
      </c>
      <c r="D16" s="22">
        <v>0.15402440469383499</v>
      </c>
      <c r="E16" s="22">
        <v>0.14866865445918201</v>
      </c>
      <c r="F16" s="22">
        <v>9.9769618817721506E-2</v>
      </c>
    </row>
    <row r="17" spans="1:6" x14ac:dyDescent="0.2">
      <c r="A17" s="28">
        <v>16</v>
      </c>
      <c r="B17" s="33" t="s">
        <v>162</v>
      </c>
      <c r="C17" s="21">
        <v>-5.0167174964472698E-2</v>
      </c>
      <c r="D17" s="22">
        <v>0.219388687204916</v>
      </c>
      <c r="E17" s="22">
        <v>0.22685975320806601</v>
      </c>
      <c r="F17" s="22">
        <v>0.148923394798301</v>
      </c>
    </row>
    <row r="18" spans="1:6" x14ac:dyDescent="0.2">
      <c r="A18" s="28">
        <v>17</v>
      </c>
      <c r="B18" s="33" t="s">
        <v>50</v>
      </c>
      <c r="C18" s="21">
        <v>-4.8076121938615102E-2</v>
      </c>
      <c r="D18" s="22">
        <v>0.46396282589368099</v>
      </c>
      <c r="E18" s="22">
        <v>0.51174756066147997</v>
      </c>
      <c r="F18" s="22">
        <v>0.99393904584925596</v>
      </c>
    </row>
    <row r="19" spans="1:6" x14ac:dyDescent="0.2">
      <c r="A19" s="28">
        <v>18</v>
      </c>
      <c r="B19" s="33" t="s">
        <v>122</v>
      </c>
      <c r="C19" s="21">
        <v>4.5360573411647599E-2</v>
      </c>
      <c r="D19" s="22">
        <v>10.3385232715288</v>
      </c>
      <c r="E19" s="22">
        <v>9.88619204313013</v>
      </c>
      <c r="F19" s="22">
        <v>9.9719027864513894</v>
      </c>
    </row>
    <row r="20" spans="1:6" x14ac:dyDescent="0.2">
      <c r="A20" s="28">
        <v>19</v>
      </c>
      <c r="B20" s="33" t="s">
        <v>154</v>
      </c>
      <c r="C20" s="21">
        <v>4.53144153899942E-2</v>
      </c>
      <c r="D20" s="22">
        <v>0.103394215978235</v>
      </c>
      <c r="E20" s="22">
        <v>9.8878299452171206E-2</v>
      </c>
      <c r="F20" s="22">
        <v>9.9657393507077405E-2</v>
      </c>
    </row>
    <row r="21" spans="1:6" x14ac:dyDescent="0.2">
      <c r="A21" s="28">
        <v>20</v>
      </c>
      <c r="B21" s="33" t="s">
        <v>138</v>
      </c>
      <c r="C21" s="21">
        <v>3.8521449796331E-2</v>
      </c>
      <c r="D21" s="22">
        <v>0.47009533661402803</v>
      </c>
      <c r="E21" s="22">
        <v>0.44331271479282702</v>
      </c>
      <c r="F21" s="22">
        <v>0.69526515649864495</v>
      </c>
    </row>
    <row r="22" spans="1:6" x14ac:dyDescent="0.2">
      <c r="A22" s="28">
        <v>21</v>
      </c>
      <c r="B22" s="33" t="s">
        <v>152</v>
      </c>
      <c r="C22" s="21">
        <v>-2.45491996918695E-2</v>
      </c>
      <c r="D22" s="22">
        <v>0.48177785459726602</v>
      </c>
      <c r="E22" s="22">
        <v>0.50622402374762998</v>
      </c>
      <c r="F22" s="22">
        <v>0.99580309978337</v>
      </c>
    </row>
    <row r="23" spans="1:6" x14ac:dyDescent="0.2">
      <c r="A23" s="28">
        <v>22</v>
      </c>
      <c r="B23" s="33" t="s">
        <v>101</v>
      </c>
      <c r="C23" s="21">
        <v>-2.3243910220769499E-2</v>
      </c>
      <c r="D23" s="22">
        <v>0.74135279709406898</v>
      </c>
      <c r="E23" s="22">
        <v>0.75291540621337905</v>
      </c>
      <c r="F23" s="22">
        <v>0.49744681550946601</v>
      </c>
    </row>
    <row r="24" spans="1:6" x14ac:dyDescent="0.2">
      <c r="A24" s="28">
        <v>23</v>
      </c>
      <c r="B24" s="33" t="s">
        <v>113</v>
      </c>
      <c r="C24" s="21">
        <v>-2.2178999836945702E-2</v>
      </c>
      <c r="D24" s="22">
        <v>1966941.0092583899</v>
      </c>
      <c r="E24" s="22">
        <v>2011218.25334153</v>
      </c>
      <c r="F24" s="22">
        <v>1996358.9164824199</v>
      </c>
    </row>
    <row r="25" spans="1:6" x14ac:dyDescent="0.2">
      <c r="A25" s="28">
        <v>24</v>
      </c>
      <c r="B25" s="33" t="s">
        <v>61</v>
      </c>
      <c r="C25" s="21">
        <v>-2.1459276116648399E-2</v>
      </c>
      <c r="D25" s="22">
        <v>0.93261363592520596</v>
      </c>
      <c r="E25" s="22">
        <v>0.95608636529116997</v>
      </c>
      <c r="F25" s="22">
        <v>1.0938267087095901</v>
      </c>
    </row>
    <row r="26" spans="1:6" x14ac:dyDescent="0.2">
      <c r="A26" s="28">
        <v>25</v>
      </c>
      <c r="B26" s="33" t="s">
        <v>131</v>
      </c>
      <c r="C26" s="21">
        <v>1.9812321081650899E-2</v>
      </c>
      <c r="D26" s="22">
        <v>-7.8813759019110297</v>
      </c>
      <c r="E26" s="22">
        <v>-8.0392381267778603</v>
      </c>
      <c r="F26" s="22">
        <v>7.9678814115841003</v>
      </c>
    </row>
    <row r="27" spans="1:6" x14ac:dyDescent="0.2">
      <c r="A27" s="28">
        <v>26</v>
      </c>
      <c r="B27" s="33" t="s">
        <v>124</v>
      </c>
      <c r="C27" s="21">
        <v>-1.8486548734765799E-2</v>
      </c>
      <c r="D27" s="22">
        <v>2.4454082762457599E-2</v>
      </c>
      <c r="E27" s="22">
        <v>2.4909107050426999E-2</v>
      </c>
      <c r="F27" s="22">
        <v>2.4613804041944701E-2</v>
      </c>
    </row>
    <row r="28" spans="1:6" x14ac:dyDescent="0.2">
      <c r="A28" s="28">
        <v>27</v>
      </c>
      <c r="B28" s="33" t="s">
        <v>150</v>
      </c>
      <c r="C28" s="21">
        <v>-1.7219093902939402E-2</v>
      </c>
      <c r="D28" s="22">
        <v>0.48707063653308402</v>
      </c>
      <c r="E28" s="22">
        <v>0.50423835092301805</v>
      </c>
      <c r="F28" s="22">
        <v>0.99701613143552104</v>
      </c>
    </row>
    <row r="29" spans="1:6" x14ac:dyDescent="0.2">
      <c r="A29" s="28">
        <v>28</v>
      </c>
      <c r="B29" s="33" t="s">
        <v>58</v>
      </c>
      <c r="C29" s="21">
        <v>1.69082195696738E-2</v>
      </c>
      <c r="D29" s="22">
        <v>5.6382165320290698E-3</v>
      </c>
      <c r="E29" s="22">
        <v>5.4533833454364598E-3</v>
      </c>
      <c r="F29" s="22">
        <v>1.09315582182363E-2</v>
      </c>
    </row>
    <row r="30" spans="1:6" x14ac:dyDescent="0.2">
      <c r="A30" s="28">
        <v>29</v>
      </c>
      <c r="B30" s="33" t="s">
        <v>78</v>
      </c>
      <c r="C30" s="21">
        <v>1.69060989755738E-2</v>
      </c>
      <c r="D30" s="22">
        <v>-3.9499622959953702</v>
      </c>
      <c r="E30" s="22">
        <v>-4.0171005493166199</v>
      </c>
      <c r="F30" s="22">
        <v>3.97124454424717</v>
      </c>
    </row>
    <row r="31" spans="1:6" x14ac:dyDescent="0.2">
      <c r="A31" s="28">
        <v>30</v>
      </c>
      <c r="B31" s="33" t="s">
        <v>118</v>
      </c>
      <c r="C31" s="21">
        <v>1.4488687135018699E-2</v>
      </c>
      <c r="D31" s="22">
        <v>0.45326609100925302</v>
      </c>
      <c r="E31" s="22">
        <v>0.44894015931162301</v>
      </c>
      <c r="F31" s="22">
        <v>0.29857306306064102</v>
      </c>
    </row>
    <row r="32" spans="1:6" x14ac:dyDescent="0.2">
      <c r="A32" s="28">
        <v>31</v>
      </c>
      <c r="B32" s="33" t="s">
        <v>82</v>
      </c>
      <c r="C32" s="21">
        <v>-1.1880421684131301E-2</v>
      </c>
      <c r="D32" s="22">
        <v>0.84735667217481603</v>
      </c>
      <c r="E32" s="22">
        <v>0.85090323033877202</v>
      </c>
      <c r="F32" s="22">
        <v>0.29852123588277002</v>
      </c>
    </row>
    <row r="33" spans="1:6" x14ac:dyDescent="0.2">
      <c r="A33" s="28">
        <v>32</v>
      </c>
      <c r="B33" s="33" t="s">
        <v>166</v>
      </c>
      <c r="C33" s="21">
        <v>1.18534295418312E-2</v>
      </c>
      <c r="D33" s="22">
        <v>1.52289074532812</v>
      </c>
      <c r="E33" s="22">
        <v>1.4994090590576099</v>
      </c>
      <c r="F33" s="22">
        <v>1.98100357264851</v>
      </c>
    </row>
    <row r="34" spans="1:6" x14ac:dyDescent="0.2">
      <c r="A34" s="28">
        <v>33</v>
      </c>
      <c r="B34" s="33" t="s">
        <v>105</v>
      </c>
      <c r="C34" s="21">
        <v>1.0358221174562501E-2</v>
      </c>
      <c r="D34" s="22">
        <v>-0.246114779105782</v>
      </c>
      <c r="E34" s="22">
        <v>-0.25128679227951201</v>
      </c>
      <c r="F34" s="22">
        <v>0.49931480382278098</v>
      </c>
    </row>
    <row r="35" spans="1:6" x14ac:dyDescent="0.2">
      <c r="A35" s="28">
        <v>34</v>
      </c>
      <c r="B35" s="33" t="s">
        <v>153</v>
      </c>
      <c r="C35" s="21">
        <v>-1.0268852518567601E-2</v>
      </c>
      <c r="D35" s="22">
        <v>0.49235750836909298</v>
      </c>
      <c r="E35" s="22">
        <v>0.50257785979770897</v>
      </c>
      <c r="F35" s="22">
        <v>0.99527687345165805</v>
      </c>
    </row>
    <row r="36" spans="1:6" x14ac:dyDescent="0.2">
      <c r="A36" s="29">
        <v>35</v>
      </c>
      <c r="B36" s="34" t="s">
        <v>103</v>
      </c>
      <c r="C36" s="25">
        <v>3.7583641481433801E-3</v>
      </c>
      <c r="D36" s="26">
        <v>0.12572540192363099</v>
      </c>
      <c r="E36" s="26">
        <v>0.12479147982252201</v>
      </c>
      <c r="F36" s="26">
        <v>0.24849164804065399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6"/>
  <sheetViews>
    <sheetView view="pageLayout" zoomScale="85" zoomScaleNormal="100" zoomScalePageLayoutView="85" workbookViewId="0">
      <selection activeCell="G4" sqref="G4"/>
    </sheetView>
  </sheetViews>
  <sheetFormatPr defaultRowHeight="12.75" x14ac:dyDescent="0.2"/>
  <cols>
    <col min="1" max="1" width="2.85546875" style="28" bestFit="1" customWidth="1"/>
    <col min="2" max="2" width="32.42578125" style="20" customWidth="1"/>
    <col min="3" max="3" width="8.140625" style="28" customWidth="1"/>
    <col min="4" max="4" width="8.42578125" style="28" customWidth="1"/>
    <col min="5" max="5" width="9.5703125" style="35" customWidth="1"/>
    <col min="6" max="6" width="9.140625" style="35" customWidth="1"/>
    <col min="7" max="7" width="18" style="20" customWidth="1"/>
    <col min="8" max="9" width="15" style="20" bestFit="1" customWidth="1"/>
    <col min="10" max="10" width="34.5703125" style="20" bestFit="1" customWidth="1"/>
    <col min="11" max="11" width="16.140625" style="20" customWidth="1"/>
    <col min="12" max="16384" width="9.140625" style="20"/>
  </cols>
  <sheetData>
    <row r="1" spans="1:11" x14ac:dyDescent="0.2">
      <c r="A1" s="36" t="s">
        <v>211</v>
      </c>
      <c r="B1" s="37" t="s">
        <v>195</v>
      </c>
      <c r="C1" s="38" t="s">
        <v>218</v>
      </c>
      <c r="D1" s="38" t="s">
        <v>219</v>
      </c>
      <c r="E1" s="39" t="s">
        <v>198</v>
      </c>
      <c r="F1" s="39" t="s">
        <v>199</v>
      </c>
      <c r="G1" s="20" t="s">
        <v>220</v>
      </c>
      <c r="H1" s="20" t="s">
        <v>196</v>
      </c>
      <c r="I1" s="20" t="s">
        <v>197</v>
      </c>
      <c r="J1" s="20" t="s">
        <v>195</v>
      </c>
      <c r="K1" s="20" t="s">
        <v>309</v>
      </c>
    </row>
    <row r="2" spans="1:11" x14ac:dyDescent="0.2">
      <c r="A2" s="28">
        <v>1</v>
      </c>
      <c r="B2" s="20" t="str">
        <f>K2&amp;G2</f>
        <v>Tamanho do Mercado de Referência**</v>
      </c>
      <c r="C2" s="22">
        <v>1.3226983361602701E-7</v>
      </c>
      <c r="D2" s="22">
        <v>-5.6461858270089698</v>
      </c>
      <c r="E2" s="35">
        <v>58346.431103176998</v>
      </c>
      <c r="F2" s="35">
        <v>74940.299622176099</v>
      </c>
      <c r="G2" s="20" t="str">
        <f>IF(I2,"**",IF(H2,"*",""))</f>
        <v>**</v>
      </c>
      <c r="H2" s="20" t="b">
        <v>1</v>
      </c>
      <c r="I2" s="20" t="b">
        <v>1</v>
      </c>
      <c r="J2" s="20" t="s">
        <v>54</v>
      </c>
      <c r="K2" s="20" t="str">
        <f>VLOOKUP(J2,Rankings_Nomes_Amigaveis!$A:$B,2,FALSE)</f>
        <v>Tamanho do Mercado de Referência</v>
      </c>
    </row>
    <row r="3" spans="1:11" x14ac:dyDescent="0.2">
      <c r="A3" s="28">
        <v>2</v>
      </c>
      <c r="B3" s="20" t="str">
        <f t="shared" ref="B3:B36" si="0">K3&amp;G3</f>
        <v>Estratégia de Capac. Player 2**</v>
      </c>
      <c r="C3" s="22">
        <v>6.6123182309775301E-4</v>
      </c>
      <c r="D3" s="22">
        <v>3.5469926975150701</v>
      </c>
      <c r="E3" s="35">
        <v>1.58904441762066</v>
      </c>
      <c r="F3" s="35">
        <v>1.2517383469502701</v>
      </c>
      <c r="G3" s="20" t="str">
        <f t="shared" ref="G3:G36" si="1">IF(I3,"**",IF(H3,"*",""))</f>
        <v>**</v>
      </c>
      <c r="H3" s="20" t="b">
        <v>1</v>
      </c>
      <c r="I3" s="20" t="b">
        <v>1</v>
      </c>
      <c r="J3" s="20" t="s">
        <v>164</v>
      </c>
      <c r="K3" s="20" t="str">
        <f>VLOOKUP(J3,Rankings_Nomes_Amigaveis!$A:$B,2,FALSE)</f>
        <v>Estratégia de Capac. Player 2</v>
      </c>
    </row>
    <row r="4" spans="1:11" x14ac:dyDescent="0.2">
      <c r="A4" s="28">
        <v>3</v>
      </c>
      <c r="B4" s="20" t="str">
        <f t="shared" si="0"/>
        <v>% de Utilização da Capacidade**</v>
      </c>
      <c r="C4" s="22">
        <v>3.1222431043542299E-3</v>
      </c>
      <c r="D4" s="22">
        <v>3.0312099348112902</v>
      </c>
      <c r="E4" s="35">
        <v>0.81303906753933697</v>
      </c>
      <c r="F4" s="35">
        <v>0.76092336103945002</v>
      </c>
      <c r="G4" s="20" t="str">
        <f t="shared" si="1"/>
        <v>**</v>
      </c>
      <c r="H4" s="20" t="b">
        <v>1</v>
      </c>
      <c r="I4" s="20" t="b">
        <v>1</v>
      </c>
      <c r="J4" s="20" t="s">
        <v>91</v>
      </c>
      <c r="K4" s="20" t="str">
        <f>VLOOKUP(J4,Rankings_Nomes_Amigaveis!$A:$B,2,FALSE)</f>
        <v>% de Utilização da Capacidade</v>
      </c>
    </row>
    <row r="5" spans="1:11" x14ac:dyDescent="0.2">
      <c r="A5" s="28">
        <v>4</v>
      </c>
      <c r="B5" s="20" t="str">
        <f t="shared" si="0"/>
        <v>Estratégia de Capac. Player 4**</v>
      </c>
      <c r="C5" s="22">
        <v>3.1810576841710598E-3</v>
      </c>
      <c r="D5" s="22">
        <v>3.0245086679384201</v>
      </c>
      <c r="E5" s="35">
        <v>1.56957507263463</v>
      </c>
      <c r="F5" s="35">
        <v>1.3115809293724401</v>
      </c>
      <c r="G5" s="20" t="str">
        <f t="shared" si="1"/>
        <v>**</v>
      </c>
      <c r="H5" s="20" t="b">
        <v>1</v>
      </c>
      <c r="I5" s="20" t="b">
        <v>1</v>
      </c>
      <c r="J5" s="20" t="s">
        <v>167</v>
      </c>
      <c r="K5" s="20" t="str">
        <f>VLOOKUP(J5,Rankings_Nomes_Amigaveis!$A:$B,2,FALSE)</f>
        <v>Estratégia de Capac. Player 4</v>
      </c>
    </row>
    <row r="6" spans="1:11" x14ac:dyDescent="0.2">
      <c r="A6" s="28">
        <v>5</v>
      </c>
      <c r="B6" s="20" t="str">
        <f t="shared" si="0"/>
        <v>Market Share Desejado Player 2*</v>
      </c>
      <c r="C6" s="22">
        <v>3.6529700672677599E-2</v>
      </c>
      <c r="D6" s="22">
        <v>-2.1243486684298998</v>
      </c>
      <c r="E6" s="35">
        <v>0.42780695964308302</v>
      </c>
      <c r="F6" s="35">
        <v>0.45638433448730398</v>
      </c>
      <c r="G6" s="20" t="str">
        <f t="shared" si="1"/>
        <v>*</v>
      </c>
      <c r="H6" s="20" t="b">
        <v>1</v>
      </c>
      <c r="I6" s="20" t="b">
        <v>0</v>
      </c>
      <c r="J6" s="20" t="s">
        <v>160</v>
      </c>
      <c r="K6" s="20" t="str">
        <f>VLOOKUP(J6,Rankings_Nomes_Amigaveis!$A:$B,2,FALSE)</f>
        <v>Market Share Desejado Player 2</v>
      </c>
    </row>
    <row r="7" spans="1:11" x14ac:dyDescent="0.2">
      <c r="A7" s="28">
        <v>6</v>
      </c>
      <c r="B7" s="20" t="str">
        <f t="shared" si="0"/>
        <v>Delay no Report de Demanda*</v>
      </c>
      <c r="C7" s="22">
        <v>3.7498446344432002E-2</v>
      </c>
      <c r="D7" s="22">
        <v>-2.1149100299111199</v>
      </c>
      <c r="E7" s="35">
        <v>0.15150639851360601</v>
      </c>
      <c r="F7" s="35">
        <v>0.17044410880671301</v>
      </c>
      <c r="G7" s="20" t="str">
        <f t="shared" si="1"/>
        <v>*</v>
      </c>
      <c r="H7" s="20" t="b">
        <v>1</v>
      </c>
      <c r="I7" s="20" t="b">
        <v>0</v>
      </c>
      <c r="J7" s="20" t="s">
        <v>68</v>
      </c>
      <c r="K7" s="20" t="str">
        <f>VLOOKUP(J7,Rankings_Nomes_Amigaveis!$A:$B,2,FALSE)</f>
        <v>Delay no Report de Demanda</v>
      </c>
    </row>
    <row r="8" spans="1:11" x14ac:dyDescent="0.2">
      <c r="A8" s="28">
        <v>7</v>
      </c>
      <c r="B8" s="20" t="str">
        <f t="shared" si="0"/>
        <v>Sensib. da Atratividade ao Preço</v>
      </c>
      <c r="C8" s="22">
        <v>8.8810799403604895E-2</v>
      </c>
      <c r="D8" s="22">
        <v>-1.7246102031784001</v>
      </c>
      <c r="E8" s="35">
        <v>-8.1771983299050497</v>
      </c>
      <c r="F8" s="35">
        <v>-7.4694917935112501</v>
      </c>
      <c r="G8" s="20" t="str">
        <f t="shared" si="1"/>
        <v/>
      </c>
      <c r="H8" s="20" t="b">
        <v>0</v>
      </c>
      <c r="I8" s="20" t="b">
        <v>0</v>
      </c>
      <c r="J8" s="20" t="s">
        <v>80</v>
      </c>
      <c r="K8" s="20" t="str">
        <f>VLOOKUP(J8,Rankings_Nomes_Amigaveis!$A:$B,2,FALSE)</f>
        <v>Sensib. da Atratividade ao Preço</v>
      </c>
    </row>
    <row r="9" spans="1:11" x14ac:dyDescent="0.2">
      <c r="A9" s="28">
        <v>8</v>
      </c>
      <c r="B9" s="20" t="str">
        <f t="shared" si="0"/>
        <v>Razão de Custos Fixos/Custos Variáveis</v>
      </c>
      <c r="C9" s="22">
        <v>0.15737292739388001</v>
      </c>
      <c r="D9" s="22">
        <v>-1.4274299123529699</v>
      </c>
      <c r="E9" s="35">
        <v>1.62005386864241</v>
      </c>
      <c r="F9" s="35">
        <v>1.80551374974923</v>
      </c>
      <c r="G9" s="20" t="str">
        <f t="shared" si="1"/>
        <v/>
      </c>
      <c r="H9" s="20" t="b">
        <v>0</v>
      </c>
      <c r="I9" s="20" t="b">
        <v>0</v>
      </c>
      <c r="J9" s="20" t="s">
        <v>87</v>
      </c>
      <c r="K9" s="20" t="str">
        <f>VLOOKUP(J9,Rankings_Nomes_Amigaveis!$A:$B,2,FALSE)</f>
        <v>Razão de Custos Fixos/Custos Variáveis</v>
      </c>
    </row>
    <row r="10" spans="1:11" x14ac:dyDescent="0.2">
      <c r="A10" s="28">
        <v>9</v>
      </c>
      <c r="B10" s="20" t="str">
        <f t="shared" si="0"/>
        <v>Orçamento P&amp;D Player 4</v>
      </c>
      <c r="C10" s="22">
        <v>0.16231498219960999</v>
      </c>
      <c r="D10" s="22">
        <v>-1.4098244631153101</v>
      </c>
      <c r="E10" s="35">
        <v>9.8335995157460401E-2</v>
      </c>
      <c r="F10" s="35">
        <v>0.10501642199742101</v>
      </c>
      <c r="G10" s="20" t="str">
        <f t="shared" si="1"/>
        <v/>
      </c>
      <c r="H10" s="20" t="b">
        <v>0</v>
      </c>
      <c r="I10" s="20" t="b">
        <v>0</v>
      </c>
      <c r="J10" s="20" t="s">
        <v>159</v>
      </c>
      <c r="K10" s="20" t="str">
        <f>VLOOKUP(J10,Rankings_Nomes_Amigaveis!$A:$B,2,FALSE)</f>
        <v>Orçamento P&amp;D Player 4</v>
      </c>
    </row>
    <row r="11" spans="1:11" x14ac:dyDescent="0.2">
      <c r="A11" s="28">
        <v>10</v>
      </c>
      <c r="B11" s="20" t="str">
        <f t="shared" si="0"/>
        <v>Orçamento P&amp;D Player 3</v>
      </c>
      <c r="C11" s="22">
        <v>0.17622389233869901</v>
      </c>
      <c r="D11" s="22">
        <v>1.36358841065081</v>
      </c>
      <c r="E11" s="35">
        <v>0.101603442757056</v>
      </c>
      <c r="F11" s="35">
        <v>9.5286215034781505E-2</v>
      </c>
      <c r="G11" s="20" t="str">
        <f t="shared" si="1"/>
        <v/>
      </c>
      <c r="H11" s="20" t="b">
        <v>0</v>
      </c>
      <c r="I11" s="20" t="b">
        <v>0</v>
      </c>
      <c r="J11" s="20" t="s">
        <v>158</v>
      </c>
      <c r="K11" s="20" t="str">
        <f>VLOOKUP(J11,Rankings_Nomes_Amigaveis!$A:$B,2,FALSE)</f>
        <v>Orçamento P&amp;D Player 3</v>
      </c>
    </row>
    <row r="12" spans="1:11" x14ac:dyDescent="0.2">
      <c r="A12" s="28">
        <v>11</v>
      </c>
      <c r="B12" s="20" t="str">
        <f t="shared" si="0"/>
        <v>Tempo de Realização do Inv. em P&amp;D</v>
      </c>
      <c r="C12" s="22">
        <v>0.213720212642104</v>
      </c>
      <c r="D12" s="22">
        <v>-1.2526062373201401</v>
      </c>
      <c r="E12" s="35">
        <v>2.4564455524522799</v>
      </c>
      <c r="F12" s="35">
        <v>2.6306651654079301</v>
      </c>
      <c r="G12" s="20" t="str">
        <f t="shared" si="1"/>
        <v/>
      </c>
      <c r="H12" s="20" t="b">
        <v>0</v>
      </c>
      <c r="I12" s="20" t="b">
        <v>0</v>
      </c>
      <c r="J12" s="20" t="s">
        <v>111</v>
      </c>
      <c r="K12" s="20" t="str">
        <f>VLOOKUP(J12,Rankings_Nomes_Amigaveis!$A:$B,2,FALSE)</f>
        <v>Tempo de Realização do Inv. em P&amp;D</v>
      </c>
    </row>
    <row r="13" spans="1:11" x14ac:dyDescent="0.2">
      <c r="A13" s="28">
        <v>12</v>
      </c>
      <c r="B13" s="20" t="str">
        <f t="shared" si="0"/>
        <v>Market Share Desejado Player 4</v>
      </c>
      <c r="C13" s="22">
        <v>0.22527067470595499</v>
      </c>
      <c r="D13" s="22">
        <v>-1.22083438003154</v>
      </c>
      <c r="E13" s="35">
        <v>0.41613702461475299</v>
      </c>
      <c r="F13" s="35">
        <v>0.43149649358581998</v>
      </c>
      <c r="G13" s="20" t="str">
        <f t="shared" si="1"/>
        <v/>
      </c>
      <c r="H13" s="20" t="b">
        <v>0</v>
      </c>
      <c r="I13" s="20" t="b">
        <v>0</v>
      </c>
      <c r="J13" s="20" t="s">
        <v>163</v>
      </c>
      <c r="K13" s="20" t="str">
        <f>VLOOKUP(J13,Rankings_Nomes_Amigaveis!$A:$B,2,FALSE)</f>
        <v>Market Share Desejado Player 4</v>
      </c>
    </row>
    <row r="14" spans="1:11" x14ac:dyDescent="0.2">
      <c r="A14" s="28">
        <v>13</v>
      </c>
      <c r="B14" s="20" t="str">
        <f t="shared" si="0"/>
        <v>Tempo de Avaliação de Patentes</v>
      </c>
      <c r="C14" s="22">
        <v>0.22555481642825001</v>
      </c>
      <c r="D14" s="22">
        <v>-1.2210832320045999</v>
      </c>
      <c r="E14" s="35">
        <v>2.2278161620568602</v>
      </c>
      <c r="F14" s="35">
        <v>2.31559188420513</v>
      </c>
      <c r="G14" s="20" t="str">
        <f t="shared" si="1"/>
        <v/>
      </c>
      <c r="H14" s="20" t="b">
        <v>0</v>
      </c>
      <c r="I14" s="20" t="b">
        <v>0</v>
      </c>
      <c r="J14" s="20" t="s">
        <v>116</v>
      </c>
      <c r="K14" s="20" t="str">
        <f>VLOOKUP(J14,Rankings_Nomes_Amigaveis!$A:$B,2,FALSE)</f>
        <v>Tempo de Avaliação de Patentes</v>
      </c>
    </row>
    <row r="15" spans="1:11" x14ac:dyDescent="0.2">
      <c r="A15" s="28">
        <v>14</v>
      </c>
      <c r="B15" s="20" t="str">
        <f t="shared" si="0"/>
        <v>Fração de Descartes de Imp. 3D</v>
      </c>
      <c r="C15" s="22">
        <v>0.27241834306303297</v>
      </c>
      <c r="D15" s="22">
        <v>-1.1050809668111601</v>
      </c>
      <c r="E15" s="35">
        <v>0.14866865445918201</v>
      </c>
      <c r="F15" s="35">
        <v>0.15402440469383499</v>
      </c>
      <c r="G15" s="20" t="str">
        <f t="shared" si="1"/>
        <v/>
      </c>
      <c r="H15" s="20" t="b">
        <v>0</v>
      </c>
      <c r="I15" s="20" t="b">
        <v>0</v>
      </c>
      <c r="J15" s="20" t="s">
        <v>35</v>
      </c>
      <c r="K15" s="20" t="str">
        <f>VLOOKUP(J15,Rankings_Nomes_Amigaveis!$A:$B,2,FALSE)</f>
        <v>Fração de Descartes de Imp. 3D</v>
      </c>
    </row>
    <row r="16" spans="1:11" x14ac:dyDescent="0.2">
      <c r="A16" s="28">
        <v>15</v>
      </c>
      <c r="B16" s="20" t="str">
        <f t="shared" si="0"/>
        <v>Tempo de Ajuste da Capacidade</v>
      </c>
      <c r="C16" s="22">
        <v>0.27397275125669002</v>
      </c>
      <c r="D16" s="22">
        <v>1.1015067454418099</v>
      </c>
      <c r="E16" s="35">
        <v>0.75661422418238</v>
      </c>
      <c r="F16" s="35">
        <v>0.72986166196971902</v>
      </c>
      <c r="G16" s="20" t="str">
        <f t="shared" si="1"/>
        <v/>
      </c>
      <c r="H16" s="20" t="b">
        <v>0</v>
      </c>
      <c r="I16" s="20" t="b">
        <v>0</v>
      </c>
      <c r="J16" s="20" t="s">
        <v>72</v>
      </c>
      <c r="K16" s="20" t="str">
        <f>VLOOKUP(J16,Rankings_Nomes_Amigaveis!$A:$B,2,FALSE)</f>
        <v>Tempo de Ajuste da Capacidade</v>
      </c>
    </row>
    <row r="17" spans="1:11" x14ac:dyDescent="0.2">
      <c r="A17" s="28">
        <v>16</v>
      </c>
      <c r="B17" s="20" t="str">
        <f t="shared" si="0"/>
        <v>Elasticidade da Demanda</v>
      </c>
      <c r="C17" s="22">
        <v>0.29094806299884701</v>
      </c>
      <c r="D17" s="22">
        <v>1.06215902106027</v>
      </c>
      <c r="E17" s="35">
        <v>0.51174756066147997</v>
      </c>
      <c r="F17" s="35">
        <v>0.46396282589368099</v>
      </c>
      <c r="G17" s="20" t="str">
        <f t="shared" si="1"/>
        <v/>
      </c>
      <c r="H17" s="20" t="b">
        <v>0</v>
      </c>
      <c r="I17" s="20" t="b">
        <v>0</v>
      </c>
      <c r="J17" s="20" t="s">
        <v>50</v>
      </c>
      <c r="K17" s="20" t="str">
        <f>VLOOKUP(J17,Rankings_Nomes_Amigaveis!$A:$B,2,FALSE)</f>
        <v>Elasticidade da Demanda</v>
      </c>
    </row>
    <row r="18" spans="1:11" x14ac:dyDescent="0.2">
      <c r="A18" s="28">
        <v>17</v>
      </c>
      <c r="B18" s="20" t="str">
        <f t="shared" si="0"/>
        <v>Market Share Desejado Player 3</v>
      </c>
      <c r="C18" s="22">
        <v>0.30868744024439398</v>
      </c>
      <c r="D18" s="22">
        <v>1.0244850294813801</v>
      </c>
      <c r="E18" s="35">
        <v>0.22685975320806601</v>
      </c>
      <c r="F18" s="35">
        <v>0.219388687204916</v>
      </c>
      <c r="G18" s="20" t="str">
        <f t="shared" si="1"/>
        <v/>
      </c>
      <c r="H18" s="20" t="b">
        <v>0</v>
      </c>
      <c r="I18" s="20" t="b">
        <v>0</v>
      </c>
      <c r="J18" s="20" t="s">
        <v>162</v>
      </c>
      <c r="K18" s="20" t="str">
        <f>VLOOKUP(J18,Rankings_Nomes_Amigaveis!$A:$B,2,FALSE)</f>
        <v>Market Share Desejado Player 3</v>
      </c>
    </row>
    <row r="19" spans="1:11" x14ac:dyDescent="0.2">
      <c r="A19" s="28">
        <v>18</v>
      </c>
      <c r="B19" s="20" t="str">
        <f t="shared" si="0"/>
        <v>Orçamento P&amp;D Player 2</v>
      </c>
      <c r="C19" s="22">
        <v>0.31317454782008902</v>
      </c>
      <c r="D19" s="22">
        <v>-1.01404303559366</v>
      </c>
      <c r="E19" s="35">
        <v>9.8878299452171206E-2</v>
      </c>
      <c r="F19" s="35">
        <v>0.103394215978235</v>
      </c>
      <c r="G19" s="20" t="str">
        <f t="shared" si="1"/>
        <v/>
      </c>
      <c r="H19" s="20" t="b">
        <v>0</v>
      </c>
      <c r="I19" s="20" t="b">
        <v>0</v>
      </c>
      <c r="J19" s="20" t="s">
        <v>154</v>
      </c>
      <c r="K19" s="20" t="str">
        <f>VLOOKUP(J19,Rankings_Nomes_Amigaveis!$A:$B,2,FALSE)</f>
        <v>Orçamento P&amp;D Player 2</v>
      </c>
    </row>
    <row r="20" spans="1:11" x14ac:dyDescent="0.2">
      <c r="A20" s="28">
        <v>19</v>
      </c>
      <c r="B20" s="20" t="str">
        <f t="shared" si="0"/>
        <v>Tempo de Inutilização da Patente</v>
      </c>
      <c r="C20" s="22">
        <v>0.34542505146040398</v>
      </c>
      <c r="D20" s="22">
        <v>-0.94890857504941195</v>
      </c>
      <c r="E20" s="35">
        <v>9.88619204313013</v>
      </c>
      <c r="F20" s="35">
        <v>10.3385232715288</v>
      </c>
      <c r="G20" s="20" t="str">
        <f t="shared" si="1"/>
        <v/>
      </c>
      <c r="H20" s="20" t="b">
        <v>0</v>
      </c>
      <c r="I20" s="20" t="b">
        <v>0</v>
      </c>
      <c r="J20" s="20" t="s">
        <v>122</v>
      </c>
      <c r="K20" s="20" t="str">
        <f>VLOOKUP(J20,Rankings_Nomes_Amigaveis!$A:$B,2,FALSE)</f>
        <v>Tempo de Inutilização da Patente</v>
      </c>
    </row>
    <row r="21" spans="1:11" x14ac:dyDescent="0.2">
      <c r="A21" s="28">
        <v>20</v>
      </c>
      <c r="B21" s="20" t="str">
        <f t="shared" si="0"/>
        <v>% de Pedidos Iniciais por Substituição</v>
      </c>
      <c r="C21" s="22">
        <v>0.40489162750562402</v>
      </c>
      <c r="D21" s="22">
        <v>-0.83689025515025095</v>
      </c>
      <c r="E21" s="35">
        <v>0.44331271479282702</v>
      </c>
      <c r="F21" s="35">
        <v>0.47009533661402803</v>
      </c>
      <c r="G21" s="20" t="str">
        <f t="shared" si="1"/>
        <v/>
      </c>
      <c r="H21" s="20" t="b">
        <v>0</v>
      </c>
      <c r="I21" s="20" t="b">
        <v>0</v>
      </c>
      <c r="J21" s="20" t="s">
        <v>138</v>
      </c>
      <c r="K21" s="20" t="str">
        <f>VLOOKUP(J21,Rankings_Nomes_Amigaveis!$A:$B,2,FALSE)</f>
        <v>% de Pedidos Iniciais por Substituição</v>
      </c>
    </row>
    <row r="22" spans="1:11" x14ac:dyDescent="0.2">
      <c r="A22" s="28">
        <v>21</v>
      </c>
      <c r="B22" s="20" t="str">
        <f t="shared" si="0"/>
        <v>% P&amp;D Aberto Player 3</v>
      </c>
      <c r="C22" s="22">
        <v>0.5919307017955</v>
      </c>
      <c r="D22" s="22">
        <v>0.537952487444606</v>
      </c>
      <c r="E22" s="35">
        <v>0.50622402374762998</v>
      </c>
      <c r="F22" s="35">
        <v>0.48177785459726602</v>
      </c>
      <c r="G22" s="20" t="str">
        <f t="shared" si="1"/>
        <v/>
      </c>
      <c r="H22" s="20" t="b">
        <v>0</v>
      </c>
      <c r="I22" s="20" t="b">
        <v>0</v>
      </c>
      <c r="J22" s="20" t="s">
        <v>152</v>
      </c>
      <c r="K22" s="20" t="str">
        <f>VLOOKUP(J22,Rankings_Nomes_Amigaveis!$A:$B,2,FALSE)</f>
        <v>% P&amp;D Aberto Player 3</v>
      </c>
    </row>
    <row r="23" spans="1:11" x14ac:dyDescent="0.2">
      <c r="A23" s="28">
        <v>22</v>
      </c>
      <c r="B23" s="20" t="str">
        <f t="shared" si="0"/>
        <v>Sensib. do Preço a Custos</v>
      </c>
      <c r="C23" s="22">
        <v>0.63757358848231305</v>
      </c>
      <c r="D23" s="22">
        <v>0.47290421117060799</v>
      </c>
      <c r="E23" s="35">
        <v>0.75291540621337905</v>
      </c>
      <c r="F23" s="35">
        <v>0.74135279709406898</v>
      </c>
      <c r="G23" s="20" t="str">
        <f t="shared" si="1"/>
        <v/>
      </c>
      <c r="H23" s="20" t="b">
        <v>0</v>
      </c>
      <c r="I23" s="20" t="b">
        <v>0</v>
      </c>
      <c r="J23" s="20" t="s">
        <v>101</v>
      </c>
      <c r="K23" s="20" t="str">
        <f>VLOOKUP(J23,Rankings_Nomes_Amigaveis!$A:$B,2,FALSE)</f>
        <v>Sensib. do Preço a Custos</v>
      </c>
    </row>
    <row r="24" spans="1:11" x14ac:dyDescent="0.2">
      <c r="A24" s="28">
        <v>23</v>
      </c>
      <c r="B24" s="20" t="str">
        <f t="shared" si="0"/>
        <v>Custo Médio da Patente</v>
      </c>
      <c r="C24" s="22">
        <v>0.64311957014455101</v>
      </c>
      <c r="D24" s="22">
        <v>0.46503520384725</v>
      </c>
      <c r="E24" s="89">
        <v>2011218.25334153</v>
      </c>
      <c r="F24" s="89">
        <v>1966941.0092583899</v>
      </c>
      <c r="G24" s="20" t="str">
        <f t="shared" si="1"/>
        <v/>
      </c>
      <c r="H24" s="20" t="b">
        <v>0</v>
      </c>
      <c r="I24" s="20" t="b">
        <v>0</v>
      </c>
      <c r="J24" s="20" t="s">
        <v>113</v>
      </c>
      <c r="K24" s="20" t="str">
        <f>VLOOKUP(J24,Rankings_Nomes_Amigaveis!$A:$B,2,FALSE)</f>
        <v>Custo Médio da Patente</v>
      </c>
    </row>
    <row r="25" spans="1:11" x14ac:dyDescent="0.2">
      <c r="A25" s="28">
        <v>24</v>
      </c>
      <c r="B25" s="20" t="str">
        <f t="shared" si="0"/>
        <v>Sensib. da Atratividade à Performance</v>
      </c>
      <c r="C25" s="22">
        <v>0.65144088591708604</v>
      </c>
      <c r="D25" s="22">
        <v>-0.45314901099881699</v>
      </c>
      <c r="E25" s="35">
        <v>-8.0392381267778603</v>
      </c>
      <c r="F25" s="35">
        <v>-7.8813759019110297</v>
      </c>
      <c r="G25" s="20" t="str">
        <f t="shared" si="1"/>
        <v/>
      </c>
      <c r="H25" s="20" t="b">
        <v>0</v>
      </c>
      <c r="I25" s="20" t="b">
        <v>0</v>
      </c>
      <c r="J25" s="20" t="s">
        <v>131</v>
      </c>
      <c r="K25" s="20" t="str">
        <f>VLOOKUP(J25,Rankings_Nomes_Amigaveis!$A:$B,2,FALSE)</f>
        <v>Sensib. da Atratividade à Performance</v>
      </c>
    </row>
    <row r="26" spans="1:11" x14ac:dyDescent="0.2">
      <c r="A26" s="28">
        <v>25</v>
      </c>
      <c r="B26" s="20" t="str">
        <f t="shared" si="0"/>
        <v>Força da Difusão do Produto - Imitadores</v>
      </c>
      <c r="C26" s="22">
        <v>0.65778678461290296</v>
      </c>
      <c r="D26" s="22">
        <v>0.44458913111954801</v>
      </c>
      <c r="E26" s="35">
        <v>0.95608636529116997</v>
      </c>
      <c r="F26" s="35">
        <v>0.93261363592520596</v>
      </c>
      <c r="G26" s="20" t="str">
        <f t="shared" si="1"/>
        <v/>
      </c>
      <c r="H26" s="20" t="b">
        <v>0</v>
      </c>
      <c r="I26" s="20" t="b">
        <v>0</v>
      </c>
      <c r="J26" s="20" t="s">
        <v>61</v>
      </c>
      <c r="K26" s="20" t="str">
        <f>VLOOKUP(J26,Rankings_Nomes_Amigaveis!$A:$B,2,FALSE)</f>
        <v>Força da Difusão do Produto - Imitadores</v>
      </c>
    </row>
    <row r="27" spans="1:11" x14ac:dyDescent="0.2">
      <c r="A27" s="28">
        <v>26</v>
      </c>
      <c r="B27" s="20" t="str">
        <f t="shared" si="0"/>
        <v>% P&amp;D Aberto Player 2</v>
      </c>
      <c r="C27" s="22">
        <v>0.71175736274814905</v>
      </c>
      <c r="D27" s="22">
        <v>0.37070222175292999</v>
      </c>
      <c r="E27" s="35">
        <v>0.50423835092301805</v>
      </c>
      <c r="F27" s="35">
        <v>0.48707063653308402</v>
      </c>
      <c r="G27" s="20" t="str">
        <f t="shared" si="1"/>
        <v/>
      </c>
      <c r="H27" s="20" t="b">
        <v>0</v>
      </c>
      <c r="I27" s="20" t="b">
        <v>0</v>
      </c>
      <c r="J27" s="20" t="s">
        <v>150</v>
      </c>
      <c r="K27" s="20" t="str">
        <f>VLOOKUP(J27,Rankings_Nomes_Amigaveis!$A:$B,2,FALSE)</f>
        <v>% P&amp;D Aberto Player 2</v>
      </c>
    </row>
    <row r="28" spans="1:11" x14ac:dyDescent="0.2">
      <c r="A28" s="28">
        <v>27</v>
      </c>
      <c r="B28" s="20" t="str">
        <f t="shared" si="0"/>
        <v>Força da Difusão do Produto - Inovadores</v>
      </c>
      <c r="C28" s="22">
        <v>0.72314979972520499</v>
      </c>
      <c r="D28" s="22">
        <v>-0.35543713212330103</v>
      </c>
      <c r="E28" s="35">
        <v>5.4533833454364598E-3</v>
      </c>
      <c r="F28" s="35">
        <v>5.6382165320290698E-3</v>
      </c>
      <c r="G28" s="20" t="str">
        <f t="shared" si="1"/>
        <v/>
      </c>
      <c r="H28" s="20" t="b">
        <v>0</v>
      </c>
      <c r="I28" s="20" t="b">
        <v>0</v>
      </c>
      <c r="J28" s="20" t="s">
        <v>58</v>
      </c>
      <c r="K28" s="20" t="str">
        <f>VLOOKUP(J28,Rankings_Nomes_Amigaveis!$A:$B,2,FALSE)</f>
        <v>Força da Difusão do Produto - Inovadores</v>
      </c>
    </row>
    <row r="29" spans="1:11" x14ac:dyDescent="0.2">
      <c r="A29" s="28">
        <v>28</v>
      </c>
      <c r="B29" s="20" t="str">
        <f t="shared" si="0"/>
        <v>Inclinação da Curva de Perform. X Patentes</v>
      </c>
      <c r="C29" s="22">
        <v>0.72451253894693801</v>
      </c>
      <c r="D29" s="22">
        <v>0.35379466626588602</v>
      </c>
      <c r="E29" s="35">
        <v>2.4909107050426999E-2</v>
      </c>
      <c r="F29" s="35">
        <v>2.4454082762457599E-2</v>
      </c>
      <c r="G29" s="20" t="str">
        <f t="shared" si="1"/>
        <v/>
      </c>
      <c r="H29" s="20" t="b">
        <v>0</v>
      </c>
      <c r="I29" s="20" t="b">
        <v>0</v>
      </c>
      <c r="J29" s="20" t="s">
        <v>124</v>
      </c>
      <c r="K29" s="20" t="str">
        <f>VLOOKUP(J29,Rankings_Nomes_Amigaveis!$A:$B,2,FALSE)</f>
        <v>Inclinação da Curva de Perform. X Patentes</v>
      </c>
    </row>
    <row r="30" spans="1:11" x14ac:dyDescent="0.2">
      <c r="A30" s="28">
        <v>29</v>
      </c>
      <c r="B30" s="20" t="str">
        <f t="shared" si="0"/>
        <v>Sensib. da Atratividade ao Tempo de Entrega</v>
      </c>
      <c r="C30" s="22">
        <v>0.72940079246415201</v>
      </c>
      <c r="D30" s="22">
        <v>-0.34711905216921801</v>
      </c>
      <c r="E30" s="35">
        <v>-4.0171005493166199</v>
      </c>
      <c r="F30" s="35">
        <v>-3.9499622959953702</v>
      </c>
      <c r="G30" s="20" t="str">
        <f t="shared" si="1"/>
        <v/>
      </c>
      <c r="H30" s="20" t="b">
        <v>0</v>
      </c>
      <c r="I30" s="20" t="b">
        <v>0</v>
      </c>
      <c r="J30" s="20" t="s">
        <v>78</v>
      </c>
      <c r="K30" s="20" t="str">
        <f>VLOOKUP(J30,Rankings_Nomes_Amigaveis!$A:$B,2,FALSE)</f>
        <v>Sensib. da Atratividade ao Tempo de Entrega</v>
      </c>
    </row>
    <row r="31" spans="1:11" x14ac:dyDescent="0.2">
      <c r="A31" s="28">
        <v>30</v>
      </c>
      <c r="B31" s="20" t="str">
        <f t="shared" si="0"/>
        <v>% de Patentes Rejeitadas</v>
      </c>
      <c r="C31" s="22">
        <v>0.75625376579364101</v>
      </c>
      <c r="D31" s="22">
        <v>-0.31137883321473597</v>
      </c>
      <c r="E31" s="35">
        <v>0.44894015931162301</v>
      </c>
      <c r="F31" s="35">
        <v>0.45326609100925302</v>
      </c>
      <c r="G31" s="20" t="str">
        <f t="shared" si="1"/>
        <v/>
      </c>
      <c r="H31" s="20" t="b">
        <v>0</v>
      </c>
      <c r="I31" s="20" t="b">
        <v>0</v>
      </c>
      <c r="J31" s="20" t="s">
        <v>118</v>
      </c>
      <c r="K31" s="20" t="str">
        <f>VLOOKUP(J31,Rankings_Nomes_Amigaveis!$A:$B,2,FALSE)</f>
        <v>% de Patentes Rejeitadas</v>
      </c>
    </row>
    <row r="32" spans="1:11" x14ac:dyDescent="0.2">
      <c r="A32" s="28">
        <v>31</v>
      </c>
      <c r="B32" s="20" t="str">
        <f t="shared" si="0"/>
        <v>Estratégia de Capac. Player 3</v>
      </c>
      <c r="C32" s="22">
        <v>0.79447105168935495</v>
      </c>
      <c r="D32" s="22">
        <v>-0.26127021164999897</v>
      </c>
      <c r="E32" s="35">
        <v>1.4994090590576099</v>
      </c>
      <c r="F32" s="35">
        <v>1.52289074532812</v>
      </c>
      <c r="G32" s="20" t="str">
        <f t="shared" si="1"/>
        <v/>
      </c>
      <c r="H32" s="20" t="b">
        <v>0</v>
      </c>
      <c r="I32" s="20" t="b">
        <v>0</v>
      </c>
      <c r="J32" s="20" t="s">
        <v>166</v>
      </c>
      <c r="K32" s="20" t="str">
        <f>VLOOKUP(J32,Rankings_Nomes_Amigaveis!$A:$B,2,FALSE)</f>
        <v>Estratégia de Capac. Player 3</v>
      </c>
    </row>
    <row r="33" spans="1:11" x14ac:dyDescent="0.2">
      <c r="A33" s="28">
        <v>32</v>
      </c>
      <c r="B33" s="20" t="str">
        <f t="shared" si="0"/>
        <v>Força da Curva de Aprendizagem</v>
      </c>
      <c r="C33" s="22">
        <v>0.80222706744064798</v>
      </c>
      <c r="D33" s="22">
        <v>0.25124907543247299</v>
      </c>
      <c r="E33" s="35">
        <v>0.85090323033877202</v>
      </c>
      <c r="F33" s="35">
        <v>0.84735667217481603</v>
      </c>
      <c r="G33" s="20" t="str">
        <f t="shared" si="1"/>
        <v/>
      </c>
      <c r="H33" s="20" t="b">
        <v>0</v>
      </c>
      <c r="I33" s="20" t="b">
        <v>0</v>
      </c>
      <c r="J33" s="20" t="s">
        <v>82</v>
      </c>
      <c r="K33" s="20" t="str">
        <f>VLOOKUP(J33,Rankings_Nomes_Amigaveis!$A:$B,2,FALSE)</f>
        <v>Força da Curva de Aprendizagem</v>
      </c>
    </row>
    <row r="34" spans="1:11" x14ac:dyDescent="0.2">
      <c r="A34" s="28">
        <v>33</v>
      </c>
      <c r="B34" s="20" t="str">
        <f t="shared" si="0"/>
        <v>% P&amp;D Aberto Player 2</v>
      </c>
      <c r="C34" s="22">
        <v>0.819873378067417</v>
      </c>
      <c r="D34" s="22">
        <v>0.228351405772062</v>
      </c>
      <c r="E34" s="35">
        <v>0.50257785979770897</v>
      </c>
      <c r="F34" s="35">
        <v>0.49235750836909298</v>
      </c>
      <c r="G34" s="20" t="str">
        <f t="shared" si="1"/>
        <v/>
      </c>
      <c r="H34" s="20" t="b">
        <v>0</v>
      </c>
      <c r="I34" s="20" t="b">
        <v>0</v>
      </c>
      <c r="J34" s="20" t="s">
        <v>153</v>
      </c>
      <c r="K34" s="20" t="str">
        <f>VLOOKUP(J34,Rankings_Nomes_Amigaveis!$A:$B,2,FALSE)</f>
        <v>% P&amp;D Aberto Player 2</v>
      </c>
    </row>
    <row r="35" spans="1:11" x14ac:dyDescent="0.2">
      <c r="A35" s="28">
        <v>34</v>
      </c>
      <c r="B35" s="20" t="str">
        <f t="shared" si="0"/>
        <v>Sensib. do Preço ao Market Share</v>
      </c>
      <c r="C35" s="22">
        <v>0.83480211693236905</v>
      </c>
      <c r="D35" s="22">
        <v>-0.209242071689767</v>
      </c>
      <c r="E35" s="35">
        <v>-0.25128679227951201</v>
      </c>
      <c r="F35" s="35">
        <v>-0.246114779105782</v>
      </c>
      <c r="G35" s="20" t="str">
        <f t="shared" si="1"/>
        <v/>
      </c>
      <c r="H35" s="20" t="b">
        <v>0</v>
      </c>
      <c r="I35" s="20" t="b">
        <v>0</v>
      </c>
      <c r="J35" s="20" t="s">
        <v>105</v>
      </c>
      <c r="K35" s="20" t="str">
        <f>VLOOKUP(J35,Rankings_Nomes_Amigaveis!$A:$B,2,FALSE)</f>
        <v>Sensib. do Preço ao Market Share</v>
      </c>
    </row>
    <row r="36" spans="1:11" x14ac:dyDescent="0.2">
      <c r="A36" s="29">
        <v>35</v>
      </c>
      <c r="B36" s="20" t="str">
        <f t="shared" si="0"/>
        <v>Sensib. do Preço a Oferta e Demanda</v>
      </c>
      <c r="C36" s="26">
        <v>0.94027165749864905</v>
      </c>
      <c r="D36" s="26">
        <v>-7.5171076687715901E-2</v>
      </c>
      <c r="E36" s="40">
        <v>0.12479147982252201</v>
      </c>
      <c r="F36" s="40">
        <v>0.12572540192363099</v>
      </c>
      <c r="G36" s="20" t="str">
        <f t="shared" si="1"/>
        <v/>
      </c>
      <c r="H36" s="20" t="b">
        <v>0</v>
      </c>
      <c r="I36" s="20" t="b">
        <v>0</v>
      </c>
      <c r="J36" s="20" t="s">
        <v>103</v>
      </c>
      <c r="K36" s="20" t="str">
        <f>VLOOKUP(J36,Rankings_Nomes_Amigaveis!$A:$B,2,FALSE)</f>
        <v>Sensib. do Preço a Oferta e Demanda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6"/>
  <sheetViews>
    <sheetView view="pageLayout" zoomScaleNormal="100" workbookViewId="0">
      <selection activeCell="B2" sqref="B2"/>
    </sheetView>
  </sheetViews>
  <sheetFormatPr defaultRowHeight="15" x14ac:dyDescent="0.25"/>
  <cols>
    <col min="1" max="1" width="3.28515625" style="1" bestFit="1" customWidth="1"/>
    <col min="2" max="2" width="32" customWidth="1"/>
    <col min="3" max="3" width="20" style="41" customWidth="1"/>
    <col min="4" max="4" width="9.140625" style="2"/>
    <col min="5" max="5" width="34.5703125" style="2" bestFit="1" customWidth="1"/>
    <col min="6" max="16384" width="9.140625" style="2"/>
  </cols>
  <sheetData>
    <row r="1" spans="1:5" x14ac:dyDescent="0.25">
      <c r="A1" s="42" t="s">
        <v>221</v>
      </c>
      <c r="B1" s="43" t="s">
        <v>0</v>
      </c>
      <c r="C1" s="44" t="s">
        <v>200</v>
      </c>
      <c r="E1" s="43" t="s">
        <v>0</v>
      </c>
    </row>
    <row r="2" spans="1:5" x14ac:dyDescent="0.25">
      <c r="A2" s="1">
        <v>1</v>
      </c>
      <c r="B2" t="str">
        <f>VLOOKUP(E2,Rankings_Nomes_Amigaveis!$A:$B,2,FALSE)</f>
        <v>Estratégia de Capac. Player 2</v>
      </c>
      <c r="C2" s="41">
        <v>6.8339570065970898</v>
      </c>
      <c r="E2" s="2" t="s">
        <v>164</v>
      </c>
    </row>
    <row r="3" spans="1:5" x14ac:dyDescent="0.25">
      <c r="A3" s="1">
        <v>2</v>
      </c>
      <c r="B3" t="str">
        <f>VLOOKUP(E3,Rankings_Nomes_Amigaveis!$A:$B,2,FALSE)</f>
        <v>Tamanho do Mercado de Referência</v>
      </c>
      <c r="C3" s="41">
        <v>6.0234597831008001</v>
      </c>
      <c r="E3" s="2" t="s">
        <v>54</v>
      </c>
    </row>
    <row r="4" spans="1:5" x14ac:dyDescent="0.25">
      <c r="A4" s="1">
        <v>3</v>
      </c>
      <c r="B4" t="str">
        <f>VLOOKUP(E4,Rankings_Nomes_Amigaveis!$A:$B,2,FALSE)</f>
        <v>Sensib. da Atratividade ao Preço</v>
      </c>
      <c r="C4" s="41">
        <v>4.1347067054697701</v>
      </c>
      <c r="E4" s="2" t="s">
        <v>80</v>
      </c>
    </row>
    <row r="5" spans="1:5" x14ac:dyDescent="0.25">
      <c r="A5" s="1">
        <v>4</v>
      </c>
      <c r="B5" t="str">
        <f>VLOOKUP(E5,Rankings_Nomes_Amigaveis!$A:$B,2,FALSE)</f>
        <v>Inclinação da Curva de Perform. X Patentes</v>
      </c>
      <c r="C5" s="41">
        <v>3.7252434659151898</v>
      </c>
      <c r="E5" s="2" t="s">
        <v>124</v>
      </c>
    </row>
    <row r="6" spans="1:5" x14ac:dyDescent="0.25">
      <c r="A6" s="1">
        <v>5</v>
      </c>
      <c r="B6" t="str">
        <f>VLOOKUP(E6,Rankings_Nomes_Amigaveis!$A:$B,2,FALSE)</f>
        <v>Estratégia de Capac. Player 4</v>
      </c>
      <c r="C6" s="41">
        <v>3.4395380134651501</v>
      </c>
      <c r="E6" s="2" t="s">
        <v>167</v>
      </c>
    </row>
    <row r="7" spans="1:5" x14ac:dyDescent="0.25">
      <c r="A7" s="1">
        <v>6</v>
      </c>
      <c r="B7" t="str">
        <f>VLOOKUP(E7,Rankings_Nomes_Amigaveis!$A:$B,2,FALSE)</f>
        <v>Delay no Report de Demanda</v>
      </c>
      <c r="C7" s="41">
        <v>2.6743241497297601</v>
      </c>
      <c r="E7" s="2" t="s">
        <v>68</v>
      </c>
    </row>
    <row r="8" spans="1:5" x14ac:dyDescent="0.25">
      <c r="A8" s="1">
        <v>7</v>
      </c>
      <c r="B8" t="str">
        <f>VLOOKUP(E8,Rankings_Nomes_Amigaveis!$A:$B,2,FALSE)</f>
        <v>% de Utilização da Capacidade</v>
      </c>
      <c r="C8" s="41">
        <v>2.4325415785039799</v>
      </c>
      <c r="E8" s="2" t="s">
        <v>91</v>
      </c>
    </row>
    <row r="9" spans="1:5" x14ac:dyDescent="0.25">
      <c r="A9" s="1">
        <v>8</v>
      </c>
      <c r="B9" t="str">
        <f>VLOOKUP(E9,Rankings_Nomes_Amigaveis!$A:$B,2,FALSE)</f>
        <v>Tempo de Ajuste da Capacidade</v>
      </c>
      <c r="C9" s="41">
        <v>2.4265579241542801</v>
      </c>
      <c r="E9" s="2" t="s">
        <v>72</v>
      </c>
    </row>
    <row r="10" spans="1:5" x14ac:dyDescent="0.25">
      <c r="A10" s="1">
        <v>9</v>
      </c>
      <c r="B10" t="str">
        <f>VLOOKUP(E10,Rankings_Nomes_Amigaveis!$A:$B,2,FALSE)</f>
        <v>Razão de Custos Fixos/Custos Variáveis</v>
      </c>
      <c r="C10" s="41">
        <v>2.2629501905001002</v>
      </c>
      <c r="E10" s="2" t="s">
        <v>87</v>
      </c>
    </row>
    <row r="11" spans="1:5" x14ac:dyDescent="0.25">
      <c r="A11" s="1">
        <v>10</v>
      </c>
      <c r="B11" t="str">
        <f>VLOOKUP(E11,Rankings_Nomes_Amigaveis!$A:$B,2,FALSE)</f>
        <v>Tempo de Realização do Inv. em P&amp;D</v>
      </c>
      <c r="C11" s="41">
        <v>1.8687406448388799</v>
      </c>
      <c r="E11" s="2" t="s">
        <v>111</v>
      </c>
    </row>
    <row r="12" spans="1:5" x14ac:dyDescent="0.25">
      <c r="A12" s="1">
        <v>11</v>
      </c>
      <c r="B12" t="str">
        <f>VLOOKUP(E12,Rankings_Nomes_Amigaveis!$A:$B,2,FALSE)</f>
        <v>Market Share Desejado Player 2</v>
      </c>
      <c r="C12" s="41">
        <v>1.81331965214988</v>
      </c>
      <c r="E12" s="2" t="s">
        <v>160</v>
      </c>
    </row>
    <row r="13" spans="1:5" x14ac:dyDescent="0.25">
      <c r="A13" s="1">
        <v>12</v>
      </c>
      <c r="B13" t="str">
        <f>VLOOKUP(E13,Rankings_Nomes_Amigaveis!$A:$B,2,FALSE)</f>
        <v>Tempo de Avaliação de Patentes</v>
      </c>
      <c r="C13" s="41">
        <v>1.7901665979630399</v>
      </c>
      <c r="E13" s="2" t="s">
        <v>116</v>
      </c>
    </row>
    <row r="14" spans="1:5" x14ac:dyDescent="0.25">
      <c r="A14" s="1">
        <v>13</v>
      </c>
      <c r="B14" t="str">
        <f>VLOOKUP(E14,Rankings_Nomes_Amigaveis!$A:$B,2,FALSE)</f>
        <v>Market Share Desejado Player 3</v>
      </c>
      <c r="C14" s="41">
        <v>1.7770098045368199</v>
      </c>
      <c r="E14" s="2" t="s">
        <v>162</v>
      </c>
    </row>
    <row r="15" spans="1:5" x14ac:dyDescent="0.25">
      <c r="A15" s="1">
        <v>14</v>
      </c>
      <c r="B15" t="str">
        <f>VLOOKUP(E15,Rankings_Nomes_Amigaveis!$A:$B,2,FALSE)</f>
        <v>Orçamento P&amp;D Player 4</v>
      </c>
      <c r="C15" s="41">
        <v>1.7665237283286701</v>
      </c>
      <c r="E15" s="2" t="s">
        <v>159</v>
      </c>
    </row>
    <row r="16" spans="1:5" x14ac:dyDescent="0.25">
      <c r="A16" s="1">
        <v>15</v>
      </c>
      <c r="B16" t="str">
        <f>VLOOKUP(E16,Rankings_Nomes_Amigaveis!$A:$B,2,FALSE)</f>
        <v>Sensib. do Preço a Oferta e Demanda</v>
      </c>
      <c r="C16" s="41">
        <v>1.76463166115576</v>
      </c>
      <c r="E16" s="2" t="s">
        <v>103</v>
      </c>
    </row>
    <row r="17" spans="1:5" x14ac:dyDescent="0.25">
      <c r="A17" s="1">
        <v>16</v>
      </c>
      <c r="B17" t="str">
        <f>VLOOKUP(E17,Rankings_Nomes_Amigaveis!$A:$B,2,FALSE)</f>
        <v>Fração de Descartes de Imp. 3D</v>
      </c>
      <c r="C17" s="41">
        <v>1.73338875669904</v>
      </c>
      <c r="E17" s="2" t="s">
        <v>35</v>
      </c>
    </row>
    <row r="18" spans="1:5" x14ac:dyDescent="0.25">
      <c r="A18" s="1">
        <v>17</v>
      </c>
      <c r="B18" t="str">
        <f>VLOOKUP(E18,Rankings_Nomes_Amigaveis!$A:$B,2,FALSE)</f>
        <v>Elasticidade da Demanda</v>
      </c>
      <c r="C18" s="41">
        <v>1.7316776882285601</v>
      </c>
      <c r="E18" s="2" t="s">
        <v>50</v>
      </c>
    </row>
    <row r="19" spans="1:5" x14ac:dyDescent="0.25">
      <c r="A19" s="1">
        <v>18</v>
      </c>
      <c r="B19" t="str">
        <f>VLOOKUP(E19,Rankings_Nomes_Amigaveis!$A:$B,2,FALSE)</f>
        <v>Tempo de Inutilização da Patente</v>
      </c>
      <c r="C19" s="41">
        <v>1.7284907243997201</v>
      </c>
      <c r="E19" s="2" t="s">
        <v>122</v>
      </c>
    </row>
    <row r="20" spans="1:5" x14ac:dyDescent="0.25">
      <c r="A20" s="1">
        <v>19</v>
      </c>
      <c r="B20" t="str">
        <f>VLOOKUP(E20,Rankings_Nomes_Amigaveis!$A:$B,2,FALSE)</f>
        <v>% de Pedidos Iniciais por Substituição</v>
      </c>
      <c r="C20" s="41">
        <v>1.7275044643671</v>
      </c>
      <c r="E20" s="2" t="s">
        <v>138</v>
      </c>
    </row>
    <row r="21" spans="1:5" x14ac:dyDescent="0.25">
      <c r="A21" s="1">
        <v>20</v>
      </c>
      <c r="B21" t="str">
        <f>VLOOKUP(E21,Rankings_Nomes_Amigaveis!$A:$B,2,FALSE)</f>
        <v>Sensib. da Atratividade à Performance</v>
      </c>
      <c r="C21" s="41">
        <v>1.68061312282124</v>
      </c>
      <c r="E21" s="2" t="s">
        <v>131</v>
      </c>
    </row>
    <row r="22" spans="1:5" x14ac:dyDescent="0.25">
      <c r="A22" s="1">
        <v>21</v>
      </c>
      <c r="B22" t="str">
        <f>VLOOKUP(E22,Rankings_Nomes_Amigaveis!$A:$B,2,FALSE)</f>
        <v>Sensib. do Preço a Custos</v>
      </c>
      <c r="C22" s="41">
        <v>1.6725684469289299</v>
      </c>
      <c r="E22" s="2" t="s">
        <v>101</v>
      </c>
    </row>
    <row r="23" spans="1:5" x14ac:dyDescent="0.25">
      <c r="A23" s="1">
        <v>22</v>
      </c>
      <c r="B23" t="str">
        <f>VLOOKUP(E23,Rankings_Nomes_Amigaveis!$A:$B,2,FALSE)</f>
        <v>Market Share Desejado Player 4</v>
      </c>
      <c r="C23" s="41">
        <v>1.66036205983412</v>
      </c>
      <c r="E23" s="2" t="s">
        <v>163</v>
      </c>
    </row>
    <row r="24" spans="1:5" x14ac:dyDescent="0.25">
      <c r="A24" s="1">
        <v>23</v>
      </c>
      <c r="B24" t="str">
        <f>VLOOKUP(E24,Rankings_Nomes_Amigaveis!$A:$B,2,FALSE)</f>
        <v>Orçamento P&amp;D Player 3</v>
      </c>
      <c r="C24" s="41">
        <v>1.64234589474955</v>
      </c>
      <c r="E24" s="2" t="s">
        <v>158</v>
      </c>
    </row>
    <row r="25" spans="1:5" x14ac:dyDescent="0.25">
      <c r="A25" s="1">
        <v>24</v>
      </c>
      <c r="B25" t="str">
        <f>VLOOKUP(E25,Rankings_Nomes_Amigaveis!$A:$B,2,FALSE)</f>
        <v>Sensib. do Preço ao Market Share</v>
      </c>
      <c r="C25" s="41">
        <v>1.5969804764854301</v>
      </c>
      <c r="E25" s="2" t="s">
        <v>105</v>
      </c>
    </row>
    <row r="26" spans="1:5" x14ac:dyDescent="0.25">
      <c r="A26" s="1">
        <v>25</v>
      </c>
      <c r="B26" t="str">
        <f>VLOOKUP(E26,Rankings_Nomes_Amigaveis!$A:$B,2,FALSE)</f>
        <v>% P&amp;D Aberto Player 2</v>
      </c>
      <c r="C26" s="41">
        <v>1.58160103578181</v>
      </c>
      <c r="E26" s="2" t="s">
        <v>150</v>
      </c>
    </row>
    <row r="27" spans="1:5" x14ac:dyDescent="0.25">
      <c r="A27" s="1">
        <v>26</v>
      </c>
      <c r="B27" t="str">
        <f>VLOOKUP(E27,Rankings_Nomes_Amigaveis!$A:$B,2,FALSE)</f>
        <v>Sensib. da Atratividade ao Tempo de Entrega</v>
      </c>
      <c r="C27" s="41">
        <v>1.5032365152634899</v>
      </c>
      <c r="E27" s="2" t="s">
        <v>78</v>
      </c>
    </row>
    <row r="28" spans="1:5" x14ac:dyDescent="0.25">
      <c r="A28" s="1">
        <v>27</v>
      </c>
      <c r="B28" t="str">
        <f>VLOOKUP(E28,Rankings_Nomes_Amigaveis!$A:$B,2,FALSE)</f>
        <v>Orçamento P&amp;D Player 2</v>
      </c>
      <c r="C28" s="41">
        <v>1.4894908561015101</v>
      </c>
      <c r="E28" s="2" t="s">
        <v>154</v>
      </c>
    </row>
    <row r="29" spans="1:5" x14ac:dyDescent="0.25">
      <c r="A29" s="1">
        <v>28</v>
      </c>
      <c r="B29" t="str">
        <f>VLOOKUP(E29,Rankings_Nomes_Amigaveis!$A:$B,2,FALSE)</f>
        <v>Força da Difusão do Produto - Inovadores</v>
      </c>
      <c r="C29" s="41">
        <v>1.46157558683504</v>
      </c>
      <c r="E29" s="2" t="s">
        <v>58</v>
      </c>
    </row>
    <row r="30" spans="1:5" x14ac:dyDescent="0.25">
      <c r="A30" s="1">
        <v>29</v>
      </c>
      <c r="B30" t="str">
        <f>VLOOKUP(E30,Rankings_Nomes_Amigaveis!$A:$B,2,FALSE)</f>
        <v>Custo Médio da Patente</v>
      </c>
      <c r="C30" s="41">
        <v>1.40143099803079</v>
      </c>
      <c r="E30" s="2" t="s">
        <v>113</v>
      </c>
    </row>
    <row r="31" spans="1:5" x14ac:dyDescent="0.25">
      <c r="A31" s="1">
        <v>30</v>
      </c>
      <c r="B31" t="str">
        <f>VLOOKUP(E31,Rankings_Nomes_Amigaveis!$A:$B,2,FALSE)</f>
        <v>Força da Curva de Aprendizagem</v>
      </c>
      <c r="C31" s="41">
        <v>1.3738208127156399</v>
      </c>
      <c r="E31" s="2" t="s">
        <v>82</v>
      </c>
    </row>
    <row r="32" spans="1:5" x14ac:dyDescent="0.25">
      <c r="A32" s="1">
        <v>31</v>
      </c>
      <c r="B32" t="str">
        <f>VLOOKUP(E32,Rankings_Nomes_Amigaveis!$A:$B,2,FALSE)</f>
        <v>% P&amp;D Aberto Player 3</v>
      </c>
      <c r="C32" s="41">
        <v>1.2836440865684899</v>
      </c>
      <c r="E32" s="2" t="s">
        <v>152</v>
      </c>
    </row>
    <row r="33" spans="1:5" x14ac:dyDescent="0.25">
      <c r="A33" s="1">
        <v>32</v>
      </c>
      <c r="B33" t="str">
        <f>VLOOKUP(E33,Rankings_Nomes_Amigaveis!$A:$B,2,FALSE)</f>
        <v>Força da Difusão do Produto - Imitadores</v>
      </c>
      <c r="C33" s="41">
        <v>1.21225739319366</v>
      </c>
      <c r="E33" s="2" t="s">
        <v>61</v>
      </c>
    </row>
    <row r="34" spans="1:5" x14ac:dyDescent="0.25">
      <c r="A34" s="1">
        <v>33</v>
      </c>
      <c r="B34" t="str">
        <f>VLOOKUP(E34,Rankings_Nomes_Amigaveis!$A:$B,2,FALSE)</f>
        <v>Estratégia de Capac. Player 3</v>
      </c>
      <c r="C34" s="41">
        <v>1.1882711025281301</v>
      </c>
      <c r="E34" s="2" t="s">
        <v>166</v>
      </c>
    </row>
    <row r="35" spans="1:5" x14ac:dyDescent="0.25">
      <c r="A35" s="1">
        <v>34</v>
      </c>
      <c r="B35" t="str">
        <f>VLOOKUP(E35,Rankings_Nomes_Amigaveis!$A:$B,2,FALSE)</f>
        <v>% P&amp;D Aberto Player 2</v>
      </c>
      <c r="C35" s="41">
        <v>1.1855282301641199</v>
      </c>
      <c r="E35" s="2" t="s">
        <v>153</v>
      </c>
    </row>
    <row r="36" spans="1:5" x14ac:dyDescent="0.25">
      <c r="A36" s="45">
        <v>35</v>
      </c>
      <c r="B36" t="str">
        <f>VLOOKUP(E36,Rankings_Nomes_Amigaveis!$A:$B,2,FALSE)</f>
        <v>% de Patentes Rejeitadas</v>
      </c>
      <c r="C36" s="47">
        <v>1.1812208418944701</v>
      </c>
      <c r="E36" s="46" t="s">
        <v>118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6"/>
  <sheetViews>
    <sheetView view="pageLayout" zoomScaleNormal="100" workbookViewId="0">
      <selection activeCell="B10" sqref="B10"/>
    </sheetView>
  </sheetViews>
  <sheetFormatPr defaultRowHeight="15" x14ac:dyDescent="0.25"/>
  <cols>
    <col min="1" max="1" width="32.140625" style="49" bestFit="1" customWidth="1"/>
    <col min="2" max="6" width="9" style="19" customWidth="1"/>
    <col min="7" max="7" width="9.42578125" customWidth="1"/>
    <col min="8" max="8" width="32.140625" style="49" bestFit="1" customWidth="1"/>
  </cols>
  <sheetData>
    <row r="1" spans="1:8" x14ac:dyDescent="0.25">
      <c r="A1" s="48" t="s">
        <v>195</v>
      </c>
      <c r="B1" s="50" t="s">
        <v>222</v>
      </c>
      <c r="C1" s="50" t="s">
        <v>223</v>
      </c>
      <c r="D1" s="50" t="s">
        <v>224</v>
      </c>
      <c r="E1" s="50" t="s">
        <v>225</v>
      </c>
      <c r="F1" s="50" t="s">
        <v>201</v>
      </c>
      <c r="G1" s="42" t="s">
        <v>226</v>
      </c>
      <c r="H1" s="48" t="s">
        <v>195</v>
      </c>
    </row>
    <row r="2" spans="1:8" x14ac:dyDescent="0.25">
      <c r="A2" s="31" t="str">
        <f>VLOOKUP(H2,Rankings_Nomes_Amigaveis!$A:$B,2,FALSE)</f>
        <v>Estratégia de Capac. Player 2</v>
      </c>
      <c r="B2" s="22">
        <v>16.5098202043628</v>
      </c>
      <c r="C2" s="22">
        <v>17.623500231799301</v>
      </c>
      <c r="D2" s="22">
        <v>6.82471403788945</v>
      </c>
      <c r="E2" s="22">
        <v>20.2820399102858</v>
      </c>
      <c r="F2" s="22">
        <v>1</v>
      </c>
      <c r="G2" s="28" t="s">
        <v>227</v>
      </c>
      <c r="H2" s="31" t="s">
        <v>164</v>
      </c>
    </row>
    <row r="3" spans="1:8" x14ac:dyDescent="0.25">
      <c r="A3" s="31" t="str">
        <f>VLOOKUP(H3,Rankings_Nomes_Amigaveis!$A:$B,2,FALSE)</f>
        <v>Tamanho do Mercado de Referência</v>
      </c>
      <c r="B3" s="22">
        <v>16.501514370516901</v>
      </c>
      <c r="C3" s="22">
        <v>17.432290136330099</v>
      </c>
      <c r="D3" s="22">
        <v>6.9678607192042303</v>
      </c>
      <c r="E3" s="22">
        <v>21.1959921218461</v>
      </c>
      <c r="F3" s="22">
        <v>1</v>
      </c>
      <c r="G3" s="28" t="s">
        <v>227</v>
      </c>
      <c r="H3" s="31" t="s">
        <v>54</v>
      </c>
    </row>
    <row r="4" spans="1:8" x14ac:dyDescent="0.25">
      <c r="A4" s="31" t="str">
        <f>VLOOKUP(H4,Rankings_Nomes_Amigaveis!$A:$B,2,FALSE)</f>
        <v>Estratégia de Capac. Player 4</v>
      </c>
      <c r="B4" s="22">
        <v>14.093809585171799</v>
      </c>
      <c r="C4" s="22">
        <v>15.1934570375387</v>
      </c>
      <c r="D4" s="22">
        <v>3.46111872265447</v>
      </c>
      <c r="E4" s="22">
        <v>18.614990941272001</v>
      </c>
      <c r="F4" s="22">
        <v>0.97979797979798</v>
      </c>
      <c r="G4" s="28" t="s">
        <v>227</v>
      </c>
      <c r="H4" s="31" t="s">
        <v>167</v>
      </c>
    </row>
    <row r="5" spans="1:8" x14ac:dyDescent="0.25">
      <c r="A5" s="31" t="str">
        <f>VLOOKUP(H5,Rankings_Nomes_Amigaveis!$A:$B,2,FALSE)</f>
        <v>Sensib. da Atratividade ao Preço</v>
      </c>
      <c r="B5" s="22">
        <v>6.4312639251115202</v>
      </c>
      <c r="C5" s="22">
        <v>6.5198831799004404</v>
      </c>
      <c r="D5" s="22">
        <v>3.5257219241362301</v>
      </c>
      <c r="E5" s="22">
        <v>9.5537170186149005</v>
      </c>
      <c r="F5" s="22">
        <v>0.95959595959596</v>
      </c>
      <c r="G5" s="28" t="s">
        <v>227</v>
      </c>
      <c r="H5" s="31" t="s">
        <v>80</v>
      </c>
    </row>
    <row r="6" spans="1:8" x14ac:dyDescent="0.25">
      <c r="A6" s="31" t="str">
        <f>VLOOKUP(H6,Rankings_Nomes_Amigaveis!$A:$B,2,FALSE)</f>
        <v>Inclinação da Curva de Perform. X Patentes</v>
      </c>
      <c r="B6" s="22">
        <v>5.8694700709837502</v>
      </c>
      <c r="C6" s="22">
        <v>5.9053968620211803</v>
      </c>
      <c r="D6" s="22">
        <v>1.4553812189683399</v>
      </c>
      <c r="E6" s="22">
        <v>9.3279416782236595</v>
      </c>
      <c r="F6" s="22">
        <v>0.92929292929292895</v>
      </c>
      <c r="G6" s="28" t="s">
        <v>227</v>
      </c>
      <c r="H6" s="31" t="s">
        <v>124</v>
      </c>
    </row>
    <row r="7" spans="1:8" x14ac:dyDescent="0.25">
      <c r="A7" s="31" t="str">
        <f>VLOOKUP(H7,Rankings_Nomes_Amigaveis!$A:$B,2,FALSE)</f>
        <v>Tempo de Ajuste da Capacidade</v>
      </c>
      <c r="B7" s="22">
        <v>2.1455090119626501</v>
      </c>
      <c r="C7" s="22">
        <v>2.0433946873017499</v>
      </c>
      <c r="D7" s="22">
        <v>-0.83020804737795595</v>
      </c>
      <c r="E7" s="22">
        <v>4.6542899391530401</v>
      </c>
      <c r="F7" s="22">
        <v>0.47474747474747497</v>
      </c>
      <c r="G7" s="28" t="s">
        <v>228</v>
      </c>
      <c r="H7" s="31" t="s">
        <v>72</v>
      </c>
    </row>
    <row r="8" spans="1:8" x14ac:dyDescent="0.25">
      <c r="A8" s="31" t="str">
        <f>VLOOKUP(H8,Rankings_Nomes_Amigaveis!$A:$B,2,FALSE)</f>
        <v>Delay no Report de Demanda</v>
      </c>
      <c r="B8" s="22">
        <v>1.4647824502139699</v>
      </c>
      <c r="C8" s="22">
        <v>1.53701455179029</v>
      </c>
      <c r="D8" s="22">
        <v>4.3209683461856697E-2</v>
      </c>
      <c r="E8" s="22">
        <v>3.3834870021044199</v>
      </c>
      <c r="F8" s="22">
        <v>0</v>
      </c>
      <c r="G8" s="28" t="s">
        <v>229</v>
      </c>
      <c r="H8" s="31" t="s">
        <v>68</v>
      </c>
    </row>
    <row r="9" spans="1:8" x14ac:dyDescent="0.25">
      <c r="A9" s="31" t="str">
        <f>VLOOKUP(H9,Rankings_Nomes_Amigaveis!$A:$B,2,FALSE)</f>
        <v>Market Share Desejado Player 2</v>
      </c>
      <c r="B9" s="22">
        <v>1.39885028668013</v>
      </c>
      <c r="C9" s="22">
        <v>1.3807498826187099</v>
      </c>
      <c r="D9" s="22">
        <v>-0.48792378674252002</v>
      </c>
      <c r="E9" s="22">
        <v>3.1322666039800899</v>
      </c>
      <c r="F9" s="22">
        <v>0</v>
      </c>
      <c r="G9" s="28" t="s">
        <v>229</v>
      </c>
      <c r="H9" s="31" t="s">
        <v>160</v>
      </c>
    </row>
    <row r="10" spans="1:8" x14ac:dyDescent="0.25">
      <c r="A10" s="31" t="str">
        <f>VLOOKUP(H10,Rankings_Nomes_Amigaveis!$A:$B,2,FALSE)</f>
        <v>% de Utilização da Capacidade</v>
      </c>
      <c r="B10" s="22">
        <v>1.09767081422913</v>
      </c>
      <c r="C10" s="22">
        <v>1.00102148827326</v>
      </c>
      <c r="D10" s="22">
        <v>-8.03028550382692E-2</v>
      </c>
      <c r="E10" s="22">
        <v>2.0500381306361399</v>
      </c>
      <c r="F10" s="22">
        <v>0</v>
      </c>
      <c r="G10" s="28" t="s">
        <v>229</v>
      </c>
      <c r="H10" s="31" t="s">
        <v>91</v>
      </c>
    </row>
    <row r="11" spans="1:8" x14ac:dyDescent="0.25">
      <c r="A11" s="31" t="str">
        <f>VLOOKUP(H11,Rankings_Nomes_Amigaveis!$A:$B,2,FALSE)</f>
        <v>Razão de Custos Fixos/Custos Variáveis</v>
      </c>
      <c r="B11" s="22">
        <v>1.0746167537976099</v>
      </c>
      <c r="C11" s="22">
        <v>0.87144424225393902</v>
      </c>
      <c r="D11" s="22">
        <v>-0.849350190274335</v>
      </c>
      <c r="E11" s="22">
        <v>2.50869676508926</v>
      </c>
      <c r="F11" s="22">
        <v>0</v>
      </c>
      <c r="G11" s="28" t="s">
        <v>229</v>
      </c>
      <c r="H11" s="31" t="s">
        <v>87</v>
      </c>
    </row>
    <row r="12" spans="1:8" x14ac:dyDescent="0.25">
      <c r="A12" s="31" t="str">
        <f>VLOOKUP(H12,Rankings_Nomes_Amigaveis!$A:$B,2,FALSE)</f>
        <v>Sensib. da Atratividade à Performance</v>
      </c>
      <c r="B12" s="22">
        <v>0.56614986627779695</v>
      </c>
      <c r="C12" s="22">
        <v>0.56699935648059396</v>
      </c>
      <c r="D12" s="22">
        <v>-1.0724051221270801</v>
      </c>
      <c r="E12" s="22">
        <v>2.1522120408542702</v>
      </c>
      <c r="F12" s="22">
        <v>0</v>
      </c>
      <c r="G12" s="28" t="s">
        <v>229</v>
      </c>
      <c r="H12" s="31" t="s">
        <v>131</v>
      </c>
    </row>
    <row r="13" spans="1:8" x14ac:dyDescent="0.25">
      <c r="A13" s="31" t="str">
        <f>VLOOKUP(H13,Rankings_Nomes_Amigaveis!$A:$B,2,FALSE)</f>
        <v>Market Share Desejado Player 3</v>
      </c>
      <c r="B13" s="22">
        <v>0.24952131145838999</v>
      </c>
      <c r="C13" s="22">
        <v>0.33443324211754999</v>
      </c>
      <c r="D13" s="22">
        <v>-1.5998223922666299</v>
      </c>
      <c r="E13" s="22">
        <v>1.6103239368086999</v>
      </c>
      <c r="F13" s="22">
        <v>0</v>
      </c>
      <c r="G13" s="28" t="s">
        <v>229</v>
      </c>
      <c r="H13" s="31" t="s">
        <v>162</v>
      </c>
    </row>
    <row r="14" spans="1:8" x14ac:dyDescent="0.25">
      <c r="A14" s="31" t="str">
        <f>VLOOKUP(H14,Rankings_Nomes_Amigaveis!$A:$B,2,FALSE)</f>
        <v>Elasticidade da Demanda</v>
      </c>
      <c r="B14" s="22">
        <v>0.15889392611290001</v>
      </c>
      <c r="C14" s="22">
        <v>0.23473150839982801</v>
      </c>
      <c r="D14" s="22">
        <v>-1.05366035070939</v>
      </c>
      <c r="E14" s="22">
        <v>1.2551816355646199</v>
      </c>
      <c r="F14" s="22">
        <v>0</v>
      </c>
      <c r="G14" s="28" t="s">
        <v>229</v>
      </c>
      <c r="H14" s="31" t="s">
        <v>50</v>
      </c>
    </row>
    <row r="15" spans="1:8" x14ac:dyDescent="0.25">
      <c r="A15" s="31" t="str">
        <f>VLOOKUP(H15,Rankings_Nomes_Amigaveis!$A:$B,2,FALSE)</f>
        <v>Tempo de Avaliação de Patentes</v>
      </c>
      <c r="B15" s="22">
        <v>0.23983351329581801</v>
      </c>
      <c r="C15" s="22">
        <v>3.1881607107873002E-2</v>
      </c>
      <c r="D15" s="22">
        <v>-1.9308112968604301</v>
      </c>
      <c r="E15" s="22">
        <v>3.2189069037481799</v>
      </c>
      <c r="F15" s="22">
        <v>0</v>
      </c>
      <c r="G15" s="28" t="s">
        <v>229</v>
      </c>
      <c r="H15" s="31" t="s">
        <v>116</v>
      </c>
    </row>
    <row r="16" spans="1:8" x14ac:dyDescent="0.25">
      <c r="A16" s="31" t="str">
        <f>VLOOKUP(H16,Rankings_Nomes_Amigaveis!$A:$B,2,FALSE)</f>
        <v>Orçamento P&amp;D Player 2</v>
      </c>
      <c r="B16" s="22">
        <v>-0.52774327170384605</v>
      </c>
      <c r="C16" s="22">
        <v>-0.19937023443162699</v>
      </c>
      <c r="D16" s="22">
        <v>-1.76378446305817</v>
      </c>
      <c r="E16" s="22">
        <v>0.60633256687539505</v>
      </c>
      <c r="F16" s="22">
        <v>0</v>
      </c>
      <c r="G16" s="28" t="s">
        <v>229</v>
      </c>
      <c r="H16" s="31" t="s">
        <v>154</v>
      </c>
    </row>
    <row r="17" spans="1:8" x14ac:dyDescent="0.25">
      <c r="A17" s="31" t="str">
        <f>VLOOKUP(H17,Rankings_Nomes_Amigaveis!$A:$B,2,FALSE)</f>
        <v>% de Pedidos Iniciais por Substituição</v>
      </c>
      <c r="B17" s="22">
        <v>-3.6395549655044601E-2</v>
      </c>
      <c r="C17" s="22">
        <v>-0.20958498057814501</v>
      </c>
      <c r="D17" s="22">
        <v>-1.65152651044899</v>
      </c>
      <c r="E17" s="22">
        <v>2.21918554255888</v>
      </c>
      <c r="F17" s="22">
        <v>0</v>
      </c>
      <c r="G17" s="28" t="s">
        <v>229</v>
      </c>
      <c r="H17" s="31" t="s">
        <v>138</v>
      </c>
    </row>
    <row r="18" spans="1:8" x14ac:dyDescent="0.25">
      <c r="A18" s="31" t="str">
        <f>VLOOKUP(H18,Rankings_Nomes_Amigaveis!$A:$B,2,FALSE)</f>
        <v>Sensib. do Preço a Custos</v>
      </c>
      <c r="B18" s="22">
        <v>-0.22876798334840201</v>
      </c>
      <c r="C18" s="22">
        <v>-0.222215104017601</v>
      </c>
      <c r="D18" s="22">
        <v>-1.4446227471289901</v>
      </c>
      <c r="E18" s="22">
        <v>0.86022993449108098</v>
      </c>
      <c r="F18" s="22">
        <v>0</v>
      </c>
      <c r="G18" s="28" t="s">
        <v>229</v>
      </c>
      <c r="H18" s="31" t="s">
        <v>101</v>
      </c>
    </row>
    <row r="19" spans="1:8" x14ac:dyDescent="0.25">
      <c r="A19" s="31" t="str">
        <f>VLOOKUP(H19,Rankings_Nomes_Amigaveis!$A:$B,2,FALSE)</f>
        <v>Custo Médio da Patente</v>
      </c>
      <c r="B19" s="22">
        <v>-0.43418965127006298</v>
      </c>
      <c r="C19" s="22">
        <v>-0.255339995197917</v>
      </c>
      <c r="D19" s="22">
        <v>-1.63046566545309</v>
      </c>
      <c r="E19" s="22">
        <v>0.69976462330272005</v>
      </c>
      <c r="F19" s="22">
        <v>0</v>
      </c>
      <c r="G19" s="28" t="s">
        <v>229</v>
      </c>
      <c r="H19" s="31" t="s">
        <v>113</v>
      </c>
    </row>
    <row r="20" spans="1:8" x14ac:dyDescent="0.25">
      <c r="A20" s="31" t="str">
        <f>VLOOKUP(H20,Rankings_Nomes_Amigaveis!$A:$B,2,FALSE)</f>
        <v>Sensib. da Atratividade ao Tempo de Entrega</v>
      </c>
      <c r="B20" s="22">
        <v>-0.62209831802111404</v>
      </c>
      <c r="C20" s="22">
        <v>-0.34265055176895798</v>
      </c>
      <c r="D20" s="22">
        <v>-2.0974037195995798</v>
      </c>
      <c r="E20" s="22">
        <v>0.55312394704042001</v>
      </c>
      <c r="F20" s="22">
        <v>0</v>
      </c>
      <c r="G20" s="28" t="s">
        <v>229</v>
      </c>
      <c r="H20" s="31" t="s">
        <v>78</v>
      </c>
    </row>
    <row r="21" spans="1:8" x14ac:dyDescent="0.25">
      <c r="A21" s="31" t="str">
        <f>VLOOKUP(H21,Rankings_Nomes_Amigaveis!$A:$B,2,FALSE)</f>
        <v>Orçamento P&amp;D Player 3</v>
      </c>
      <c r="B21" s="22">
        <v>-0.32538219684495601</v>
      </c>
      <c r="C21" s="22">
        <v>-0.38410087832193701</v>
      </c>
      <c r="D21" s="22">
        <v>-1.90279514992077</v>
      </c>
      <c r="E21" s="22">
        <v>1.16491980082212</v>
      </c>
      <c r="F21" s="22">
        <v>0</v>
      </c>
      <c r="G21" s="28" t="s">
        <v>229</v>
      </c>
      <c r="H21" s="31" t="s">
        <v>158</v>
      </c>
    </row>
    <row r="22" spans="1:8" x14ac:dyDescent="0.25">
      <c r="A22" s="31" t="str">
        <f>VLOOKUP(H22,Rankings_Nomes_Amigaveis!$A:$B,2,FALSE)</f>
        <v>% P&amp;D Aberto Player 2</v>
      </c>
      <c r="B22" s="22">
        <v>-0.61367153899592997</v>
      </c>
      <c r="C22" s="22">
        <v>-0.40483690107079001</v>
      </c>
      <c r="D22" s="22">
        <v>-2.47946783356109</v>
      </c>
      <c r="E22" s="22">
        <v>0.907654068111866</v>
      </c>
      <c r="F22" s="22">
        <v>0</v>
      </c>
      <c r="G22" s="28" t="s">
        <v>229</v>
      </c>
      <c r="H22" s="31" t="s">
        <v>153</v>
      </c>
    </row>
    <row r="23" spans="1:8" x14ac:dyDescent="0.25">
      <c r="A23" s="31" t="str">
        <f>VLOOKUP(H23,Rankings_Nomes_Amigaveis!$A:$B,2,FALSE)</f>
        <v>Tempo de Realização do Inv. em P&amp;D</v>
      </c>
      <c r="B23" s="22">
        <v>-0.28069079898927002</v>
      </c>
      <c r="C23" s="22">
        <v>-0.40575264524551102</v>
      </c>
      <c r="D23" s="22">
        <v>-1.9313087884087401</v>
      </c>
      <c r="E23" s="22">
        <v>1.0548776480759601</v>
      </c>
      <c r="F23" s="22">
        <v>0</v>
      </c>
      <c r="G23" s="28" t="s">
        <v>229</v>
      </c>
      <c r="H23" s="31" t="s">
        <v>111</v>
      </c>
    </row>
    <row r="24" spans="1:8" x14ac:dyDescent="0.25">
      <c r="A24" s="31" t="str">
        <f>VLOOKUP(H24,Rankings_Nomes_Amigaveis!$A:$B,2,FALSE)</f>
        <v>Tempo de Inutilização da Patente</v>
      </c>
      <c r="B24" s="22">
        <v>-0.302004968641436</v>
      </c>
      <c r="C24" s="22">
        <v>-0.45653871758522102</v>
      </c>
      <c r="D24" s="22">
        <v>-2.4532323183691598</v>
      </c>
      <c r="E24" s="22">
        <v>1.9342392467837799</v>
      </c>
      <c r="F24" s="22">
        <v>0</v>
      </c>
      <c r="G24" s="28" t="s">
        <v>229</v>
      </c>
      <c r="H24" s="31" t="s">
        <v>122</v>
      </c>
    </row>
    <row r="25" spans="1:8" x14ac:dyDescent="0.25">
      <c r="A25" s="31" t="str">
        <f>VLOOKUP(H25,Rankings_Nomes_Amigaveis!$A:$B,2,FALSE)</f>
        <v>% P&amp;D Aberto Player 3</v>
      </c>
      <c r="B25" s="22">
        <v>-0.44460899200253801</v>
      </c>
      <c r="C25" s="22">
        <v>-0.61988275706268603</v>
      </c>
      <c r="D25" s="22">
        <v>-1.86757460234797</v>
      </c>
      <c r="E25" s="22">
        <v>1.8267803125044</v>
      </c>
      <c r="F25" s="22">
        <v>0</v>
      </c>
      <c r="G25" s="28" t="s">
        <v>229</v>
      </c>
      <c r="H25" s="31" t="s">
        <v>152</v>
      </c>
    </row>
    <row r="26" spans="1:8" x14ac:dyDescent="0.25">
      <c r="A26" s="31" t="str">
        <f>VLOOKUP(H26,Rankings_Nomes_Amigaveis!$A:$B,2,FALSE)</f>
        <v>Sensib. do Preço ao Market Share</v>
      </c>
      <c r="B26" s="22">
        <v>-0.58284247184708604</v>
      </c>
      <c r="C26" s="22">
        <v>-0.67507951452733095</v>
      </c>
      <c r="D26" s="22">
        <v>-1.5282105995200601</v>
      </c>
      <c r="E26" s="22">
        <v>0.54948977846591496</v>
      </c>
      <c r="F26" s="22">
        <v>0</v>
      </c>
      <c r="G26" s="28" t="s">
        <v>229</v>
      </c>
      <c r="H26" s="31" t="s">
        <v>105</v>
      </c>
    </row>
    <row r="27" spans="1:8" x14ac:dyDescent="0.25">
      <c r="A27" s="31" t="str">
        <f>VLOOKUP(H27,Rankings_Nomes_Amigaveis!$A:$B,2,FALSE)</f>
        <v>Market Share Desejado Player 4</v>
      </c>
      <c r="B27" s="22">
        <v>-0.56638515167632797</v>
      </c>
      <c r="C27" s="22">
        <v>-0.69399334795897605</v>
      </c>
      <c r="D27" s="22">
        <v>-2.20837352529291</v>
      </c>
      <c r="E27" s="22">
        <v>1.71194164745299</v>
      </c>
      <c r="F27" s="22">
        <v>0</v>
      </c>
      <c r="G27" s="28" t="s">
        <v>229</v>
      </c>
      <c r="H27" s="31" t="s">
        <v>163</v>
      </c>
    </row>
    <row r="28" spans="1:8" x14ac:dyDescent="0.25">
      <c r="A28" s="31" t="str">
        <f>VLOOKUP(H28,Rankings_Nomes_Amigaveis!$A:$B,2,FALSE)</f>
        <v>Estratégia de Capac. Player 3</v>
      </c>
      <c r="B28" s="22">
        <v>-0.43761572749946598</v>
      </c>
      <c r="C28" s="22">
        <v>-0.70198591572462399</v>
      </c>
      <c r="D28" s="22">
        <v>-2.1322136570421102</v>
      </c>
      <c r="E28" s="22">
        <v>2.2459933168102602</v>
      </c>
      <c r="F28" s="22">
        <v>0</v>
      </c>
      <c r="G28" s="28" t="s">
        <v>229</v>
      </c>
      <c r="H28" s="31" t="s">
        <v>166</v>
      </c>
    </row>
    <row r="29" spans="1:8" x14ac:dyDescent="0.25">
      <c r="A29" s="31" t="str">
        <f>VLOOKUP(H29,Rankings_Nomes_Amigaveis!$A:$B,2,FALSE)</f>
        <v>Força da Curva de Aprendizagem</v>
      </c>
      <c r="B29" s="22">
        <v>-0.734314623872381</v>
      </c>
      <c r="C29" s="22">
        <v>-0.72206686061791903</v>
      </c>
      <c r="D29" s="22">
        <v>-1.90951049876523</v>
      </c>
      <c r="E29" s="22">
        <v>0.28879948197045502</v>
      </c>
      <c r="F29" s="22">
        <v>0</v>
      </c>
      <c r="G29" s="28" t="s">
        <v>229</v>
      </c>
      <c r="H29" s="31" t="s">
        <v>82</v>
      </c>
    </row>
    <row r="30" spans="1:8" x14ac:dyDescent="0.25">
      <c r="A30" s="31" t="str">
        <f>VLOOKUP(H30,Rankings_Nomes_Amigaveis!$A:$B,2,FALSE)</f>
        <v>Orçamento P&amp;D Player 4</v>
      </c>
      <c r="B30" s="22">
        <v>-0.67649780793466796</v>
      </c>
      <c r="C30" s="22">
        <v>-0.76735657401795798</v>
      </c>
      <c r="D30" s="22">
        <v>-2.0194072213907401</v>
      </c>
      <c r="E30" s="22">
        <v>0.275879670851784</v>
      </c>
      <c r="F30" s="22">
        <v>0</v>
      </c>
      <c r="G30" s="28" t="s">
        <v>229</v>
      </c>
      <c r="H30" s="31" t="s">
        <v>159</v>
      </c>
    </row>
    <row r="31" spans="1:8" x14ac:dyDescent="0.25">
      <c r="A31" s="31" t="str">
        <f>VLOOKUP(H31,Rankings_Nomes_Amigaveis!$A:$B,2,FALSE)</f>
        <v>Força da Difusão do Produto - Inovadores</v>
      </c>
      <c r="B31" s="22">
        <v>-0.65119326854341297</v>
      </c>
      <c r="C31" s="22">
        <v>-0.77902570373932101</v>
      </c>
      <c r="D31" s="22">
        <v>-2.0872283075322602</v>
      </c>
      <c r="E31" s="22">
        <v>1.5389245429706899</v>
      </c>
      <c r="F31" s="22">
        <v>0</v>
      </c>
      <c r="G31" s="28" t="s">
        <v>229</v>
      </c>
      <c r="H31" s="31" t="s">
        <v>58</v>
      </c>
    </row>
    <row r="32" spans="1:8" x14ac:dyDescent="0.25">
      <c r="A32" s="31" t="str">
        <f>VLOOKUP(H32,Rankings_Nomes_Amigaveis!$A:$B,2,FALSE)</f>
        <v>Fração de Descartes de Imp. 3D</v>
      </c>
      <c r="B32" s="22">
        <v>-0.58273052488649701</v>
      </c>
      <c r="C32" s="22">
        <v>-0.79941907805586998</v>
      </c>
      <c r="D32" s="22">
        <v>-2.99273158693879</v>
      </c>
      <c r="E32" s="22">
        <v>1.1801911793818201</v>
      </c>
      <c r="F32" s="22">
        <v>0</v>
      </c>
      <c r="G32" s="28" t="s">
        <v>229</v>
      </c>
      <c r="H32" s="31" t="s">
        <v>35</v>
      </c>
    </row>
    <row r="33" spans="1:8" x14ac:dyDescent="0.25">
      <c r="A33" s="31" t="str">
        <f>VLOOKUP(H33,Rankings_Nomes_Amigaveis!$A:$B,2,FALSE)</f>
        <v>Força da Difusão do Produto - Imitadores</v>
      </c>
      <c r="B33" s="22">
        <v>-1.15508760243479</v>
      </c>
      <c r="C33" s="22">
        <v>-0.83522043431853799</v>
      </c>
      <c r="D33" s="22">
        <v>-3.6157465339930699</v>
      </c>
      <c r="E33" s="22">
        <v>0.47034203224816901</v>
      </c>
      <c r="F33" s="22">
        <v>0</v>
      </c>
      <c r="G33" s="28" t="s">
        <v>229</v>
      </c>
      <c r="H33" s="31" t="s">
        <v>61</v>
      </c>
    </row>
    <row r="34" spans="1:8" x14ac:dyDescent="0.25">
      <c r="A34" s="31" t="str">
        <f>VLOOKUP(H34,Rankings_Nomes_Amigaveis!$A:$B,2,FALSE)</f>
        <v>% P&amp;D Aberto Player 2</v>
      </c>
      <c r="B34" s="22">
        <v>-0.84940938596065396</v>
      </c>
      <c r="C34" s="22">
        <v>-0.837914910477074</v>
      </c>
      <c r="D34" s="22">
        <v>-2.5634162908918001</v>
      </c>
      <c r="E34" s="22">
        <v>0.79236394802051102</v>
      </c>
      <c r="F34" s="22">
        <v>0</v>
      </c>
      <c r="G34" s="28" t="s">
        <v>229</v>
      </c>
      <c r="H34" s="31" t="s">
        <v>150</v>
      </c>
    </row>
    <row r="35" spans="1:8" x14ac:dyDescent="0.25">
      <c r="A35" s="31" t="str">
        <f>VLOOKUP(H35,Rankings_Nomes_Amigaveis!$A:$B,2,FALSE)</f>
        <v>Sensib. do Preço a Oferta e Demanda</v>
      </c>
      <c r="B35" s="22">
        <v>-0.84519836454740704</v>
      </c>
      <c r="C35" s="22">
        <v>-0.91594754749139795</v>
      </c>
      <c r="D35" s="22">
        <v>-2.75693032968615</v>
      </c>
      <c r="E35" s="22">
        <v>1.3827813411801999</v>
      </c>
      <c r="F35" s="22">
        <v>0</v>
      </c>
      <c r="G35" s="28" t="s">
        <v>229</v>
      </c>
      <c r="H35" s="31" t="s">
        <v>103</v>
      </c>
    </row>
    <row r="36" spans="1:8" x14ac:dyDescent="0.25">
      <c r="A36" s="31" t="str">
        <f>VLOOKUP(H36,Rankings_Nomes_Amigaveis!$A:$B,2,FALSE)</f>
        <v>% de Patentes Rejeitadas</v>
      </c>
      <c r="B36" s="26">
        <v>-1.3541767603058701</v>
      </c>
      <c r="C36" s="26">
        <v>-1.45580218769916</v>
      </c>
      <c r="D36" s="26">
        <v>-2.4080386471297701</v>
      </c>
      <c r="E36" s="26">
        <v>0.23521545512130301</v>
      </c>
      <c r="F36" s="26">
        <v>0</v>
      </c>
      <c r="G36" s="29" t="s">
        <v>229</v>
      </c>
      <c r="H36" s="32" t="s">
        <v>118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6"/>
  <sheetViews>
    <sheetView view="pageLayout" zoomScale="85" zoomScaleNormal="100" zoomScalePageLayoutView="85" workbookViewId="0">
      <selection activeCell="A2" sqref="A2:E3"/>
    </sheetView>
  </sheetViews>
  <sheetFormatPr defaultRowHeight="12.75" x14ac:dyDescent="0.2"/>
  <cols>
    <col min="1" max="1" width="3.42578125" style="28" customWidth="1"/>
    <col min="2" max="5" width="30.28515625" style="20" customWidth="1"/>
    <col min="6" max="16384" width="9.140625" style="20"/>
  </cols>
  <sheetData>
    <row r="1" spans="1:5" x14ac:dyDescent="0.2">
      <c r="A1" s="36" t="s">
        <v>211</v>
      </c>
      <c r="B1" s="37" t="s">
        <v>230</v>
      </c>
      <c r="C1" s="37" t="s">
        <v>231</v>
      </c>
      <c r="D1" s="37" t="s">
        <v>232</v>
      </c>
      <c r="E1" s="37" t="s">
        <v>233</v>
      </c>
    </row>
    <row r="2" spans="1:5" x14ac:dyDescent="0.2">
      <c r="A2" s="28">
        <v>1</v>
      </c>
      <c r="B2" s="51" t="s">
        <v>164</v>
      </c>
      <c r="C2" s="51" t="s">
        <v>164</v>
      </c>
      <c r="D2" s="51" t="s">
        <v>54</v>
      </c>
      <c r="E2" s="51" t="s">
        <v>54</v>
      </c>
    </row>
    <row r="3" spans="1:5" x14ac:dyDescent="0.2">
      <c r="A3" s="28">
        <v>2</v>
      </c>
      <c r="B3" s="51" t="s">
        <v>54</v>
      </c>
      <c r="C3" s="51" t="s">
        <v>54</v>
      </c>
      <c r="D3" s="51" t="s">
        <v>164</v>
      </c>
      <c r="E3" s="51" t="s">
        <v>164</v>
      </c>
    </row>
    <row r="4" spans="1:5" x14ac:dyDescent="0.2">
      <c r="A4" s="28">
        <v>3</v>
      </c>
      <c r="B4" s="51" t="s">
        <v>80</v>
      </c>
      <c r="C4" s="51" t="s">
        <v>167</v>
      </c>
      <c r="D4" s="51" t="s">
        <v>91</v>
      </c>
      <c r="E4" s="51" t="s">
        <v>91</v>
      </c>
    </row>
    <row r="5" spans="1:5" x14ac:dyDescent="0.2">
      <c r="A5" s="28">
        <v>4</v>
      </c>
      <c r="B5" s="51" t="s">
        <v>124</v>
      </c>
      <c r="C5" s="51" t="s">
        <v>80</v>
      </c>
      <c r="D5" s="51" t="s">
        <v>167</v>
      </c>
      <c r="E5" s="51" t="s">
        <v>167</v>
      </c>
    </row>
    <row r="6" spans="1:5" x14ac:dyDescent="0.2">
      <c r="A6" s="28">
        <v>5</v>
      </c>
      <c r="B6" s="51" t="s">
        <v>167</v>
      </c>
      <c r="C6" s="51" t="s">
        <v>124</v>
      </c>
      <c r="D6" s="51" t="s">
        <v>68</v>
      </c>
      <c r="E6" s="51" t="s">
        <v>160</v>
      </c>
    </row>
    <row r="7" spans="1:5" x14ac:dyDescent="0.2">
      <c r="A7" s="28">
        <v>6</v>
      </c>
      <c r="B7" s="51" t="s">
        <v>68</v>
      </c>
      <c r="C7" s="51" t="s">
        <v>72</v>
      </c>
      <c r="D7" s="51" t="s">
        <v>160</v>
      </c>
      <c r="E7" s="51" t="s">
        <v>68</v>
      </c>
    </row>
    <row r="8" spans="1:5" x14ac:dyDescent="0.2">
      <c r="A8" s="28">
        <v>7</v>
      </c>
      <c r="B8" s="51" t="s">
        <v>91</v>
      </c>
      <c r="C8" s="51" t="s">
        <v>68</v>
      </c>
      <c r="D8" s="51" t="s">
        <v>80</v>
      </c>
      <c r="E8" s="51" t="s">
        <v>80</v>
      </c>
    </row>
    <row r="9" spans="1:5" x14ac:dyDescent="0.2">
      <c r="A9" s="28">
        <v>8</v>
      </c>
      <c r="B9" s="51" t="s">
        <v>72</v>
      </c>
      <c r="C9" s="51" t="s">
        <v>160</v>
      </c>
      <c r="D9" s="51" t="s">
        <v>87</v>
      </c>
      <c r="E9" s="51" t="s">
        <v>87</v>
      </c>
    </row>
    <row r="10" spans="1:5" x14ac:dyDescent="0.2">
      <c r="A10" s="28">
        <v>9</v>
      </c>
      <c r="B10" s="51" t="s">
        <v>87</v>
      </c>
      <c r="C10" s="51" t="s">
        <v>91</v>
      </c>
      <c r="D10" s="51" t="s">
        <v>159</v>
      </c>
      <c r="E10" s="51" t="s">
        <v>159</v>
      </c>
    </row>
    <row r="11" spans="1:5" x14ac:dyDescent="0.2">
      <c r="A11" s="28">
        <v>10</v>
      </c>
      <c r="B11" s="51" t="s">
        <v>111</v>
      </c>
      <c r="C11" s="51" t="s">
        <v>87</v>
      </c>
      <c r="D11" s="51" t="s">
        <v>158</v>
      </c>
      <c r="E11" s="51" t="s">
        <v>158</v>
      </c>
    </row>
    <row r="12" spans="1:5" x14ac:dyDescent="0.2">
      <c r="A12" s="28">
        <v>11</v>
      </c>
      <c r="B12" s="51" t="s">
        <v>160</v>
      </c>
      <c r="C12" s="51" t="s">
        <v>131</v>
      </c>
      <c r="D12" s="51" t="s">
        <v>116</v>
      </c>
      <c r="E12" s="51" t="s">
        <v>111</v>
      </c>
    </row>
    <row r="13" spans="1:5" x14ac:dyDescent="0.2">
      <c r="A13" s="28">
        <v>12</v>
      </c>
      <c r="B13" s="51" t="s">
        <v>116</v>
      </c>
      <c r="C13" s="51" t="s">
        <v>162</v>
      </c>
      <c r="D13" s="51" t="s">
        <v>111</v>
      </c>
      <c r="E13" s="51" t="s">
        <v>163</v>
      </c>
    </row>
    <row r="14" spans="1:5" x14ac:dyDescent="0.2">
      <c r="A14" s="28">
        <v>13</v>
      </c>
      <c r="B14" s="51" t="s">
        <v>162</v>
      </c>
      <c r="C14" s="51" t="s">
        <v>50</v>
      </c>
      <c r="D14" s="51" t="s">
        <v>163</v>
      </c>
      <c r="E14" s="51" t="s">
        <v>116</v>
      </c>
    </row>
    <row r="15" spans="1:5" x14ac:dyDescent="0.2">
      <c r="A15" s="28">
        <v>14</v>
      </c>
      <c r="B15" s="51" t="s">
        <v>159</v>
      </c>
      <c r="C15" s="51" t="s">
        <v>116</v>
      </c>
      <c r="D15" s="51" t="s">
        <v>72</v>
      </c>
      <c r="E15" s="51" t="s">
        <v>35</v>
      </c>
    </row>
    <row r="16" spans="1:5" x14ac:dyDescent="0.2">
      <c r="A16" s="28">
        <v>15</v>
      </c>
      <c r="B16" s="51" t="s">
        <v>103</v>
      </c>
      <c r="C16" s="51" t="s">
        <v>154</v>
      </c>
      <c r="D16" s="51" t="s">
        <v>35</v>
      </c>
      <c r="E16" s="51" t="s">
        <v>72</v>
      </c>
    </row>
    <row r="17" spans="1:5" x14ac:dyDescent="0.2">
      <c r="A17" s="28">
        <v>16</v>
      </c>
      <c r="B17" s="51" t="s">
        <v>35</v>
      </c>
      <c r="C17" s="51" t="s">
        <v>138</v>
      </c>
      <c r="D17" s="51" t="s">
        <v>162</v>
      </c>
      <c r="E17" s="51" t="s">
        <v>50</v>
      </c>
    </row>
    <row r="18" spans="1:5" x14ac:dyDescent="0.2">
      <c r="A18" s="28">
        <v>17</v>
      </c>
      <c r="B18" s="51" t="s">
        <v>50</v>
      </c>
      <c r="C18" s="51" t="s">
        <v>101</v>
      </c>
      <c r="D18" s="51" t="s">
        <v>50</v>
      </c>
      <c r="E18" s="51" t="s">
        <v>162</v>
      </c>
    </row>
    <row r="19" spans="1:5" x14ac:dyDescent="0.2">
      <c r="A19" s="28">
        <v>18</v>
      </c>
      <c r="B19" s="51" t="s">
        <v>122</v>
      </c>
      <c r="C19" s="51" t="s">
        <v>113</v>
      </c>
      <c r="D19" s="51" t="s">
        <v>122</v>
      </c>
      <c r="E19" s="51" t="s">
        <v>154</v>
      </c>
    </row>
    <row r="20" spans="1:5" x14ac:dyDescent="0.2">
      <c r="A20" s="28">
        <v>19</v>
      </c>
      <c r="B20" s="51" t="s">
        <v>138</v>
      </c>
      <c r="C20" s="51" t="s">
        <v>78</v>
      </c>
      <c r="D20" s="51" t="s">
        <v>154</v>
      </c>
      <c r="E20" s="51" t="s">
        <v>122</v>
      </c>
    </row>
    <row r="21" spans="1:5" x14ac:dyDescent="0.2">
      <c r="A21" s="28">
        <v>20</v>
      </c>
      <c r="B21" s="51" t="s">
        <v>131</v>
      </c>
      <c r="C21" s="51" t="s">
        <v>158</v>
      </c>
      <c r="D21" s="51" t="s">
        <v>138</v>
      </c>
      <c r="E21" s="51" t="s">
        <v>138</v>
      </c>
    </row>
    <row r="22" spans="1:5" x14ac:dyDescent="0.2">
      <c r="A22" s="28">
        <v>21</v>
      </c>
      <c r="B22" s="51" t="s">
        <v>101</v>
      </c>
      <c r="C22" s="51" t="s">
        <v>153</v>
      </c>
      <c r="D22" s="51" t="s">
        <v>152</v>
      </c>
      <c r="E22" s="51" t="s">
        <v>152</v>
      </c>
    </row>
    <row r="23" spans="1:5" x14ac:dyDescent="0.2">
      <c r="A23" s="28">
        <v>22</v>
      </c>
      <c r="B23" s="51" t="s">
        <v>163</v>
      </c>
      <c r="C23" s="51" t="s">
        <v>111</v>
      </c>
      <c r="D23" s="51" t="s">
        <v>101</v>
      </c>
      <c r="E23" s="51" t="s">
        <v>101</v>
      </c>
    </row>
    <row r="24" spans="1:5" x14ac:dyDescent="0.2">
      <c r="A24" s="28">
        <v>23</v>
      </c>
      <c r="B24" s="51" t="s">
        <v>158</v>
      </c>
      <c r="C24" s="51" t="s">
        <v>122</v>
      </c>
      <c r="D24" s="51" t="s">
        <v>113</v>
      </c>
      <c r="E24" s="51" t="s">
        <v>113</v>
      </c>
    </row>
    <row r="25" spans="1:5" x14ac:dyDescent="0.2">
      <c r="A25" s="28">
        <v>24</v>
      </c>
      <c r="B25" s="51" t="s">
        <v>105</v>
      </c>
      <c r="C25" s="51" t="s">
        <v>152</v>
      </c>
      <c r="D25" s="51" t="s">
        <v>61</v>
      </c>
      <c r="E25" s="51" t="s">
        <v>131</v>
      </c>
    </row>
    <row r="26" spans="1:5" x14ac:dyDescent="0.2">
      <c r="A26" s="28">
        <v>25</v>
      </c>
      <c r="B26" s="51" t="s">
        <v>150</v>
      </c>
      <c r="C26" s="51" t="s">
        <v>105</v>
      </c>
      <c r="D26" s="51" t="s">
        <v>131</v>
      </c>
      <c r="E26" s="51" t="s">
        <v>61</v>
      </c>
    </row>
    <row r="27" spans="1:5" x14ac:dyDescent="0.2">
      <c r="A27" s="28">
        <v>26</v>
      </c>
      <c r="B27" s="51" t="s">
        <v>78</v>
      </c>
      <c r="C27" s="51" t="s">
        <v>163</v>
      </c>
      <c r="D27" s="51" t="s">
        <v>124</v>
      </c>
      <c r="E27" s="51" t="s">
        <v>150</v>
      </c>
    </row>
    <row r="28" spans="1:5" x14ac:dyDescent="0.2">
      <c r="A28" s="28">
        <v>27</v>
      </c>
      <c r="B28" s="51" t="s">
        <v>154</v>
      </c>
      <c r="C28" s="51" t="s">
        <v>166</v>
      </c>
      <c r="D28" s="51" t="s">
        <v>150</v>
      </c>
      <c r="E28" s="51" t="s">
        <v>58</v>
      </c>
    </row>
    <row r="29" spans="1:5" x14ac:dyDescent="0.2">
      <c r="A29" s="28">
        <v>28</v>
      </c>
      <c r="B29" s="51" t="s">
        <v>58</v>
      </c>
      <c r="C29" s="51" t="s">
        <v>82</v>
      </c>
      <c r="D29" s="51" t="s">
        <v>58</v>
      </c>
      <c r="E29" s="51" t="s">
        <v>124</v>
      </c>
    </row>
    <row r="30" spans="1:5" x14ac:dyDescent="0.2">
      <c r="A30" s="28">
        <v>29</v>
      </c>
      <c r="B30" s="51" t="s">
        <v>113</v>
      </c>
      <c r="C30" s="51" t="s">
        <v>159</v>
      </c>
      <c r="D30" s="51" t="s">
        <v>78</v>
      </c>
      <c r="E30" s="51" t="s">
        <v>78</v>
      </c>
    </row>
    <row r="31" spans="1:5" x14ac:dyDescent="0.2">
      <c r="A31" s="28">
        <v>30</v>
      </c>
      <c r="B31" s="51" t="s">
        <v>82</v>
      </c>
      <c r="C31" s="51" t="s">
        <v>58</v>
      </c>
      <c r="D31" s="51" t="s">
        <v>118</v>
      </c>
      <c r="E31" s="51" t="s">
        <v>118</v>
      </c>
    </row>
    <row r="32" spans="1:5" x14ac:dyDescent="0.2">
      <c r="A32" s="28">
        <v>31</v>
      </c>
      <c r="B32" s="51" t="s">
        <v>152</v>
      </c>
      <c r="C32" s="51" t="s">
        <v>35</v>
      </c>
      <c r="D32" s="51" t="s">
        <v>82</v>
      </c>
      <c r="E32" s="51" t="s">
        <v>166</v>
      </c>
    </row>
    <row r="33" spans="1:5" x14ac:dyDescent="0.2">
      <c r="A33" s="28">
        <v>32</v>
      </c>
      <c r="B33" s="51" t="s">
        <v>61</v>
      </c>
      <c r="C33" s="51" t="s">
        <v>61</v>
      </c>
      <c r="D33" s="51" t="s">
        <v>166</v>
      </c>
      <c r="E33" s="51" t="s">
        <v>82</v>
      </c>
    </row>
    <row r="34" spans="1:5" x14ac:dyDescent="0.2">
      <c r="A34" s="28">
        <v>33</v>
      </c>
      <c r="B34" s="51" t="s">
        <v>166</v>
      </c>
      <c r="C34" s="51" t="s">
        <v>150</v>
      </c>
      <c r="D34" s="51" t="s">
        <v>105</v>
      </c>
      <c r="E34" s="51" t="s">
        <v>153</v>
      </c>
    </row>
    <row r="35" spans="1:5" x14ac:dyDescent="0.2">
      <c r="A35" s="28">
        <v>34</v>
      </c>
      <c r="B35" s="51" t="s">
        <v>153</v>
      </c>
      <c r="C35" s="51" t="s">
        <v>103</v>
      </c>
      <c r="D35" s="51" t="s">
        <v>153</v>
      </c>
      <c r="E35" s="51" t="s">
        <v>105</v>
      </c>
    </row>
    <row r="36" spans="1:5" x14ac:dyDescent="0.2">
      <c r="A36" s="29">
        <v>35</v>
      </c>
      <c r="B36" s="52" t="s">
        <v>118</v>
      </c>
      <c r="C36" s="52" t="s">
        <v>118</v>
      </c>
      <c r="D36" s="52" t="s">
        <v>103</v>
      </c>
      <c r="E36" s="52" t="s">
        <v>103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87AC-06E3-439A-B7D8-1EBFAABEB01E}">
  <dimension ref="A1:N36"/>
  <sheetViews>
    <sheetView tabSelected="1" view="pageLayout" zoomScale="85" zoomScaleNormal="100" zoomScalePageLayoutView="85" workbookViewId="0">
      <selection activeCell="B4" sqref="B4"/>
    </sheetView>
  </sheetViews>
  <sheetFormatPr defaultRowHeight="15" x14ac:dyDescent="0.25"/>
  <cols>
    <col min="1" max="1" width="12.5703125" style="20" customWidth="1"/>
    <col min="2" max="2" width="36.28515625" style="20" customWidth="1"/>
    <col min="3" max="3" width="12.140625" style="28" customWidth="1"/>
    <col min="4" max="4" width="6.7109375" style="28" customWidth="1"/>
    <col min="5" max="5" width="11" style="28" customWidth="1"/>
    <col min="6" max="6" width="7.140625" style="28" customWidth="1"/>
    <col min="7" max="8" width="6.5703125" style="31" customWidth="1"/>
    <col min="9" max="9" width="30.7109375" bestFit="1" customWidth="1"/>
    <col min="10" max="13" width="30.28515625" style="20" customWidth="1"/>
    <col min="14" max="14" width="3.42578125" style="28" customWidth="1"/>
    <col min="15" max="16384" width="9.140625" style="20"/>
  </cols>
  <sheetData>
    <row r="1" spans="1:14" x14ac:dyDescent="0.25">
      <c r="A1" s="37" t="s">
        <v>312</v>
      </c>
      <c r="B1" s="37" t="s">
        <v>217</v>
      </c>
      <c r="C1" s="36" t="s">
        <v>230</v>
      </c>
      <c r="D1" s="36" t="s">
        <v>231</v>
      </c>
      <c r="E1" s="36" t="s">
        <v>310</v>
      </c>
      <c r="F1" s="36" t="s">
        <v>311</v>
      </c>
      <c r="G1" s="58" t="s">
        <v>234</v>
      </c>
      <c r="H1" s="58" t="s">
        <v>235</v>
      </c>
      <c r="I1" s="57" t="s">
        <v>195</v>
      </c>
      <c r="J1" s="37" t="s">
        <v>230</v>
      </c>
      <c r="K1" s="37" t="s">
        <v>231</v>
      </c>
      <c r="L1" s="37" t="s">
        <v>232</v>
      </c>
      <c r="M1" s="37" t="s">
        <v>233</v>
      </c>
      <c r="N1" s="36" t="s">
        <v>211</v>
      </c>
    </row>
    <row r="2" spans="1:14" s="90" customFormat="1" ht="11.25" x14ac:dyDescent="0.2">
      <c r="A2" s="90" t="b">
        <f>OR(C2&lt;6,D2&lt;6,E2&lt;6,F2&lt;6)</f>
        <v>1</v>
      </c>
      <c r="B2" s="91" t="str">
        <f>VLOOKUP(I2,Rankings_Nomes_Amigaveis!$A:$B,2,FALSE)</f>
        <v>Estratégia de Capac. Player 2</v>
      </c>
      <c r="C2" s="92">
        <f>VLOOKUP(I2,$J:$N,5,FALSE)</f>
        <v>1</v>
      </c>
      <c r="D2" s="92">
        <f>VLOOKUP(I2,$K:$N,4,FALSE)</f>
        <v>1</v>
      </c>
      <c r="E2" s="92">
        <f>VLOOKUP(I2,$L:$N,3,FALSE)</f>
        <v>2</v>
      </c>
      <c r="F2" s="92">
        <f>VLOOKUP(I2,$M:$N,2,FALSE)</f>
        <v>2</v>
      </c>
      <c r="G2" s="93">
        <v>1.5</v>
      </c>
      <c r="H2" s="93">
        <v>0.5</v>
      </c>
      <c r="I2" s="90" t="s">
        <v>164</v>
      </c>
      <c r="J2" s="90" t="s">
        <v>164</v>
      </c>
      <c r="K2" s="90" t="s">
        <v>164</v>
      </c>
      <c r="L2" s="90" t="s">
        <v>54</v>
      </c>
      <c r="M2" s="90" t="s">
        <v>54</v>
      </c>
      <c r="N2" s="94">
        <v>1</v>
      </c>
    </row>
    <row r="3" spans="1:14" s="90" customFormat="1" ht="11.25" x14ac:dyDescent="0.2">
      <c r="A3" s="90" t="b">
        <f t="shared" ref="A3:A37" si="0">OR(C3&lt;6,D3&lt;6,E3&lt;6,F3&lt;6)</f>
        <v>1</v>
      </c>
      <c r="B3" s="91" t="str">
        <f>VLOOKUP(I3,Rankings_Nomes_Amigaveis!$A:$B,2,FALSE)</f>
        <v>Tamanho do Mercado de Referência</v>
      </c>
      <c r="C3" s="92">
        <f>VLOOKUP(I3,$J:$N,5,FALSE)</f>
        <v>2</v>
      </c>
      <c r="D3" s="92">
        <f>VLOOKUP(I3,$K:$N,4,FALSE)</f>
        <v>2</v>
      </c>
      <c r="E3" s="92">
        <f>VLOOKUP(I3,$L:$N,3,FALSE)</f>
        <v>1</v>
      </c>
      <c r="F3" s="92">
        <f>VLOOKUP(I3,$M:$N,2,FALSE)</f>
        <v>1</v>
      </c>
      <c r="G3" s="93">
        <v>1.5</v>
      </c>
      <c r="H3" s="93">
        <v>0.5</v>
      </c>
      <c r="I3" s="90" t="s">
        <v>54</v>
      </c>
      <c r="J3" s="90" t="s">
        <v>54</v>
      </c>
      <c r="K3" s="90" t="s">
        <v>54</v>
      </c>
      <c r="L3" s="90" t="s">
        <v>164</v>
      </c>
      <c r="M3" s="90" t="s">
        <v>164</v>
      </c>
      <c r="N3" s="94">
        <v>2</v>
      </c>
    </row>
    <row r="4" spans="1:14" s="90" customFormat="1" ht="11.25" x14ac:dyDescent="0.2">
      <c r="A4" s="90" t="b">
        <f t="shared" si="0"/>
        <v>1</v>
      </c>
      <c r="B4" s="90" t="str">
        <f>VLOOKUP(I4,Rankings_Nomes_Amigaveis!$A:$B,2,FALSE)</f>
        <v>Sensib. da Atratividade ao Preço</v>
      </c>
      <c r="C4" s="94">
        <f>VLOOKUP(I4,$J:$N,5,FALSE)</f>
        <v>3</v>
      </c>
      <c r="D4" s="94">
        <f>VLOOKUP(I4,$K:$N,4,FALSE)</f>
        <v>4</v>
      </c>
      <c r="E4" s="94">
        <f>VLOOKUP(I4,$L:$N,3,FALSE)</f>
        <v>7</v>
      </c>
      <c r="F4" s="94">
        <f>VLOOKUP(I4,$M:$N,2,FALSE)</f>
        <v>7</v>
      </c>
      <c r="G4" s="93">
        <v>5.25</v>
      </c>
      <c r="H4" s="93">
        <v>1.7853571071357126</v>
      </c>
      <c r="I4" s="90" t="s">
        <v>80</v>
      </c>
      <c r="J4" s="90" t="s">
        <v>80</v>
      </c>
      <c r="K4" s="90" t="s">
        <v>167</v>
      </c>
      <c r="L4" s="90" t="s">
        <v>91</v>
      </c>
      <c r="M4" s="90" t="s">
        <v>91</v>
      </c>
      <c r="N4" s="94">
        <v>3</v>
      </c>
    </row>
    <row r="5" spans="1:14" s="90" customFormat="1" ht="11.25" x14ac:dyDescent="0.2">
      <c r="A5" s="90" t="b">
        <f t="shared" si="0"/>
        <v>1</v>
      </c>
      <c r="B5" s="90" t="str">
        <f>VLOOKUP(I5,Rankings_Nomes_Amigaveis!$A:$B,2,FALSE)</f>
        <v>Inclinação da Curva de Perform. X Patentes</v>
      </c>
      <c r="C5" s="94">
        <f>VLOOKUP(I5,$J:$N,5,FALSE)</f>
        <v>4</v>
      </c>
      <c r="D5" s="94">
        <f>VLOOKUP(I5,$K:$N,4,FALSE)</f>
        <v>5</v>
      </c>
      <c r="E5" s="94">
        <f>VLOOKUP(I5,$L:$N,3,FALSE)</f>
        <v>26</v>
      </c>
      <c r="F5" s="94">
        <f>VLOOKUP(I5,$M:$N,2,FALSE)</f>
        <v>28</v>
      </c>
      <c r="G5" s="93">
        <v>15.75</v>
      </c>
      <c r="H5" s="93">
        <v>11.277743568639961</v>
      </c>
      <c r="I5" s="95" t="s">
        <v>124</v>
      </c>
      <c r="J5" s="95" t="s">
        <v>124</v>
      </c>
      <c r="K5" s="95" t="s">
        <v>80</v>
      </c>
      <c r="L5" s="95" t="s">
        <v>167</v>
      </c>
      <c r="M5" s="95" t="s">
        <v>167</v>
      </c>
      <c r="N5" s="96">
        <v>4</v>
      </c>
    </row>
    <row r="6" spans="1:14" s="90" customFormat="1" ht="11.25" x14ac:dyDescent="0.2">
      <c r="A6" s="90" t="b">
        <f t="shared" si="0"/>
        <v>1</v>
      </c>
      <c r="B6" s="90" t="str">
        <f>VLOOKUP(I6,Rankings_Nomes_Amigaveis!$A:$B,2,FALSE)</f>
        <v>Estratégia de Capac. Player 4</v>
      </c>
      <c r="C6" s="94">
        <f>VLOOKUP(I6,$J:$N,5,FALSE)</f>
        <v>5</v>
      </c>
      <c r="D6" s="94">
        <f>VLOOKUP(I6,$K:$N,4,FALSE)</f>
        <v>3</v>
      </c>
      <c r="E6" s="94">
        <f>VLOOKUP(I6,$L:$N,3,FALSE)</f>
        <v>4</v>
      </c>
      <c r="F6" s="94">
        <f>VLOOKUP(I6,$M:$N,2,FALSE)</f>
        <v>4</v>
      </c>
      <c r="G6" s="93">
        <v>4</v>
      </c>
      <c r="H6" s="93">
        <v>0.70710678118654757</v>
      </c>
      <c r="I6" s="90" t="s">
        <v>167</v>
      </c>
      <c r="J6" s="90" t="s">
        <v>167</v>
      </c>
      <c r="K6" s="90" t="s">
        <v>124</v>
      </c>
      <c r="L6" s="90" t="s">
        <v>68</v>
      </c>
      <c r="M6" s="90" t="s">
        <v>160</v>
      </c>
      <c r="N6" s="94">
        <v>5</v>
      </c>
    </row>
    <row r="7" spans="1:14" s="90" customFormat="1" ht="11.25" x14ac:dyDescent="0.2">
      <c r="A7" s="90" t="b">
        <f t="shared" si="0"/>
        <v>1</v>
      </c>
      <c r="B7" s="90" t="str">
        <f>VLOOKUP(I7,Rankings_Nomes_Amigaveis!$A:$B,2,FALSE)</f>
        <v>Delay no Report de Demanda</v>
      </c>
      <c r="C7" s="94">
        <f>VLOOKUP(I7,$J:$N,5,FALSE)</f>
        <v>6</v>
      </c>
      <c r="D7" s="94">
        <f>VLOOKUP(I7,$K:$N,4,FALSE)</f>
        <v>7</v>
      </c>
      <c r="E7" s="94">
        <f>VLOOKUP(I7,$L:$N,3,FALSE)</f>
        <v>5</v>
      </c>
      <c r="F7" s="94">
        <f>VLOOKUP(I7,$M:$N,2,FALSE)</f>
        <v>6</v>
      </c>
      <c r="G7" s="93">
        <v>6</v>
      </c>
      <c r="H7" s="93">
        <v>0.70710678118654757</v>
      </c>
      <c r="I7" s="90" t="s">
        <v>68</v>
      </c>
      <c r="J7" s="90" t="s">
        <v>68</v>
      </c>
      <c r="K7" s="90" t="s">
        <v>72</v>
      </c>
      <c r="L7" s="90" t="s">
        <v>160</v>
      </c>
      <c r="M7" s="90" t="s">
        <v>68</v>
      </c>
      <c r="N7" s="94">
        <v>6</v>
      </c>
    </row>
    <row r="8" spans="1:14" s="90" customFormat="1" ht="11.25" x14ac:dyDescent="0.2">
      <c r="A8" s="90" t="b">
        <f t="shared" si="0"/>
        <v>1</v>
      </c>
      <c r="B8" s="90" t="str">
        <f>VLOOKUP(I8,Rankings_Nomes_Amigaveis!$A:$B,2,FALSE)</f>
        <v>% de Utilização da Capacidade</v>
      </c>
      <c r="C8" s="94">
        <f>VLOOKUP(I8,$J:$N,5,FALSE)</f>
        <v>7</v>
      </c>
      <c r="D8" s="94">
        <f>VLOOKUP(I8,$K:$N,4,FALSE)</f>
        <v>9</v>
      </c>
      <c r="E8" s="94">
        <f>VLOOKUP(I8,$L:$N,3,FALSE)</f>
        <v>3</v>
      </c>
      <c r="F8" s="94">
        <f>VLOOKUP(I8,$M:$N,2,FALSE)</f>
        <v>3</v>
      </c>
      <c r="G8" s="93">
        <v>5.5</v>
      </c>
      <c r="H8" s="93">
        <v>2.598076211353316</v>
      </c>
      <c r="I8" s="90" t="s">
        <v>91</v>
      </c>
      <c r="J8" s="90" t="s">
        <v>91</v>
      </c>
      <c r="K8" s="90" t="s">
        <v>68</v>
      </c>
      <c r="L8" s="90" t="s">
        <v>80</v>
      </c>
      <c r="M8" s="90" t="s">
        <v>80</v>
      </c>
      <c r="N8" s="94">
        <v>7</v>
      </c>
    </row>
    <row r="9" spans="1:14" s="90" customFormat="1" ht="11.25" x14ac:dyDescent="0.2">
      <c r="A9" s="90" t="b">
        <f t="shared" si="0"/>
        <v>0</v>
      </c>
      <c r="B9" s="90" t="str">
        <f>VLOOKUP(I9,Rankings_Nomes_Amigaveis!$A:$B,2,FALSE)</f>
        <v>Tempo de Ajuste da Capacidade</v>
      </c>
      <c r="C9" s="94">
        <f>VLOOKUP(I9,$J:$N,5,FALSE)</f>
        <v>8</v>
      </c>
      <c r="D9" s="94">
        <f>VLOOKUP(I9,$K:$N,4,FALSE)</f>
        <v>6</v>
      </c>
      <c r="E9" s="94">
        <f>VLOOKUP(I9,$L:$N,3,FALSE)</f>
        <v>14</v>
      </c>
      <c r="F9" s="94">
        <f>VLOOKUP(I9,$M:$N,2,FALSE)</f>
        <v>15</v>
      </c>
      <c r="G9" s="93">
        <v>10.75</v>
      </c>
      <c r="H9" s="93">
        <v>3.8324274291889728</v>
      </c>
      <c r="I9" s="90" t="s">
        <v>72</v>
      </c>
      <c r="J9" s="90" t="s">
        <v>72</v>
      </c>
      <c r="K9" s="90" t="s">
        <v>160</v>
      </c>
      <c r="L9" s="90" t="s">
        <v>87</v>
      </c>
      <c r="M9" s="90" t="s">
        <v>87</v>
      </c>
      <c r="N9" s="94">
        <v>8</v>
      </c>
    </row>
    <row r="10" spans="1:14" s="90" customFormat="1" ht="11.25" x14ac:dyDescent="0.2">
      <c r="A10" s="90" t="b">
        <f t="shared" si="0"/>
        <v>0</v>
      </c>
      <c r="B10" s="90" t="str">
        <f>VLOOKUP(I10,Rankings_Nomes_Amigaveis!$A:$B,2,FALSE)</f>
        <v>Razão de Custos Fixos/Custos Variáveis</v>
      </c>
      <c r="C10" s="94">
        <f>VLOOKUP(I10,$J:$N,5,FALSE)</f>
        <v>9</v>
      </c>
      <c r="D10" s="94">
        <f>VLOOKUP(I10,$K:$N,4,FALSE)</f>
        <v>10</v>
      </c>
      <c r="E10" s="94">
        <f>VLOOKUP(I10,$L:$N,3,FALSE)</f>
        <v>8</v>
      </c>
      <c r="F10" s="94">
        <f>VLOOKUP(I10,$M:$N,2,FALSE)</f>
        <v>8</v>
      </c>
      <c r="G10" s="93">
        <v>8.75</v>
      </c>
      <c r="H10" s="93">
        <v>0.82915619758884995</v>
      </c>
      <c r="I10" s="90" t="s">
        <v>87</v>
      </c>
      <c r="J10" s="90" t="s">
        <v>87</v>
      </c>
      <c r="K10" s="90" t="s">
        <v>91</v>
      </c>
      <c r="L10" s="90" t="s">
        <v>159</v>
      </c>
      <c r="M10" s="90" t="s">
        <v>159</v>
      </c>
      <c r="N10" s="94">
        <v>9</v>
      </c>
    </row>
    <row r="11" spans="1:14" s="90" customFormat="1" ht="11.25" x14ac:dyDescent="0.2">
      <c r="A11" s="90" t="b">
        <f t="shared" si="0"/>
        <v>0</v>
      </c>
      <c r="B11" s="90" t="str">
        <f>VLOOKUP(I11,Rankings_Nomes_Amigaveis!$A:$B,2,FALSE)</f>
        <v>Tempo de Realização do Inv. em P&amp;D</v>
      </c>
      <c r="C11" s="94">
        <f>VLOOKUP(I11,$J:$N,5,FALSE)</f>
        <v>10</v>
      </c>
      <c r="D11" s="94">
        <f>VLOOKUP(I11,$K:$N,4,FALSE)</f>
        <v>22</v>
      </c>
      <c r="E11" s="94">
        <f>VLOOKUP(I11,$L:$N,3,FALSE)</f>
        <v>12</v>
      </c>
      <c r="F11" s="94">
        <f>VLOOKUP(I11,$M:$N,2,FALSE)</f>
        <v>11</v>
      </c>
      <c r="G11" s="93">
        <v>13.75</v>
      </c>
      <c r="H11" s="93">
        <v>4.815340071064556</v>
      </c>
      <c r="I11" s="90" t="s">
        <v>111</v>
      </c>
      <c r="J11" s="90" t="s">
        <v>111</v>
      </c>
      <c r="K11" s="90" t="s">
        <v>87</v>
      </c>
      <c r="L11" s="90" t="s">
        <v>158</v>
      </c>
      <c r="M11" s="90" t="s">
        <v>158</v>
      </c>
      <c r="N11" s="94">
        <v>10</v>
      </c>
    </row>
    <row r="12" spans="1:14" s="90" customFormat="1" ht="11.25" x14ac:dyDescent="0.2">
      <c r="A12" s="90" t="b">
        <f t="shared" si="0"/>
        <v>1</v>
      </c>
      <c r="B12" s="90" t="str">
        <f>VLOOKUP(I12,Rankings_Nomes_Amigaveis!$A:$B,2,FALSE)</f>
        <v>Market Share Desejado Player 2</v>
      </c>
      <c r="C12" s="94">
        <f>VLOOKUP(I12,$J:$N,5,FALSE)</f>
        <v>11</v>
      </c>
      <c r="D12" s="94">
        <f>VLOOKUP(I12,$K:$N,4,FALSE)</f>
        <v>8</v>
      </c>
      <c r="E12" s="94">
        <f>VLOOKUP(I12,$L:$N,3,FALSE)</f>
        <v>6</v>
      </c>
      <c r="F12" s="94">
        <f>VLOOKUP(I12,$M:$N,2,FALSE)</f>
        <v>5</v>
      </c>
      <c r="G12" s="93">
        <v>7.5</v>
      </c>
      <c r="H12" s="93">
        <v>2.2912878474779199</v>
      </c>
      <c r="I12" s="90" t="s">
        <v>160</v>
      </c>
      <c r="J12" s="90" t="s">
        <v>160</v>
      </c>
      <c r="K12" s="90" t="s">
        <v>131</v>
      </c>
      <c r="L12" s="90" t="s">
        <v>116</v>
      </c>
      <c r="M12" s="90" t="s">
        <v>111</v>
      </c>
      <c r="N12" s="94">
        <v>11</v>
      </c>
    </row>
    <row r="13" spans="1:14" s="90" customFormat="1" ht="11.25" x14ac:dyDescent="0.2">
      <c r="A13" s="90" t="b">
        <f t="shared" si="0"/>
        <v>0</v>
      </c>
      <c r="B13" s="90" t="str">
        <f>VLOOKUP(I13,Rankings_Nomes_Amigaveis!$A:$B,2,FALSE)</f>
        <v>Tempo de Avaliação de Patentes</v>
      </c>
      <c r="C13" s="94">
        <f>VLOOKUP(I13,$J:$N,5,FALSE)</f>
        <v>12</v>
      </c>
      <c r="D13" s="94">
        <f>VLOOKUP(I13,$K:$N,4,FALSE)</f>
        <v>14</v>
      </c>
      <c r="E13" s="94">
        <f>VLOOKUP(I13,$L:$N,3,FALSE)</f>
        <v>11</v>
      </c>
      <c r="F13" s="94">
        <f>VLOOKUP(I13,$M:$N,2,FALSE)</f>
        <v>13</v>
      </c>
      <c r="G13" s="93">
        <v>12.5</v>
      </c>
      <c r="H13" s="93">
        <v>1.1180339887498949</v>
      </c>
      <c r="I13" s="90" t="s">
        <v>116</v>
      </c>
      <c r="J13" s="90" t="s">
        <v>116</v>
      </c>
      <c r="K13" s="90" t="s">
        <v>162</v>
      </c>
      <c r="L13" s="90" t="s">
        <v>111</v>
      </c>
      <c r="M13" s="90" t="s">
        <v>163</v>
      </c>
      <c r="N13" s="94">
        <v>12</v>
      </c>
    </row>
    <row r="14" spans="1:14" s="90" customFormat="1" ht="11.25" x14ac:dyDescent="0.2">
      <c r="A14" s="90" t="b">
        <f t="shared" si="0"/>
        <v>0</v>
      </c>
      <c r="B14" s="90" t="str">
        <f>VLOOKUP(I14,Rankings_Nomes_Amigaveis!$A:$B,2,FALSE)</f>
        <v>Market Share Desejado Player 3</v>
      </c>
      <c r="C14" s="94">
        <f>VLOOKUP(I14,$J:$N,5,FALSE)</f>
        <v>13</v>
      </c>
      <c r="D14" s="94">
        <f>VLOOKUP(I14,$K:$N,4,FALSE)</f>
        <v>12</v>
      </c>
      <c r="E14" s="94">
        <f>VLOOKUP(I14,$L:$N,3,FALSE)</f>
        <v>16</v>
      </c>
      <c r="F14" s="94">
        <f>VLOOKUP(I14,$M:$N,2,FALSE)</f>
        <v>17</v>
      </c>
      <c r="G14" s="93">
        <v>14.5</v>
      </c>
      <c r="H14" s="93">
        <v>2.0615528128088303</v>
      </c>
      <c r="I14" s="90" t="s">
        <v>162</v>
      </c>
      <c r="J14" s="90" t="s">
        <v>162</v>
      </c>
      <c r="K14" s="90" t="s">
        <v>50</v>
      </c>
      <c r="L14" s="90" t="s">
        <v>163</v>
      </c>
      <c r="M14" s="90" t="s">
        <v>116</v>
      </c>
      <c r="N14" s="94">
        <v>13</v>
      </c>
    </row>
    <row r="15" spans="1:14" s="90" customFormat="1" ht="11.25" x14ac:dyDescent="0.2">
      <c r="A15" s="90" t="b">
        <f t="shared" si="0"/>
        <v>0</v>
      </c>
      <c r="B15" s="90" t="str">
        <f>VLOOKUP(I15,Rankings_Nomes_Amigaveis!$A:$B,2,FALSE)</f>
        <v>Orçamento P&amp;D Player 4</v>
      </c>
      <c r="C15" s="94">
        <f>VLOOKUP(I15,$J:$N,5,FALSE)</f>
        <v>14</v>
      </c>
      <c r="D15" s="94">
        <f>VLOOKUP(I15,$K:$N,4,FALSE)</f>
        <v>29</v>
      </c>
      <c r="E15" s="94">
        <f>VLOOKUP(I15,$L:$N,3,FALSE)</f>
        <v>9</v>
      </c>
      <c r="F15" s="94">
        <f>VLOOKUP(I15,$M:$N,2,FALSE)</f>
        <v>9</v>
      </c>
      <c r="G15" s="93">
        <v>15.25</v>
      </c>
      <c r="H15" s="93">
        <v>8.1967981553775004</v>
      </c>
      <c r="I15" s="90" t="s">
        <v>159</v>
      </c>
      <c r="J15" s="90" t="s">
        <v>159</v>
      </c>
      <c r="K15" s="90" t="s">
        <v>116</v>
      </c>
      <c r="L15" s="90" t="s">
        <v>72</v>
      </c>
      <c r="M15" s="90" t="s">
        <v>35</v>
      </c>
      <c r="N15" s="94">
        <v>14</v>
      </c>
    </row>
    <row r="16" spans="1:14" s="90" customFormat="1" ht="11.25" x14ac:dyDescent="0.2">
      <c r="A16" s="90" t="b">
        <f t="shared" si="0"/>
        <v>0</v>
      </c>
      <c r="B16" s="90" t="str">
        <f>VLOOKUP(I16,Rankings_Nomes_Amigaveis!$A:$B,2,FALSE)</f>
        <v>Sensib. do Preço a Oferta e Demanda</v>
      </c>
      <c r="C16" s="94">
        <f>VLOOKUP(I16,$J:$N,5,FALSE)</f>
        <v>15</v>
      </c>
      <c r="D16" s="94">
        <f>VLOOKUP(I16,$K:$N,4,FALSE)</f>
        <v>34</v>
      </c>
      <c r="E16" s="94">
        <f>VLOOKUP(I16,$L:$N,3,FALSE)</f>
        <v>35</v>
      </c>
      <c r="F16" s="94">
        <f>VLOOKUP(I16,$M:$N,2,FALSE)</f>
        <v>35</v>
      </c>
      <c r="G16" s="93">
        <v>29.75</v>
      </c>
      <c r="H16" s="93">
        <v>8.5256964524899672</v>
      </c>
      <c r="I16" s="90" t="s">
        <v>103</v>
      </c>
      <c r="J16" s="90" t="s">
        <v>103</v>
      </c>
      <c r="K16" s="90" t="s">
        <v>154</v>
      </c>
      <c r="L16" s="90" t="s">
        <v>35</v>
      </c>
      <c r="M16" s="90" t="s">
        <v>72</v>
      </c>
      <c r="N16" s="94">
        <v>15</v>
      </c>
    </row>
    <row r="17" spans="1:14" s="90" customFormat="1" ht="11.25" x14ac:dyDescent="0.2">
      <c r="A17" s="90" t="b">
        <f t="shared" si="0"/>
        <v>0</v>
      </c>
      <c r="B17" s="90" t="str">
        <f>VLOOKUP(I17,Rankings_Nomes_Amigaveis!$A:$B,2,FALSE)</f>
        <v>Fração de Descartes de Imp. 3D</v>
      </c>
      <c r="C17" s="94">
        <f>VLOOKUP(I17,$J:$N,5,FALSE)</f>
        <v>16</v>
      </c>
      <c r="D17" s="94">
        <f>VLOOKUP(I17,$K:$N,4,FALSE)</f>
        <v>31</v>
      </c>
      <c r="E17" s="94">
        <f>VLOOKUP(I17,$L:$N,3,FALSE)</f>
        <v>15</v>
      </c>
      <c r="F17" s="94">
        <f>VLOOKUP(I17,$M:$N,2,FALSE)</f>
        <v>14</v>
      </c>
      <c r="G17" s="93">
        <v>19</v>
      </c>
      <c r="H17" s="93">
        <v>6.9641941385920596</v>
      </c>
      <c r="I17" s="90" t="s">
        <v>35</v>
      </c>
      <c r="J17" s="90" t="s">
        <v>35</v>
      </c>
      <c r="K17" s="90" t="s">
        <v>138</v>
      </c>
      <c r="L17" s="90" t="s">
        <v>162</v>
      </c>
      <c r="M17" s="90" t="s">
        <v>50</v>
      </c>
      <c r="N17" s="94">
        <v>16</v>
      </c>
    </row>
    <row r="18" spans="1:14" s="90" customFormat="1" ht="11.25" x14ac:dyDescent="0.2">
      <c r="A18" s="90" t="b">
        <f t="shared" si="0"/>
        <v>0</v>
      </c>
      <c r="B18" s="90" t="str">
        <f>VLOOKUP(I18,Rankings_Nomes_Amigaveis!$A:$B,2,FALSE)</f>
        <v>Elasticidade da Demanda</v>
      </c>
      <c r="C18" s="94">
        <f>VLOOKUP(I18,$J:$N,5,FALSE)</f>
        <v>17</v>
      </c>
      <c r="D18" s="94">
        <f>VLOOKUP(I18,$K:$N,4,FALSE)</f>
        <v>13</v>
      </c>
      <c r="E18" s="94">
        <f>VLOOKUP(I18,$L:$N,3,FALSE)</f>
        <v>17</v>
      </c>
      <c r="F18" s="94">
        <f>VLOOKUP(I18,$M:$N,2,FALSE)</f>
        <v>16</v>
      </c>
      <c r="G18" s="93">
        <v>15.75</v>
      </c>
      <c r="H18" s="93">
        <v>1.6393596310755001</v>
      </c>
      <c r="I18" s="90" t="s">
        <v>50</v>
      </c>
      <c r="J18" s="90" t="s">
        <v>50</v>
      </c>
      <c r="K18" s="90" t="s">
        <v>101</v>
      </c>
      <c r="L18" s="90" t="s">
        <v>50</v>
      </c>
      <c r="M18" s="90" t="s">
        <v>162</v>
      </c>
      <c r="N18" s="94">
        <v>17</v>
      </c>
    </row>
    <row r="19" spans="1:14" s="90" customFormat="1" ht="11.25" x14ac:dyDescent="0.2">
      <c r="A19" s="90" t="b">
        <f t="shared" si="0"/>
        <v>0</v>
      </c>
      <c r="B19" s="90" t="str">
        <f>VLOOKUP(I19,Rankings_Nomes_Amigaveis!$A:$B,2,FALSE)</f>
        <v>Tempo de Inutilização da Patente</v>
      </c>
      <c r="C19" s="94">
        <f>VLOOKUP(I19,$J:$N,5,FALSE)</f>
        <v>18</v>
      </c>
      <c r="D19" s="94">
        <f>VLOOKUP(I19,$K:$N,4,FALSE)</f>
        <v>23</v>
      </c>
      <c r="E19" s="94">
        <f>VLOOKUP(I19,$L:$N,3,FALSE)</f>
        <v>18</v>
      </c>
      <c r="F19" s="94">
        <f>VLOOKUP(I19,$M:$N,2,FALSE)</f>
        <v>19</v>
      </c>
      <c r="G19" s="93">
        <v>19.5</v>
      </c>
      <c r="H19" s="93">
        <v>2.0615528128088303</v>
      </c>
      <c r="I19" s="90" t="s">
        <v>122</v>
      </c>
      <c r="J19" s="90" t="s">
        <v>122</v>
      </c>
      <c r="K19" s="90" t="s">
        <v>113</v>
      </c>
      <c r="L19" s="90" t="s">
        <v>122</v>
      </c>
      <c r="M19" s="90" t="s">
        <v>154</v>
      </c>
      <c r="N19" s="94">
        <v>18</v>
      </c>
    </row>
    <row r="20" spans="1:14" s="90" customFormat="1" ht="11.25" x14ac:dyDescent="0.2">
      <c r="A20" s="90" t="b">
        <f t="shared" si="0"/>
        <v>0</v>
      </c>
      <c r="B20" s="90" t="str">
        <f>VLOOKUP(I20,Rankings_Nomes_Amigaveis!$A:$B,2,FALSE)</f>
        <v>% de Pedidos Iniciais por Substituição</v>
      </c>
      <c r="C20" s="94">
        <f>VLOOKUP(I20,$J:$N,5,FALSE)</f>
        <v>19</v>
      </c>
      <c r="D20" s="94">
        <f>VLOOKUP(I20,$K:$N,4,FALSE)</f>
        <v>16</v>
      </c>
      <c r="E20" s="94">
        <f>VLOOKUP(I20,$L:$N,3,FALSE)</f>
        <v>20</v>
      </c>
      <c r="F20" s="94">
        <f>VLOOKUP(I20,$M:$N,2,FALSE)</f>
        <v>20</v>
      </c>
      <c r="G20" s="93">
        <v>18.75</v>
      </c>
      <c r="H20" s="93">
        <v>1.6393596310755001</v>
      </c>
      <c r="I20" s="90" t="s">
        <v>138</v>
      </c>
      <c r="J20" s="90" t="s">
        <v>138</v>
      </c>
      <c r="K20" s="90" t="s">
        <v>78</v>
      </c>
      <c r="L20" s="90" t="s">
        <v>154</v>
      </c>
      <c r="M20" s="90" t="s">
        <v>122</v>
      </c>
      <c r="N20" s="94">
        <v>19</v>
      </c>
    </row>
    <row r="21" spans="1:14" s="90" customFormat="1" ht="11.25" x14ac:dyDescent="0.2">
      <c r="A21" s="90" t="b">
        <f t="shared" si="0"/>
        <v>0</v>
      </c>
      <c r="B21" s="90" t="str">
        <f>VLOOKUP(I21,Rankings_Nomes_Amigaveis!$A:$B,2,FALSE)</f>
        <v>Sensib. da Atratividade à Performance</v>
      </c>
      <c r="C21" s="94">
        <f>VLOOKUP(I21,$J:$N,5,FALSE)</f>
        <v>20</v>
      </c>
      <c r="D21" s="94">
        <f>VLOOKUP(I21,$K:$N,4,FALSE)</f>
        <v>11</v>
      </c>
      <c r="E21" s="94">
        <f>VLOOKUP(I21,$L:$N,3,FALSE)</f>
        <v>25</v>
      </c>
      <c r="F21" s="94">
        <f>VLOOKUP(I21,$M:$N,2,FALSE)</f>
        <v>24</v>
      </c>
      <c r="G21" s="93">
        <v>20</v>
      </c>
      <c r="H21" s="93">
        <v>5.5226805085936306</v>
      </c>
      <c r="I21" s="90" t="s">
        <v>131</v>
      </c>
      <c r="J21" s="90" t="s">
        <v>131</v>
      </c>
      <c r="K21" s="90" t="s">
        <v>158</v>
      </c>
      <c r="L21" s="90" t="s">
        <v>138</v>
      </c>
      <c r="M21" s="90" t="s">
        <v>138</v>
      </c>
      <c r="N21" s="94">
        <v>20</v>
      </c>
    </row>
    <row r="22" spans="1:14" s="90" customFormat="1" ht="11.25" x14ac:dyDescent="0.2">
      <c r="A22" s="90" t="b">
        <f t="shared" si="0"/>
        <v>0</v>
      </c>
      <c r="B22" s="90" t="str">
        <f>VLOOKUP(I22,Rankings_Nomes_Amigaveis!$A:$B,2,FALSE)</f>
        <v>Sensib. do Preço a Custos</v>
      </c>
      <c r="C22" s="94">
        <f>VLOOKUP(I22,$J:$N,5,FALSE)</f>
        <v>21</v>
      </c>
      <c r="D22" s="94">
        <f>VLOOKUP(I22,$K:$N,4,FALSE)</f>
        <v>17</v>
      </c>
      <c r="E22" s="94">
        <f>VLOOKUP(I22,$L:$N,3,FALSE)</f>
        <v>22</v>
      </c>
      <c r="F22" s="94">
        <f>VLOOKUP(I22,$M:$N,2,FALSE)</f>
        <v>22</v>
      </c>
      <c r="G22" s="93">
        <v>20.5</v>
      </c>
      <c r="H22" s="93">
        <v>2.0615528128088303</v>
      </c>
      <c r="I22" s="90" t="s">
        <v>101</v>
      </c>
      <c r="J22" s="90" t="s">
        <v>101</v>
      </c>
      <c r="K22" s="90" t="s">
        <v>153</v>
      </c>
      <c r="L22" s="90" t="s">
        <v>152</v>
      </c>
      <c r="M22" s="90" t="s">
        <v>152</v>
      </c>
      <c r="N22" s="94">
        <v>21</v>
      </c>
    </row>
    <row r="23" spans="1:14" s="90" customFormat="1" ht="11.25" x14ac:dyDescent="0.2">
      <c r="A23" s="90" t="b">
        <f t="shared" si="0"/>
        <v>0</v>
      </c>
      <c r="B23" s="90" t="str">
        <f>VLOOKUP(I23,Rankings_Nomes_Amigaveis!$A:$B,2,FALSE)</f>
        <v>Market Share Desejado Player 4</v>
      </c>
      <c r="C23" s="94">
        <f>VLOOKUP(I23,$J:$N,5,FALSE)</f>
        <v>22</v>
      </c>
      <c r="D23" s="94">
        <f>VLOOKUP(I23,$K:$N,4,FALSE)</f>
        <v>26</v>
      </c>
      <c r="E23" s="94">
        <f>VLOOKUP(I23,$L:$N,3,FALSE)</f>
        <v>13</v>
      </c>
      <c r="F23" s="94">
        <f>VLOOKUP(I23,$M:$N,2,FALSE)</f>
        <v>12</v>
      </c>
      <c r="G23" s="93">
        <v>18.25</v>
      </c>
      <c r="H23" s="93">
        <v>5.9319052588523364</v>
      </c>
      <c r="I23" s="90" t="s">
        <v>163</v>
      </c>
      <c r="J23" s="90" t="s">
        <v>163</v>
      </c>
      <c r="K23" s="90" t="s">
        <v>111</v>
      </c>
      <c r="L23" s="90" t="s">
        <v>101</v>
      </c>
      <c r="M23" s="90" t="s">
        <v>101</v>
      </c>
      <c r="N23" s="94">
        <v>22</v>
      </c>
    </row>
    <row r="24" spans="1:14" s="90" customFormat="1" ht="11.25" x14ac:dyDescent="0.2">
      <c r="A24" s="90" t="b">
        <f t="shared" si="0"/>
        <v>0</v>
      </c>
      <c r="B24" s="90" t="str">
        <f>VLOOKUP(I24,Rankings_Nomes_Amigaveis!$A:$B,2,FALSE)</f>
        <v>Orçamento P&amp;D Player 3</v>
      </c>
      <c r="C24" s="94">
        <f>VLOOKUP(I24,$J:$N,5,FALSE)</f>
        <v>23</v>
      </c>
      <c r="D24" s="94">
        <f>VLOOKUP(I24,$K:$N,4,FALSE)</f>
        <v>20</v>
      </c>
      <c r="E24" s="94">
        <f>VLOOKUP(I24,$L:$N,3,FALSE)</f>
        <v>10</v>
      </c>
      <c r="F24" s="94">
        <f>VLOOKUP(I24,$M:$N,2,FALSE)</f>
        <v>10</v>
      </c>
      <c r="G24" s="93">
        <v>15.75</v>
      </c>
      <c r="H24" s="93">
        <v>5.8470077817632502</v>
      </c>
      <c r="I24" s="90" t="s">
        <v>158</v>
      </c>
      <c r="J24" s="90" t="s">
        <v>158</v>
      </c>
      <c r="K24" s="90" t="s">
        <v>122</v>
      </c>
      <c r="L24" s="90" t="s">
        <v>113</v>
      </c>
      <c r="M24" s="90" t="s">
        <v>113</v>
      </c>
      <c r="N24" s="94">
        <v>23</v>
      </c>
    </row>
    <row r="25" spans="1:14" s="90" customFormat="1" ht="11.25" x14ac:dyDescent="0.2">
      <c r="A25" s="90" t="b">
        <f t="shared" si="0"/>
        <v>0</v>
      </c>
      <c r="B25" s="90" t="str">
        <f>VLOOKUP(I25,Rankings_Nomes_Amigaveis!$A:$B,2,FALSE)</f>
        <v>Sensib. do Preço ao Market Share</v>
      </c>
      <c r="C25" s="94">
        <f>VLOOKUP(I25,$J:$N,5,FALSE)</f>
        <v>24</v>
      </c>
      <c r="D25" s="94">
        <f>VLOOKUP(I25,$K:$N,4,FALSE)</f>
        <v>25</v>
      </c>
      <c r="E25" s="94">
        <f>VLOOKUP(I25,$L:$N,3,FALSE)</f>
        <v>33</v>
      </c>
      <c r="F25" s="94">
        <f>VLOOKUP(I25,$M:$N,2,FALSE)</f>
        <v>34</v>
      </c>
      <c r="G25" s="93">
        <v>29</v>
      </c>
      <c r="H25" s="93">
        <v>4.5276925690687087</v>
      </c>
      <c r="I25" s="90" t="s">
        <v>105</v>
      </c>
      <c r="J25" s="90" t="s">
        <v>105</v>
      </c>
      <c r="K25" s="90" t="s">
        <v>152</v>
      </c>
      <c r="L25" s="90" t="s">
        <v>61</v>
      </c>
      <c r="M25" s="90" t="s">
        <v>131</v>
      </c>
      <c r="N25" s="94">
        <v>24</v>
      </c>
    </row>
    <row r="26" spans="1:14" s="90" customFormat="1" ht="11.25" x14ac:dyDescent="0.2">
      <c r="A26" s="90" t="b">
        <f t="shared" si="0"/>
        <v>0</v>
      </c>
      <c r="B26" s="90" t="str">
        <f>VLOOKUP(I26,Rankings_Nomes_Amigaveis!$A:$B,2,FALSE)</f>
        <v>% P&amp;D Aberto Player 2</v>
      </c>
      <c r="C26" s="94">
        <f>VLOOKUP(I26,$J:$N,5,FALSE)</f>
        <v>25</v>
      </c>
      <c r="D26" s="94">
        <f>VLOOKUP(I26,$K:$N,4,FALSE)</f>
        <v>33</v>
      </c>
      <c r="E26" s="94">
        <f>VLOOKUP(I26,$L:$N,3,FALSE)</f>
        <v>27</v>
      </c>
      <c r="F26" s="94">
        <f>VLOOKUP(I26,$M:$N,2,FALSE)</f>
        <v>26</v>
      </c>
      <c r="G26" s="93">
        <v>27.75</v>
      </c>
      <c r="H26" s="93">
        <v>3.1124748994971831</v>
      </c>
      <c r="I26" s="90" t="s">
        <v>150</v>
      </c>
      <c r="J26" s="90" t="s">
        <v>150</v>
      </c>
      <c r="K26" s="90" t="s">
        <v>105</v>
      </c>
      <c r="L26" s="90" t="s">
        <v>131</v>
      </c>
      <c r="M26" s="90" t="s">
        <v>61</v>
      </c>
      <c r="N26" s="94">
        <v>25</v>
      </c>
    </row>
    <row r="27" spans="1:14" s="90" customFormat="1" ht="11.25" x14ac:dyDescent="0.2">
      <c r="A27" s="90" t="b">
        <f t="shared" si="0"/>
        <v>0</v>
      </c>
      <c r="B27" s="90" t="str">
        <f>VLOOKUP(I27,Rankings_Nomes_Amigaveis!$A:$B,2,FALSE)</f>
        <v>Sensib. da Atratividade ao Tempo de Entrega</v>
      </c>
      <c r="C27" s="94">
        <f>VLOOKUP(I27,$J:$N,5,FALSE)</f>
        <v>26</v>
      </c>
      <c r="D27" s="94">
        <f>VLOOKUP(I27,$K:$N,4,FALSE)</f>
        <v>19</v>
      </c>
      <c r="E27" s="94">
        <f>VLOOKUP(I27,$L:$N,3,FALSE)</f>
        <v>29</v>
      </c>
      <c r="F27" s="94">
        <f>VLOOKUP(I27,$M:$N,2,FALSE)</f>
        <v>29</v>
      </c>
      <c r="G27" s="93">
        <v>25.75</v>
      </c>
      <c r="H27" s="93">
        <v>4.0850336595920478</v>
      </c>
      <c r="I27" s="90" t="s">
        <v>78</v>
      </c>
      <c r="J27" s="90" t="s">
        <v>78</v>
      </c>
      <c r="K27" s="90" t="s">
        <v>163</v>
      </c>
      <c r="L27" s="90" t="s">
        <v>124</v>
      </c>
      <c r="M27" s="90" t="s">
        <v>150</v>
      </c>
      <c r="N27" s="94">
        <v>26</v>
      </c>
    </row>
    <row r="28" spans="1:14" s="90" customFormat="1" ht="11.25" x14ac:dyDescent="0.2">
      <c r="A28" s="90" t="b">
        <f t="shared" si="0"/>
        <v>0</v>
      </c>
      <c r="B28" s="90" t="str">
        <f>VLOOKUP(I28,Rankings_Nomes_Amigaveis!$A:$B,2,FALSE)</f>
        <v>Orçamento P&amp;D Player 2</v>
      </c>
      <c r="C28" s="94">
        <f>VLOOKUP(I28,$J:$N,5,FALSE)</f>
        <v>27</v>
      </c>
      <c r="D28" s="94">
        <f>VLOOKUP(I28,$K:$N,4,FALSE)</f>
        <v>15</v>
      </c>
      <c r="E28" s="94">
        <f>VLOOKUP(I28,$L:$N,3,FALSE)</f>
        <v>19</v>
      </c>
      <c r="F28" s="94">
        <f>VLOOKUP(I28,$M:$N,2,FALSE)</f>
        <v>18</v>
      </c>
      <c r="G28" s="93">
        <v>19.75</v>
      </c>
      <c r="H28" s="93">
        <v>4.4370598373247123</v>
      </c>
      <c r="I28" s="90" t="s">
        <v>154</v>
      </c>
      <c r="J28" s="90" t="s">
        <v>154</v>
      </c>
      <c r="K28" s="90" t="s">
        <v>166</v>
      </c>
      <c r="L28" s="90" t="s">
        <v>150</v>
      </c>
      <c r="M28" s="90" t="s">
        <v>58</v>
      </c>
      <c r="N28" s="94">
        <v>27</v>
      </c>
    </row>
    <row r="29" spans="1:14" s="90" customFormat="1" ht="11.25" x14ac:dyDescent="0.2">
      <c r="A29" s="90" t="b">
        <f t="shared" si="0"/>
        <v>0</v>
      </c>
      <c r="B29" s="90" t="str">
        <f>VLOOKUP(I29,Rankings_Nomes_Amigaveis!$A:$B,2,FALSE)</f>
        <v>Força da Difusão do Produto - Inovadores</v>
      </c>
      <c r="C29" s="94">
        <f>VLOOKUP(I29,$J:$N,5,FALSE)</f>
        <v>28</v>
      </c>
      <c r="D29" s="94">
        <f>VLOOKUP(I29,$K:$N,4,FALSE)</f>
        <v>30</v>
      </c>
      <c r="E29" s="94">
        <f>VLOOKUP(I29,$L:$N,3,FALSE)</f>
        <v>28</v>
      </c>
      <c r="F29" s="94">
        <f>VLOOKUP(I29,$M:$N,2,FALSE)</f>
        <v>27</v>
      </c>
      <c r="G29" s="93">
        <v>28.25</v>
      </c>
      <c r="H29" s="93">
        <v>1.0897247358851685</v>
      </c>
      <c r="I29" s="90" t="s">
        <v>58</v>
      </c>
      <c r="J29" s="90" t="s">
        <v>58</v>
      </c>
      <c r="K29" s="90" t="s">
        <v>82</v>
      </c>
      <c r="L29" s="90" t="s">
        <v>58</v>
      </c>
      <c r="M29" s="90" t="s">
        <v>124</v>
      </c>
      <c r="N29" s="94">
        <v>28</v>
      </c>
    </row>
    <row r="30" spans="1:14" s="90" customFormat="1" ht="11.25" x14ac:dyDescent="0.2">
      <c r="A30" s="90" t="b">
        <f t="shared" si="0"/>
        <v>0</v>
      </c>
      <c r="B30" s="90" t="str">
        <f>VLOOKUP(I30,Rankings_Nomes_Amigaveis!$A:$B,2,FALSE)</f>
        <v>Custo Médio da Patente</v>
      </c>
      <c r="C30" s="94">
        <f>VLOOKUP(I30,$J:$N,5,FALSE)</f>
        <v>29</v>
      </c>
      <c r="D30" s="94">
        <f>VLOOKUP(I30,$K:$N,4,FALSE)</f>
        <v>18</v>
      </c>
      <c r="E30" s="94">
        <f>VLOOKUP(I30,$L:$N,3,FALSE)</f>
        <v>23</v>
      </c>
      <c r="F30" s="94">
        <f>VLOOKUP(I30,$M:$N,2,FALSE)</f>
        <v>23</v>
      </c>
      <c r="G30" s="93">
        <v>23.25</v>
      </c>
      <c r="H30" s="93">
        <v>3.897114317029974</v>
      </c>
      <c r="I30" s="90" t="s">
        <v>113</v>
      </c>
      <c r="J30" s="90" t="s">
        <v>113</v>
      </c>
      <c r="K30" s="90" t="s">
        <v>159</v>
      </c>
      <c r="L30" s="90" t="s">
        <v>78</v>
      </c>
      <c r="M30" s="90" t="s">
        <v>78</v>
      </c>
      <c r="N30" s="94">
        <v>29</v>
      </c>
    </row>
    <row r="31" spans="1:14" s="90" customFormat="1" ht="11.25" x14ac:dyDescent="0.2">
      <c r="A31" s="90" t="b">
        <f t="shared" si="0"/>
        <v>0</v>
      </c>
      <c r="B31" s="90" t="str">
        <f>VLOOKUP(I31,Rankings_Nomes_Amigaveis!$A:$B,2,FALSE)</f>
        <v>Força da Curva de Aprendizagem</v>
      </c>
      <c r="C31" s="94">
        <f>VLOOKUP(I31,$J:$N,5,FALSE)</f>
        <v>30</v>
      </c>
      <c r="D31" s="94">
        <f>VLOOKUP(I31,$K:$N,4,FALSE)</f>
        <v>28</v>
      </c>
      <c r="E31" s="94">
        <f>VLOOKUP(I31,$L:$N,3,FALSE)</f>
        <v>31</v>
      </c>
      <c r="F31" s="94">
        <f>VLOOKUP(I31,$M:$N,2,FALSE)</f>
        <v>32</v>
      </c>
      <c r="G31" s="93">
        <v>30.25</v>
      </c>
      <c r="H31" s="93">
        <v>1.479019945774904</v>
      </c>
      <c r="I31" s="90" t="s">
        <v>82</v>
      </c>
      <c r="J31" s="90" t="s">
        <v>82</v>
      </c>
      <c r="K31" s="90" t="s">
        <v>58</v>
      </c>
      <c r="L31" s="90" t="s">
        <v>118</v>
      </c>
      <c r="M31" s="90" t="s">
        <v>118</v>
      </c>
      <c r="N31" s="94">
        <v>30</v>
      </c>
    </row>
    <row r="32" spans="1:14" s="90" customFormat="1" ht="11.25" x14ac:dyDescent="0.2">
      <c r="A32" s="90" t="b">
        <f t="shared" si="0"/>
        <v>0</v>
      </c>
      <c r="B32" s="90" t="str">
        <f>VLOOKUP(I32,Rankings_Nomes_Amigaveis!$A:$B,2,FALSE)</f>
        <v>% P&amp;D Aberto Player 3</v>
      </c>
      <c r="C32" s="94">
        <f>VLOOKUP(I32,$J:$N,5,FALSE)</f>
        <v>31</v>
      </c>
      <c r="D32" s="94">
        <f>VLOOKUP(I32,$K:$N,4,FALSE)</f>
        <v>24</v>
      </c>
      <c r="E32" s="94">
        <f>VLOOKUP(I32,$L:$N,3,FALSE)</f>
        <v>21</v>
      </c>
      <c r="F32" s="94">
        <f>VLOOKUP(I32,$M:$N,2,FALSE)</f>
        <v>21</v>
      </c>
      <c r="G32" s="93">
        <v>24.25</v>
      </c>
      <c r="H32" s="93">
        <v>4.0850336595920478</v>
      </c>
      <c r="I32" s="90" t="s">
        <v>152</v>
      </c>
      <c r="J32" s="90" t="s">
        <v>152</v>
      </c>
      <c r="K32" s="90" t="s">
        <v>35</v>
      </c>
      <c r="L32" s="90" t="s">
        <v>82</v>
      </c>
      <c r="M32" s="90" t="s">
        <v>166</v>
      </c>
      <c r="N32" s="94">
        <v>31</v>
      </c>
    </row>
    <row r="33" spans="1:14" s="90" customFormat="1" ht="11.25" x14ac:dyDescent="0.2">
      <c r="A33" s="90" t="b">
        <f t="shared" si="0"/>
        <v>0</v>
      </c>
      <c r="B33" s="90" t="str">
        <f>VLOOKUP(I33,Rankings_Nomes_Amigaveis!$A:$B,2,FALSE)</f>
        <v>Força da Difusão do Produto - Imitadores</v>
      </c>
      <c r="C33" s="94">
        <f>VLOOKUP(I33,$J:$N,5,FALSE)</f>
        <v>32</v>
      </c>
      <c r="D33" s="94">
        <f>VLOOKUP(I33,$K:$N,4,FALSE)</f>
        <v>32</v>
      </c>
      <c r="E33" s="94">
        <f>VLOOKUP(I33,$L:$N,3,FALSE)</f>
        <v>24</v>
      </c>
      <c r="F33" s="94">
        <f>VLOOKUP(I33,$M:$N,2,FALSE)</f>
        <v>25</v>
      </c>
      <c r="G33" s="93">
        <v>28.25</v>
      </c>
      <c r="H33" s="93">
        <v>3.7666297933298409</v>
      </c>
      <c r="I33" s="90" t="s">
        <v>61</v>
      </c>
      <c r="J33" s="90" t="s">
        <v>61</v>
      </c>
      <c r="K33" s="90" t="s">
        <v>61</v>
      </c>
      <c r="L33" s="90" t="s">
        <v>166</v>
      </c>
      <c r="M33" s="90" t="s">
        <v>82</v>
      </c>
      <c r="N33" s="94">
        <v>32</v>
      </c>
    </row>
    <row r="34" spans="1:14" s="90" customFormat="1" ht="11.25" x14ac:dyDescent="0.2">
      <c r="A34" s="90" t="b">
        <f t="shared" si="0"/>
        <v>0</v>
      </c>
      <c r="B34" s="90" t="str">
        <f>VLOOKUP(I34,Rankings_Nomes_Amigaveis!$A:$B,2,FALSE)</f>
        <v>Estratégia de Capac. Player 3</v>
      </c>
      <c r="C34" s="94">
        <f>VLOOKUP(I34,$J:$N,5,FALSE)</f>
        <v>33</v>
      </c>
      <c r="D34" s="94">
        <f>VLOOKUP(I34,$K:$N,4,FALSE)</f>
        <v>27</v>
      </c>
      <c r="E34" s="94">
        <f>VLOOKUP(I34,$L:$N,3,FALSE)</f>
        <v>32</v>
      </c>
      <c r="F34" s="94">
        <f>VLOOKUP(I34,$M:$N,2,FALSE)</f>
        <v>31</v>
      </c>
      <c r="G34" s="93">
        <v>30.75</v>
      </c>
      <c r="H34" s="93">
        <v>2.2776083947860748</v>
      </c>
      <c r="I34" s="90" t="s">
        <v>166</v>
      </c>
      <c r="J34" s="90" t="s">
        <v>166</v>
      </c>
      <c r="K34" s="90" t="s">
        <v>150</v>
      </c>
      <c r="L34" s="90" t="s">
        <v>105</v>
      </c>
      <c r="M34" s="90" t="s">
        <v>153</v>
      </c>
      <c r="N34" s="94">
        <v>33</v>
      </c>
    </row>
    <row r="35" spans="1:14" s="90" customFormat="1" ht="11.25" x14ac:dyDescent="0.2">
      <c r="A35" s="90" t="b">
        <f t="shared" si="0"/>
        <v>0</v>
      </c>
      <c r="B35" s="90" t="str">
        <f>VLOOKUP(I35,Rankings_Nomes_Amigaveis!$A:$B,2,FALSE)</f>
        <v>% P&amp;D Aberto Player 2</v>
      </c>
      <c r="C35" s="94">
        <f>VLOOKUP(I35,$J:$N,5,FALSE)</f>
        <v>34</v>
      </c>
      <c r="D35" s="94">
        <f>VLOOKUP(I35,$K:$N,4,FALSE)</f>
        <v>21</v>
      </c>
      <c r="E35" s="94">
        <f>VLOOKUP(I35,$L:$N,3,FALSE)</f>
        <v>34</v>
      </c>
      <c r="F35" s="94">
        <f>VLOOKUP(I35,$M:$N,2,FALSE)</f>
        <v>33</v>
      </c>
      <c r="G35" s="93">
        <v>30.5</v>
      </c>
      <c r="H35" s="93">
        <v>5.5</v>
      </c>
      <c r="I35" s="90" t="s">
        <v>153</v>
      </c>
      <c r="J35" s="90" t="s">
        <v>153</v>
      </c>
      <c r="K35" s="90" t="s">
        <v>103</v>
      </c>
      <c r="L35" s="90" t="s">
        <v>153</v>
      </c>
      <c r="M35" s="90" t="s">
        <v>105</v>
      </c>
      <c r="N35" s="94">
        <v>34</v>
      </c>
    </row>
    <row r="36" spans="1:14" s="90" customFormat="1" ht="11.25" x14ac:dyDescent="0.2">
      <c r="A36" s="97" t="b">
        <f t="shared" si="0"/>
        <v>0</v>
      </c>
      <c r="B36" s="97" t="str">
        <f>VLOOKUP(I36,Rankings_Nomes_Amigaveis!$A:$B,2,FALSE)</f>
        <v>% de Patentes Rejeitadas</v>
      </c>
      <c r="C36" s="98">
        <f>VLOOKUP(I36,$J:$N,5,FALSE)</f>
        <v>35</v>
      </c>
      <c r="D36" s="98">
        <f>VLOOKUP(I36,$K:$N,4,FALSE)</f>
        <v>35</v>
      </c>
      <c r="E36" s="98">
        <f>VLOOKUP(I36,$L:$N,3,FALSE)</f>
        <v>30</v>
      </c>
      <c r="F36" s="98">
        <f>VLOOKUP(I36,$M:$N,2,FALSE)</f>
        <v>30</v>
      </c>
      <c r="G36" s="99">
        <v>32.5</v>
      </c>
      <c r="H36" s="99">
        <v>2.5</v>
      </c>
      <c r="I36" s="97" t="s">
        <v>118</v>
      </c>
      <c r="J36" s="97" t="s">
        <v>118</v>
      </c>
      <c r="K36" s="97" t="s">
        <v>118</v>
      </c>
      <c r="L36" s="97" t="s">
        <v>103</v>
      </c>
      <c r="M36" s="97" t="s">
        <v>103</v>
      </c>
      <c r="N36" s="98">
        <v>35</v>
      </c>
    </row>
  </sheetData>
  <autoFilter ref="B1:S37" xr:uid="{B0D2DAB5-D37D-4D5C-BA18-5B11277C3DF7}"/>
  <conditionalFormatting sqref="A2:F36">
    <cfRule type="expression" dxfId="1" priority="1">
      <formula>$A2=TRUE</formula>
    </cfRule>
  </conditionalFormatting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0E52-0062-4728-87AF-6A9DAC7287A5}">
  <dimension ref="A1:D12"/>
  <sheetViews>
    <sheetView workbookViewId="0">
      <selection activeCell="G6" sqref="G6"/>
    </sheetView>
  </sheetViews>
  <sheetFormatPr defaultRowHeight="14.25" x14ac:dyDescent="0.2"/>
  <cols>
    <col min="1" max="1" width="28.28515625" style="2" customWidth="1"/>
    <col min="2" max="2" width="11.5703125" style="2" customWidth="1"/>
    <col min="3" max="3" width="51.42578125" style="2" customWidth="1"/>
    <col min="4" max="4" width="12.28515625" style="2" customWidth="1"/>
    <col min="5" max="16384" width="9.140625" style="2"/>
  </cols>
  <sheetData>
    <row r="1" spans="1:4" ht="15" x14ac:dyDescent="0.25">
      <c r="A1" s="2" t="s">
        <v>248</v>
      </c>
      <c r="B1" s="67" t="s">
        <v>250</v>
      </c>
      <c r="C1" s="61" t="s">
        <v>247</v>
      </c>
      <c r="D1" s="67" t="s">
        <v>249</v>
      </c>
    </row>
    <row r="2" spans="1:4" ht="28.5" x14ac:dyDescent="0.2">
      <c r="A2" s="59" t="s">
        <v>244</v>
      </c>
      <c r="B2" s="66" t="s">
        <v>251</v>
      </c>
      <c r="C2" s="62" t="s">
        <v>265</v>
      </c>
      <c r="D2" s="63">
        <v>0.85253621976330496</v>
      </c>
    </row>
    <row r="3" spans="1:4" ht="28.5" x14ac:dyDescent="0.2">
      <c r="A3" s="59" t="s">
        <v>245</v>
      </c>
      <c r="B3" s="66" t="s">
        <v>245</v>
      </c>
      <c r="C3" s="62" t="s">
        <v>252</v>
      </c>
      <c r="D3" s="63">
        <v>0.923328879524141</v>
      </c>
    </row>
    <row r="4" spans="1:4" x14ac:dyDescent="0.2">
      <c r="A4" s="59" t="s">
        <v>181</v>
      </c>
      <c r="B4" s="66" t="s">
        <v>237</v>
      </c>
      <c r="C4" s="62" t="s">
        <v>255</v>
      </c>
      <c r="D4" s="64">
        <v>1817965.3903449301</v>
      </c>
    </row>
    <row r="5" spans="1:4" x14ac:dyDescent="0.2">
      <c r="A5" s="59" t="s">
        <v>246</v>
      </c>
      <c r="B5" s="66" t="s">
        <v>253</v>
      </c>
      <c r="C5" s="62" t="s">
        <v>254</v>
      </c>
      <c r="D5" s="63">
        <v>1348.31946894826</v>
      </c>
    </row>
    <row r="6" spans="1:4" x14ac:dyDescent="0.2">
      <c r="A6" s="59" t="s">
        <v>180</v>
      </c>
      <c r="B6" s="66" t="s">
        <v>236</v>
      </c>
      <c r="C6" s="62" t="s">
        <v>264</v>
      </c>
      <c r="D6" s="64">
        <v>19997619.2937942</v>
      </c>
    </row>
    <row r="7" spans="1:4" x14ac:dyDescent="0.2">
      <c r="A7" s="59" t="s">
        <v>182</v>
      </c>
      <c r="B7" s="66" t="s">
        <v>238</v>
      </c>
      <c r="C7" s="62" t="s">
        <v>256</v>
      </c>
      <c r="D7" s="63">
        <v>1111.7700706988101</v>
      </c>
    </row>
    <row r="8" spans="1:4" x14ac:dyDescent="0.2">
      <c r="A8" s="59" t="s">
        <v>183</v>
      </c>
      <c r="B8" s="66" t="s">
        <v>239</v>
      </c>
      <c r="C8" s="62" t="s">
        <v>257</v>
      </c>
      <c r="D8" s="65">
        <v>0.186560817055022</v>
      </c>
    </row>
    <row r="9" spans="1:4" ht="48.75" customHeight="1" x14ac:dyDescent="0.2">
      <c r="A9" s="59" t="s">
        <v>184</v>
      </c>
      <c r="B9" s="66" t="s">
        <v>258</v>
      </c>
      <c r="C9" s="62" t="s">
        <v>261</v>
      </c>
      <c r="D9" s="65">
        <v>0.17245987379257199</v>
      </c>
    </row>
    <row r="10" spans="1:4" ht="42.75" x14ac:dyDescent="0.2">
      <c r="A10" s="59" t="s">
        <v>185</v>
      </c>
      <c r="B10" s="66" t="s">
        <v>259</v>
      </c>
      <c r="C10" s="62" t="s">
        <v>262</v>
      </c>
      <c r="D10" s="65">
        <v>3.9707008041734701E-2</v>
      </c>
    </row>
    <row r="11" spans="1:4" ht="57" x14ac:dyDescent="0.2">
      <c r="A11" s="59" t="s">
        <v>186</v>
      </c>
      <c r="B11" s="66" t="s">
        <v>260</v>
      </c>
      <c r="C11" s="62" t="s">
        <v>263</v>
      </c>
      <c r="D11" s="65">
        <v>0.78783311816569601</v>
      </c>
    </row>
    <row r="12" spans="1:4" x14ac:dyDescent="0.2">
      <c r="D12" s="6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38B7-B0FA-4680-A60C-EDAC00D474A7}">
  <dimension ref="A1:D12"/>
  <sheetViews>
    <sheetView workbookViewId="0">
      <selection activeCell="H8" sqref="H8"/>
    </sheetView>
  </sheetViews>
  <sheetFormatPr defaultRowHeight="15" x14ac:dyDescent="0.25"/>
  <cols>
    <col min="1" max="1" width="9.5703125" style="2" customWidth="1"/>
    <col min="2" max="2" width="20.7109375" style="2" bestFit="1" customWidth="1"/>
    <col min="3" max="3" width="21.28515625" style="2" bestFit="1" customWidth="1"/>
    <col min="4" max="4" width="15.7109375" style="2" customWidth="1"/>
  </cols>
  <sheetData>
    <row r="1" spans="1:4" x14ac:dyDescent="0.25">
      <c r="A1" s="42" t="s">
        <v>266</v>
      </c>
      <c r="B1" s="42" t="s">
        <v>267</v>
      </c>
      <c r="C1" s="42" t="s">
        <v>268</v>
      </c>
      <c r="D1" s="42" t="s">
        <v>269</v>
      </c>
    </row>
    <row r="2" spans="1:4" x14ac:dyDescent="0.25">
      <c r="A2" s="68">
        <v>2004</v>
      </c>
      <c r="B2" s="68">
        <v>2600</v>
      </c>
      <c r="C2" s="69">
        <v>2600</v>
      </c>
      <c r="D2" s="69">
        <v>0</v>
      </c>
    </row>
    <row r="3" spans="1:4" x14ac:dyDescent="0.25">
      <c r="A3" s="68">
        <v>2005</v>
      </c>
      <c r="B3" s="68">
        <v>3500</v>
      </c>
      <c r="C3" s="69">
        <v>2663.9425291299799</v>
      </c>
      <c r="D3" s="69">
        <v>-836.05747087002499</v>
      </c>
    </row>
    <row r="4" spans="1:4" x14ac:dyDescent="0.25">
      <c r="A4" s="68">
        <v>2006</v>
      </c>
      <c r="B4" s="68">
        <v>4000</v>
      </c>
      <c r="C4" s="69">
        <v>3451.2110682410998</v>
      </c>
      <c r="D4" s="69">
        <v>-548.78893175890198</v>
      </c>
    </row>
    <row r="5" spans="1:4" x14ac:dyDescent="0.25">
      <c r="A5" s="68">
        <v>2007</v>
      </c>
      <c r="B5" s="68">
        <v>5000</v>
      </c>
      <c r="C5" s="69">
        <v>4381.7954216874296</v>
      </c>
      <c r="D5" s="69">
        <v>-618.20457831257102</v>
      </c>
    </row>
    <row r="6" spans="1:4" x14ac:dyDescent="0.25">
      <c r="A6" s="68">
        <v>2008</v>
      </c>
      <c r="B6" s="68">
        <v>5050</v>
      </c>
      <c r="C6" s="69">
        <v>5406.2128848381499</v>
      </c>
      <c r="D6" s="69">
        <v>356.212884838153</v>
      </c>
    </row>
    <row r="7" spans="1:4" x14ac:dyDescent="0.25">
      <c r="A7" s="68">
        <v>2009</v>
      </c>
      <c r="B7" s="68">
        <v>4600</v>
      </c>
      <c r="C7" s="69">
        <v>6518.3737333930603</v>
      </c>
      <c r="D7" s="69">
        <v>1918.3737333930601</v>
      </c>
    </row>
    <row r="8" spans="1:4" x14ac:dyDescent="0.25">
      <c r="A8" s="68">
        <v>2010</v>
      </c>
      <c r="B8" s="68">
        <v>6100</v>
      </c>
      <c r="C8" s="69">
        <v>7695.5469581142397</v>
      </c>
      <c r="D8" s="69">
        <v>1595.5469581142399</v>
      </c>
    </row>
    <row r="9" spans="1:4" x14ac:dyDescent="0.25">
      <c r="A9" s="68">
        <v>2011</v>
      </c>
      <c r="B9" s="68">
        <v>6500</v>
      </c>
      <c r="C9" s="69">
        <v>8884.24826053783</v>
      </c>
      <c r="D9" s="69">
        <v>2384.24826053783</v>
      </c>
    </row>
    <row r="10" spans="1:4" x14ac:dyDescent="0.25">
      <c r="A10" s="68">
        <v>2012</v>
      </c>
      <c r="B10" s="68">
        <v>7771</v>
      </c>
      <c r="C10" s="69">
        <v>10012.6596006031</v>
      </c>
      <c r="D10" s="69">
        <v>2241.6596006031</v>
      </c>
    </row>
    <row r="11" spans="1:4" x14ac:dyDescent="0.25">
      <c r="A11" s="68">
        <v>2013</v>
      </c>
      <c r="B11" s="68">
        <v>10310.5</v>
      </c>
      <c r="C11" s="69">
        <v>11008.830938696499</v>
      </c>
      <c r="D11" s="69">
        <v>698.33093869648303</v>
      </c>
    </row>
    <row r="12" spans="1:4" x14ac:dyDescent="0.25">
      <c r="A12" s="45">
        <v>2014</v>
      </c>
      <c r="B12" s="45">
        <v>12850</v>
      </c>
      <c r="C12" s="70">
        <v>11817.9525794375</v>
      </c>
      <c r="D12" s="70">
        <v>-1032.0474205625201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B3" sqref="B3"/>
    </sheetView>
  </sheetViews>
  <sheetFormatPr defaultRowHeight="15" x14ac:dyDescent="0.25"/>
  <cols>
    <col min="1" max="1" width="10" bestFit="1" customWidth="1"/>
    <col min="7" max="7" width="27" bestFit="1" customWidth="1"/>
  </cols>
  <sheetData>
    <row r="1" spans="1:7" x14ac:dyDescent="0.25"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</row>
    <row r="2" spans="1:7" x14ac:dyDescent="0.25">
      <c r="A2" t="s">
        <v>243</v>
      </c>
      <c r="B2">
        <v>1</v>
      </c>
      <c r="C2">
        <v>2</v>
      </c>
      <c r="D2">
        <v>3</v>
      </c>
      <c r="E2">
        <v>4</v>
      </c>
      <c r="F2">
        <v>5</v>
      </c>
      <c r="G2" t="s">
        <v>179</v>
      </c>
    </row>
    <row r="3" spans="1:7" x14ac:dyDescent="0.25">
      <c r="A3" t="s">
        <v>236</v>
      </c>
      <c r="B3">
        <v>623571410.57506204</v>
      </c>
      <c r="C3">
        <v>26515952.550845999</v>
      </c>
      <c r="D3">
        <v>209404600.53193301</v>
      </c>
      <c r="E3">
        <v>198868232.01707301</v>
      </c>
      <c r="F3">
        <v>1364276947.88586</v>
      </c>
      <c r="G3" t="s">
        <v>180</v>
      </c>
    </row>
    <row r="4" spans="1:7" x14ac:dyDescent="0.25">
      <c r="A4" t="s">
        <v>237</v>
      </c>
      <c r="B4">
        <v>56688310.052278399</v>
      </c>
      <c r="C4">
        <v>2410541.1409860002</v>
      </c>
      <c r="D4">
        <v>19036781.8665394</v>
      </c>
      <c r="E4">
        <v>18078930.1833703</v>
      </c>
      <c r="F4">
        <v>124025177.080533</v>
      </c>
      <c r="G4" t="s">
        <v>181</v>
      </c>
    </row>
    <row r="5" spans="1:7" x14ac:dyDescent="0.25">
      <c r="A5" t="s">
        <v>238</v>
      </c>
      <c r="B5">
        <v>5945.6428257392399</v>
      </c>
      <c r="C5">
        <v>1282.05969642222</v>
      </c>
      <c r="D5">
        <v>3647.4470315926101</v>
      </c>
      <c r="E5">
        <v>3579.3130160923602</v>
      </c>
      <c r="F5">
        <v>9011.6686557883804</v>
      </c>
      <c r="G5" t="s">
        <v>182</v>
      </c>
    </row>
    <row r="6" spans="1:7" x14ac:dyDescent="0.25">
      <c r="A6" t="s">
        <v>239</v>
      </c>
      <c r="B6">
        <v>1.22238540762418</v>
      </c>
      <c r="C6">
        <v>0.20619775010010899</v>
      </c>
      <c r="D6">
        <v>0.58388510726369103</v>
      </c>
      <c r="E6">
        <v>0.61659872941568294</v>
      </c>
      <c r="F6">
        <v>1.87835606227605</v>
      </c>
      <c r="G6" t="s">
        <v>183</v>
      </c>
    </row>
    <row r="7" spans="1:7" x14ac:dyDescent="0.25">
      <c r="A7" t="s">
        <v>240</v>
      </c>
      <c r="B7">
        <v>0.50123620943828995</v>
      </c>
      <c r="C7">
        <v>2.5003577176725801E-3</v>
      </c>
      <c r="D7">
        <v>6.8543509724560705E-4</v>
      </c>
      <c r="E7">
        <v>3.7447674871571801E-2</v>
      </c>
      <c r="F7">
        <v>0.65369896621108503</v>
      </c>
      <c r="G7" t="s">
        <v>184</v>
      </c>
    </row>
    <row r="8" spans="1:7" x14ac:dyDescent="0.25">
      <c r="A8" t="s">
        <v>241</v>
      </c>
      <c r="B8">
        <v>3.3077141672116298E-2</v>
      </c>
      <c r="C8">
        <v>4.5043534615734999E-3</v>
      </c>
      <c r="D8">
        <v>1.7230250443704E-2</v>
      </c>
      <c r="E8">
        <v>2.1759806633361401E-2</v>
      </c>
      <c r="F8">
        <v>6.2214772666067002E-2</v>
      </c>
      <c r="G8" t="s">
        <v>185</v>
      </c>
    </row>
    <row r="9" spans="1:7" x14ac:dyDescent="0.25">
      <c r="A9" t="s">
        <v>242</v>
      </c>
      <c r="B9">
        <v>0.51556302794576503</v>
      </c>
      <c r="C9">
        <v>1.0927452530489901</v>
      </c>
      <c r="D9">
        <v>1.0820157709493301</v>
      </c>
      <c r="E9">
        <v>1.0370477510079099</v>
      </c>
      <c r="F9">
        <v>0.31871636450173901</v>
      </c>
      <c r="G9" t="s">
        <v>186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8"/>
  <sheetViews>
    <sheetView workbookViewId="0"/>
  </sheetViews>
  <sheetFormatPr defaultRowHeight="15" x14ac:dyDescent="0.25"/>
  <sheetData>
    <row r="1" spans="1:2" x14ac:dyDescent="0.25">
      <c r="A1" t="s">
        <v>187</v>
      </c>
      <c r="B1" t="s">
        <v>188</v>
      </c>
    </row>
    <row r="2" spans="1:2" x14ac:dyDescent="0.25">
      <c r="A2">
        <v>140</v>
      </c>
      <c r="B2" t="s">
        <v>179</v>
      </c>
    </row>
    <row r="3" spans="1:2" x14ac:dyDescent="0.25">
      <c r="A3">
        <v>1</v>
      </c>
      <c r="B3" t="s">
        <v>18</v>
      </c>
    </row>
    <row r="4" spans="1:2" x14ac:dyDescent="0.25">
      <c r="A4">
        <v>0.04</v>
      </c>
      <c r="B4" t="s">
        <v>23</v>
      </c>
    </row>
    <row r="5" spans="1:2" x14ac:dyDescent="0.25">
      <c r="A5">
        <v>0.25</v>
      </c>
      <c r="B5" t="s">
        <v>27</v>
      </c>
    </row>
    <row r="6" spans="1:2" x14ac:dyDescent="0.25">
      <c r="A6">
        <v>1</v>
      </c>
      <c r="B6" t="s">
        <v>31</v>
      </c>
    </row>
    <row r="7" spans="1:2" x14ac:dyDescent="0.25">
      <c r="A7">
        <v>0.187143086710712</v>
      </c>
      <c r="B7" t="s">
        <v>35</v>
      </c>
    </row>
    <row r="8" spans="1:2" x14ac:dyDescent="0.25">
      <c r="A8">
        <v>0.05</v>
      </c>
      <c r="B8" t="s">
        <v>41</v>
      </c>
    </row>
    <row r="9" spans="1:2" x14ac:dyDescent="0.25">
      <c r="A9">
        <v>107000</v>
      </c>
      <c r="B9" t="s">
        <v>46</v>
      </c>
    </row>
    <row r="10" spans="1:2" x14ac:dyDescent="0.25">
      <c r="A10">
        <v>0.99603045818512304</v>
      </c>
      <c r="B10" t="s">
        <v>50</v>
      </c>
    </row>
    <row r="11" spans="1:2" x14ac:dyDescent="0.25">
      <c r="A11">
        <v>94476.930041448199</v>
      </c>
      <c r="B11" t="s">
        <v>54</v>
      </c>
    </row>
    <row r="12" spans="1:2" x14ac:dyDescent="0.25">
      <c r="A12">
        <v>5.4549239968007899E-3</v>
      </c>
      <c r="B12" t="s">
        <v>58</v>
      </c>
    </row>
    <row r="13" spans="1:2" x14ac:dyDescent="0.25">
      <c r="A13">
        <v>0.45440387145813999</v>
      </c>
      <c r="B13" t="s">
        <v>61</v>
      </c>
    </row>
    <row r="14" spans="1:2" x14ac:dyDescent="0.25">
      <c r="A14">
        <v>100000</v>
      </c>
      <c r="B14" t="s">
        <v>64</v>
      </c>
    </row>
    <row r="15" spans="1:2" x14ac:dyDescent="0.25">
      <c r="A15">
        <v>0</v>
      </c>
      <c r="B15" t="s">
        <v>66</v>
      </c>
    </row>
    <row r="16" spans="1:2" x14ac:dyDescent="0.25">
      <c r="A16">
        <v>0.15955681582206999</v>
      </c>
      <c r="B16" t="s">
        <v>68</v>
      </c>
    </row>
    <row r="17" spans="1:2" x14ac:dyDescent="0.25">
      <c r="A17">
        <v>1</v>
      </c>
      <c r="B17" t="s">
        <v>70</v>
      </c>
    </row>
    <row r="18" spans="1:2" x14ac:dyDescent="0.25">
      <c r="A18">
        <v>0.66252470100996996</v>
      </c>
      <c r="B18" t="s">
        <v>72</v>
      </c>
    </row>
    <row r="19" spans="1:2" x14ac:dyDescent="0.25">
      <c r="A19">
        <v>1</v>
      </c>
      <c r="B19" t="s">
        <v>74</v>
      </c>
    </row>
    <row r="20" spans="1:2" x14ac:dyDescent="0.25">
      <c r="A20">
        <v>0.25</v>
      </c>
      <c r="B20" t="s">
        <v>76</v>
      </c>
    </row>
    <row r="21" spans="1:2" x14ac:dyDescent="0.25">
      <c r="A21">
        <v>-4.6048480634950097</v>
      </c>
      <c r="B21" t="s">
        <v>78</v>
      </c>
    </row>
    <row r="22" spans="1:2" x14ac:dyDescent="0.25">
      <c r="A22">
        <v>-5.1877571264933797</v>
      </c>
      <c r="B22" t="s">
        <v>80</v>
      </c>
    </row>
    <row r="23" spans="1:2" x14ac:dyDescent="0.25">
      <c r="A23">
        <v>0.82619059659459204</v>
      </c>
      <c r="B23" t="s">
        <v>82</v>
      </c>
    </row>
    <row r="24" spans="1:2" x14ac:dyDescent="0.25">
      <c r="A24">
        <v>100000</v>
      </c>
      <c r="B24" t="s">
        <v>84</v>
      </c>
    </row>
    <row r="25" spans="1:2" x14ac:dyDescent="0.25">
      <c r="A25">
        <v>0.76086565476274803</v>
      </c>
      <c r="B25" t="s">
        <v>87</v>
      </c>
    </row>
    <row r="26" spans="1:2" x14ac:dyDescent="0.25">
      <c r="A26">
        <v>0.2</v>
      </c>
      <c r="B26" t="s">
        <v>89</v>
      </c>
    </row>
    <row r="27" spans="1:2" x14ac:dyDescent="0.25">
      <c r="A27">
        <v>0.60389313971856595</v>
      </c>
      <c r="B27" t="s">
        <v>91</v>
      </c>
    </row>
    <row r="28" spans="1:2" x14ac:dyDescent="0.25">
      <c r="A28">
        <v>200</v>
      </c>
      <c r="B28" t="s">
        <v>93</v>
      </c>
    </row>
    <row r="29" spans="1:2" x14ac:dyDescent="0.25">
      <c r="A29">
        <v>1</v>
      </c>
      <c r="B29" t="s">
        <v>96</v>
      </c>
    </row>
    <row r="30" spans="1:2" x14ac:dyDescent="0.25">
      <c r="A30">
        <v>0.25</v>
      </c>
      <c r="B30" t="s">
        <v>97</v>
      </c>
    </row>
    <row r="31" spans="1:2" x14ac:dyDescent="0.25">
      <c r="A31">
        <v>0.25</v>
      </c>
      <c r="B31" t="s">
        <v>99</v>
      </c>
    </row>
    <row r="32" spans="1:2" x14ac:dyDescent="0.25">
      <c r="A32">
        <v>0.64576222078700096</v>
      </c>
      <c r="B32" t="s">
        <v>101</v>
      </c>
    </row>
    <row r="33" spans="1:2" x14ac:dyDescent="0.25">
      <c r="A33">
        <v>0.21306045889417899</v>
      </c>
      <c r="B33" t="s">
        <v>103</v>
      </c>
    </row>
    <row r="34" spans="1:2" x14ac:dyDescent="0.25">
      <c r="A34">
        <v>-0.20324675742536799</v>
      </c>
      <c r="B34" t="s">
        <v>105</v>
      </c>
    </row>
    <row r="35" spans="1:2" x14ac:dyDescent="0.25">
      <c r="A35">
        <v>0</v>
      </c>
      <c r="B35" t="s">
        <v>107</v>
      </c>
    </row>
    <row r="36" spans="1:2" x14ac:dyDescent="0.25">
      <c r="A36">
        <v>1</v>
      </c>
      <c r="B36" t="s">
        <v>109</v>
      </c>
    </row>
    <row r="37" spans="1:2" x14ac:dyDescent="0.25">
      <c r="A37">
        <v>1.7284166084171699</v>
      </c>
      <c r="B37" t="s">
        <v>111</v>
      </c>
    </row>
    <row r="38" spans="1:2" x14ac:dyDescent="0.25">
      <c r="A38">
        <v>1801372.8437665801</v>
      </c>
      <c r="B38" t="s">
        <v>113</v>
      </c>
    </row>
    <row r="39" spans="1:2" x14ac:dyDescent="0.25">
      <c r="A39">
        <v>2.9380333074991398</v>
      </c>
      <c r="B39" t="s">
        <v>116</v>
      </c>
    </row>
    <row r="40" spans="1:2" x14ac:dyDescent="0.25">
      <c r="A40">
        <v>0.594165999841061</v>
      </c>
      <c r="B40" t="s">
        <v>118</v>
      </c>
    </row>
    <row r="41" spans="1:2" x14ac:dyDescent="0.25">
      <c r="A41">
        <v>18</v>
      </c>
      <c r="B41" t="s">
        <v>120</v>
      </c>
    </row>
    <row r="42" spans="1:2" x14ac:dyDescent="0.25">
      <c r="A42">
        <v>6.5915300453896597</v>
      </c>
      <c r="B42" t="s">
        <v>122</v>
      </c>
    </row>
    <row r="43" spans="1:2" x14ac:dyDescent="0.25">
      <c r="A43">
        <v>0.118080936675606</v>
      </c>
      <c r="B43" t="s">
        <v>124</v>
      </c>
    </row>
    <row r="44" spans="1:2" x14ac:dyDescent="0.25">
      <c r="A44">
        <v>0</v>
      </c>
      <c r="B44" t="s">
        <v>127</v>
      </c>
    </row>
    <row r="45" spans="1:2" x14ac:dyDescent="0.25">
      <c r="A45">
        <v>10</v>
      </c>
      <c r="B45" t="s">
        <v>129</v>
      </c>
    </row>
    <row r="46" spans="1:2" x14ac:dyDescent="0.25">
      <c r="A46">
        <v>-8.7060308472998393</v>
      </c>
      <c r="B46" t="s">
        <v>131</v>
      </c>
    </row>
    <row r="47" spans="1:2" x14ac:dyDescent="0.25">
      <c r="A47">
        <v>6</v>
      </c>
      <c r="B47" t="s">
        <v>132</v>
      </c>
    </row>
    <row r="48" spans="1:2" x14ac:dyDescent="0.25">
      <c r="A48">
        <v>75114000</v>
      </c>
      <c r="B48" t="s">
        <v>133</v>
      </c>
    </row>
    <row r="49" spans="1:2" x14ac:dyDescent="0.25">
      <c r="A49">
        <v>33.384</v>
      </c>
      <c r="B49" t="s">
        <v>134</v>
      </c>
    </row>
    <row r="50" spans="1:2" x14ac:dyDescent="0.25">
      <c r="A50">
        <v>112.67100000000001</v>
      </c>
      <c r="B50" t="s">
        <v>135</v>
      </c>
    </row>
    <row r="51" spans="1:2" x14ac:dyDescent="0.25">
      <c r="A51">
        <v>37.557000000000002</v>
      </c>
      <c r="B51" t="s">
        <v>136</v>
      </c>
    </row>
    <row r="52" spans="1:2" x14ac:dyDescent="0.25">
      <c r="A52">
        <v>367224000</v>
      </c>
      <c r="B52" t="s">
        <v>137</v>
      </c>
    </row>
    <row r="53" spans="1:2" x14ac:dyDescent="0.25">
      <c r="A53">
        <v>0.36914172022254199</v>
      </c>
      <c r="B53" t="s">
        <v>138</v>
      </c>
    </row>
    <row r="54" spans="1:2" x14ac:dyDescent="0.25">
      <c r="A54">
        <v>13000</v>
      </c>
      <c r="B54" t="s">
        <v>189</v>
      </c>
    </row>
    <row r="55" spans="1:2" x14ac:dyDescent="0.25">
      <c r="A55">
        <v>2600</v>
      </c>
      <c r="B55" t="s">
        <v>140</v>
      </c>
    </row>
    <row r="56" spans="1:2" x14ac:dyDescent="0.25">
      <c r="A56">
        <v>0.28000000000000003</v>
      </c>
      <c r="B56" t="s">
        <v>141</v>
      </c>
    </row>
    <row r="57" spans="1:2" x14ac:dyDescent="0.25">
      <c r="A57">
        <v>0.28999999999999998</v>
      </c>
      <c r="B57" t="s">
        <v>142</v>
      </c>
    </row>
    <row r="58" spans="1:2" x14ac:dyDescent="0.25">
      <c r="A58">
        <v>0.15</v>
      </c>
      <c r="B58" t="s">
        <v>143</v>
      </c>
    </row>
    <row r="59" spans="1:2" x14ac:dyDescent="0.25">
      <c r="A59">
        <v>0.28000000000000003</v>
      </c>
      <c r="B59" t="s">
        <v>144</v>
      </c>
    </row>
    <row r="60" spans="1:2" x14ac:dyDescent="0.25">
      <c r="A60">
        <v>0.28000000000000003</v>
      </c>
      <c r="B60" t="s">
        <v>145</v>
      </c>
    </row>
    <row r="61" spans="1:2" x14ac:dyDescent="0.25">
      <c r="A61">
        <v>0.28999999999999998</v>
      </c>
      <c r="B61" t="s">
        <v>147</v>
      </c>
    </row>
    <row r="62" spans="1:2" x14ac:dyDescent="0.25">
      <c r="A62">
        <v>0.15</v>
      </c>
      <c r="B62" t="s">
        <v>148</v>
      </c>
    </row>
    <row r="63" spans="1:2" x14ac:dyDescent="0.25">
      <c r="A63">
        <v>0.28000000000000003</v>
      </c>
      <c r="B63" t="s">
        <v>149</v>
      </c>
    </row>
    <row r="64" spans="1:2" x14ac:dyDescent="0.25">
      <c r="A64">
        <v>0.64459740827791401</v>
      </c>
      <c r="B64" t="s">
        <v>150</v>
      </c>
    </row>
    <row r="65" spans="1:2" x14ac:dyDescent="0.25">
      <c r="A65">
        <v>0.90065010328311501</v>
      </c>
      <c r="B65" t="s">
        <v>152</v>
      </c>
    </row>
    <row r="66" spans="1:2" x14ac:dyDescent="0.25">
      <c r="A66">
        <v>0.75335338383912998</v>
      </c>
      <c r="B66" t="s">
        <v>153</v>
      </c>
    </row>
    <row r="67" spans="1:2" x14ac:dyDescent="0.25">
      <c r="A67">
        <v>6.5657180993119305E-2</v>
      </c>
      <c r="B67" t="s">
        <v>154</v>
      </c>
    </row>
    <row r="68" spans="1:2" x14ac:dyDescent="0.25">
      <c r="A68">
        <v>0.121197986075073</v>
      </c>
      <c r="B68" t="s">
        <v>158</v>
      </c>
    </row>
    <row r="69" spans="1:2" x14ac:dyDescent="0.25">
      <c r="A69">
        <v>0.13121205575554601</v>
      </c>
      <c r="B69" t="s">
        <v>159</v>
      </c>
    </row>
    <row r="70" spans="1:2" x14ac:dyDescent="0.25">
      <c r="A70">
        <v>0.42412932423609301</v>
      </c>
      <c r="B70" t="s">
        <v>160</v>
      </c>
    </row>
    <row r="71" spans="1:2" x14ac:dyDescent="0.25">
      <c r="A71">
        <v>0.23134467722021501</v>
      </c>
      <c r="B71" t="s">
        <v>162</v>
      </c>
    </row>
    <row r="72" spans="1:2" x14ac:dyDescent="0.25">
      <c r="A72">
        <v>0.55893020193520904</v>
      </c>
      <c r="B72" t="s">
        <v>163</v>
      </c>
    </row>
    <row r="73" spans="1:2" x14ac:dyDescent="0.25">
      <c r="A73">
        <v>1.13389219043374</v>
      </c>
      <c r="B73" t="s">
        <v>164</v>
      </c>
    </row>
    <row r="74" spans="1:2" x14ac:dyDescent="0.25">
      <c r="A74">
        <v>1.66814791757943</v>
      </c>
      <c r="B74" t="s">
        <v>166</v>
      </c>
    </row>
    <row r="75" spans="1:2" x14ac:dyDescent="0.25">
      <c r="A75">
        <v>0.86238416878036195</v>
      </c>
      <c r="B75" t="s">
        <v>167</v>
      </c>
    </row>
    <row r="76" spans="1:2" x14ac:dyDescent="0.25">
      <c r="A76">
        <v>160500</v>
      </c>
      <c r="B76" t="s">
        <v>168</v>
      </c>
    </row>
    <row r="77" spans="1:2" x14ac:dyDescent="0.25">
      <c r="A77">
        <v>160500</v>
      </c>
      <c r="B77" t="s">
        <v>170</v>
      </c>
    </row>
    <row r="78" spans="1:2" x14ac:dyDescent="0.25">
      <c r="A78">
        <v>160500</v>
      </c>
      <c r="B78" t="s">
        <v>171</v>
      </c>
    </row>
    <row r="79" spans="1:2" x14ac:dyDescent="0.25">
      <c r="A79">
        <v>160500</v>
      </c>
      <c r="B79" t="s">
        <v>172</v>
      </c>
    </row>
    <row r="80" spans="1:2" x14ac:dyDescent="0.25">
      <c r="A80">
        <v>2</v>
      </c>
      <c r="B80" t="s">
        <v>190</v>
      </c>
    </row>
    <row r="81" spans="1:2" x14ac:dyDescent="0.25">
      <c r="A81">
        <v>0</v>
      </c>
      <c r="B81" t="s">
        <v>191</v>
      </c>
    </row>
    <row r="82" spans="1:2" x14ac:dyDescent="0.25">
      <c r="A82">
        <v>19997619.2937942</v>
      </c>
      <c r="B82" t="s">
        <v>180</v>
      </c>
    </row>
    <row r="83" spans="1:2" x14ac:dyDescent="0.25">
      <c r="A83">
        <v>1817965.3903449301</v>
      </c>
      <c r="B83" t="s">
        <v>181</v>
      </c>
    </row>
    <row r="84" spans="1:2" x14ac:dyDescent="0.25">
      <c r="A84">
        <v>1111.7700706988101</v>
      </c>
      <c r="B84" t="s">
        <v>182</v>
      </c>
    </row>
    <row r="85" spans="1:2" x14ac:dyDescent="0.25">
      <c r="A85">
        <v>0.186560817055022</v>
      </c>
      <c r="B85" t="s">
        <v>183</v>
      </c>
    </row>
    <row r="86" spans="1:2" x14ac:dyDescent="0.25">
      <c r="A86">
        <v>0.17245987379257199</v>
      </c>
      <c r="B86" t="s">
        <v>184</v>
      </c>
    </row>
    <row r="87" spans="1:2" x14ac:dyDescent="0.25">
      <c r="A87">
        <v>4.3677708845908103E-2</v>
      </c>
      <c r="B87" t="s">
        <v>185</v>
      </c>
    </row>
    <row r="88" spans="1:2" x14ac:dyDescent="0.25">
      <c r="A88">
        <v>0.86661642998226196</v>
      </c>
      <c r="B88" t="s">
        <v>186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9EB4-2AB3-4CF9-9C0C-258FE2EA664C}">
  <dimension ref="A1:F56"/>
  <sheetViews>
    <sheetView view="pageLayout" zoomScale="85" zoomScaleNormal="100" zoomScalePageLayoutView="85" workbookViewId="0">
      <selection sqref="A1:E56"/>
    </sheetView>
  </sheetViews>
  <sheetFormatPr defaultRowHeight="15" x14ac:dyDescent="0.25"/>
  <cols>
    <col min="1" max="1" width="14.140625" style="3" customWidth="1"/>
    <col min="2" max="2" width="15" style="3" customWidth="1"/>
    <col min="3" max="5" width="15" style="4" customWidth="1"/>
    <col min="7" max="16384" width="9.140625" style="5"/>
  </cols>
  <sheetData>
    <row r="1" spans="1:6" x14ac:dyDescent="0.25">
      <c r="A1" s="74" t="s">
        <v>202</v>
      </c>
      <c r="B1" s="76" t="s">
        <v>212</v>
      </c>
      <c r="C1" s="76"/>
      <c r="D1" s="76"/>
      <c r="E1" s="76"/>
      <c r="F1" s="5"/>
    </row>
    <row r="2" spans="1:6" ht="24.75" customHeight="1" x14ac:dyDescent="0.25">
      <c r="A2" s="75"/>
      <c r="B2" s="12" t="s">
        <v>205</v>
      </c>
      <c r="C2" s="13" t="s">
        <v>209</v>
      </c>
      <c r="D2" s="13" t="s">
        <v>210</v>
      </c>
      <c r="E2" s="13" t="s">
        <v>208</v>
      </c>
      <c r="F2" s="5"/>
    </row>
    <row r="3" spans="1:6" s="14" customFormat="1" ht="9.75" customHeight="1" x14ac:dyDescent="0.25">
      <c r="A3" s="53">
        <v>1</v>
      </c>
      <c r="B3" s="53" t="s">
        <v>206</v>
      </c>
      <c r="C3" s="54">
        <v>0.3</v>
      </c>
      <c r="D3" s="54">
        <v>0.1</v>
      </c>
      <c r="E3" s="54">
        <v>0</v>
      </c>
    </row>
    <row r="4" spans="1:6" s="14" customFormat="1" ht="9.75" customHeight="1" x14ac:dyDescent="0.25">
      <c r="A4" s="53">
        <v>2</v>
      </c>
      <c r="B4" s="53" t="s">
        <v>207</v>
      </c>
      <c r="C4" s="54">
        <v>0.3</v>
      </c>
      <c r="D4" s="54">
        <v>0.1</v>
      </c>
      <c r="E4" s="54">
        <v>0</v>
      </c>
    </row>
    <row r="5" spans="1:6" s="14" customFormat="1" ht="9.75" customHeight="1" x14ac:dyDescent="0.25">
      <c r="A5" s="53">
        <v>3</v>
      </c>
      <c r="B5" s="53" t="s">
        <v>206</v>
      </c>
      <c r="C5" s="54">
        <v>0.3</v>
      </c>
      <c r="D5" s="54">
        <v>0.1</v>
      </c>
      <c r="E5" s="54">
        <v>0.5</v>
      </c>
    </row>
    <row r="6" spans="1:6" s="14" customFormat="1" ht="9.75" customHeight="1" x14ac:dyDescent="0.25">
      <c r="A6" s="53">
        <v>4</v>
      </c>
      <c r="B6" s="53" t="s">
        <v>207</v>
      </c>
      <c r="C6" s="54">
        <v>0.3</v>
      </c>
      <c r="D6" s="54">
        <v>0.1</v>
      </c>
      <c r="E6" s="54">
        <v>0.5</v>
      </c>
    </row>
    <row r="7" spans="1:6" s="14" customFormat="1" ht="9.75" customHeight="1" x14ac:dyDescent="0.25">
      <c r="A7" s="53">
        <v>5</v>
      </c>
      <c r="B7" s="53" t="s">
        <v>206</v>
      </c>
      <c r="C7" s="54">
        <v>0.3</v>
      </c>
      <c r="D7" s="54">
        <v>0.1</v>
      </c>
      <c r="E7" s="54">
        <v>0.9</v>
      </c>
    </row>
    <row r="8" spans="1:6" s="14" customFormat="1" ht="9.75" customHeight="1" x14ac:dyDescent="0.25">
      <c r="A8" s="53">
        <v>6</v>
      </c>
      <c r="B8" s="53" t="s">
        <v>207</v>
      </c>
      <c r="C8" s="54">
        <v>0.3</v>
      </c>
      <c r="D8" s="54">
        <v>0.1</v>
      </c>
      <c r="E8" s="54">
        <v>0.9</v>
      </c>
    </row>
    <row r="9" spans="1:6" s="14" customFormat="1" ht="9.75" customHeight="1" x14ac:dyDescent="0.25">
      <c r="A9" s="53">
        <v>7</v>
      </c>
      <c r="B9" s="53" t="s">
        <v>206</v>
      </c>
      <c r="C9" s="54">
        <v>0.2</v>
      </c>
      <c r="D9" s="54">
        <v>0.1</v>
      </c>
      <c r="E9" s="54">
        <v>0</v>
      </c>
    </row>
    <row r="10" spans="1:6" s="14" customFormat="1" ht="9.75" customHeight="1" x14ac:dyDescent="0.25">
      <c r="A10" s="53">
        <v>8</v>
      </c>
      <c r="B10" s="53" t="s">
        <v>207</v>
      </c>
      <c r="C10" s="54">
        <v>0.2</v>
      </c>
      <c r="D10" s="54">
        <v>0.1</v>
      </c>
      <c r="E10" s="54">
        <v>0</v>
      </c>
    </row>
    <row r="11" spans="1:6" s="14" customFormat="1" ht="9.75" customHeight="1" x14ac:dyDescent="0.25">
      <c r="A11" s="53">
        <v>9</v>
      </c>
      <c r="B11" s="53" t="s">
        <v>206</v>
      </c>
      <c r="C11" s="54">
        <v>0.2</v>
      </c>
      <c r="D11" s="54">
        <v>0.1</v>
      </c>
      <c r="E11" s="54">
        <v>0.5</v>
      </c>
    </row>
    <row r="12" spans="1:6" s="14" customFormat="1" ht="9.75" customHeight="1" x14ac:dyDescent="0.25">
      <c r="A12" s="53">
        <v>10</v>
      </c>
      <c r="B12" s="53" t="s">
        <v>207</v>
      </c>
      <c r="C12" s="54">
        <v>0.2</v>
      </c>
      <c r="D12" s="54">
        <v>0.1</v>
      </c>
      <c r="E12" s="54">
        <v>0.5</v>
      </c>
    </row>
    <row r="13" spans="1:6" s="14" customFormat="1" ht="9.75" customHeight="1" x14ac:dyDescent="0.25">
      <c r="A13" s="53">
        <v>11</v>
      </c>
      <c r="B13" s="53" t="s">
        <v>206</v>
      </c>
      <c r="C13" s="54">
        <v>0.2</v>
      </c>
      <c r="D13" s="54">
        <v>0.1</v>
      </c>
      <c r="E13" s="54">
        <v>0.9</v>
      </c>
    </row>
    <row r="14" spans="1:6" s="14" customFormat="1" ht="9.75" customHeight="1" x14ac:dyDescent="0.25">
      <c r="A14" s="53">
        <v>12</v>
      </c>
      <c r="B14" s="53" t="s">
        <v>207</v>
      </c>
      <c r="C14" s="54">
        <v>0.2</v>
      </c>
      <c r="D14" s="54">
        <v>0.1</v>
      </c>
      <c r="E14" s="54">
        <v>0.9</v>
      </c>
    </row>
    <row r="15" spans="1:6" s="14" customFormat="1" ht="9.75" customHeight="1" x14ac:dyDescent="0.25">
      <c r="A15" s="53">
        <v>13</v>
      </c>
      <c r="B15" s="53" t="s">
        <v>206</v>
      </c>
      <c r="C15" s="54">
        <v>0.4</v>
      </c>
      <c r="D15" s="54">
        <v>0.1</v>
      </c>
      <c r="E15" s="54">
        <v>0</v>
      </c>
    </row>
    <row r="16" spans="1:6" s="14" customFormat="1" ht="9.75" customHeight="1" x14ac:dyDescent="0.25">
      <c r="A16" s="53">
        <v>14</v>
      </c>
      <c r="B16" s="53" t="s">
        <v>207</v>
      </c>
      <c r="C16" s="54">
        <v>0.4</v>
      </c>
      <c r="D16" s="54">
        <v>0.1</v>
      </c>
      <c r="E16" s="54">
        <v>0</v>
      </c>
    </row>
    <row r="17" spans="1:5" s="14" customFormat="1" ht="9.75" customHeight="1" x14ac:dyDescent="0.25">
      <c r="A17" s="53">
        <v>15</v>
      </c>
      <c r="B17" s="53" t="s">
        <v>206</v>
      </c>
      <c r="C17" s="54">
        <v>0.4</v>
      </c>
      <c r="D17" s="54">
        <v>0.1</v>
      </c>
      <c r="E17" s="54">
        <v>0.5</v>
      </c>
    </row>
    <row r="18" spans="1:5" s="14" customFormat="1" ht="9.75" customHeight="1" x14ac:dyDescent="0.25">
      <c r="A18" s="53">
        <v>16</v>
      </c>
      <c r="B18" s="53" t="s">
        <v>207</v>
      </c>
      <c r="C18" s="54">
        <v>0.4</v>
      </c>
      <c r="D18" s="54">
        <v>0.1</v>
      </c>
      <c r="E18" s="54">
        <v>0.5</v>
      </c>
    </row>
    <row r="19" spans="1:5" s="14" customFormat="1" ht="9.75" customHeight="1" x14ac:dyDescent="0.25">
      <c r="A19" s="53">
        <v>17</v>
      </c>
      <c r="B19" s="53" t="s">
        <v>206</v>
      </c>
      <c r="C19" s="54">
        <v>0.4</v>
      </c>
      <c r="D19" s="54">
        <v>0.1</v>
      </c>
      <c r="E19" s="54">
        <v>0.9</v>
      </c>
    </row>
    <row r="20" spans="1:5" s="14" customFormat="1" ht="9.75" customHeight="1" x14ac:dyDescent="0.25">
      <c r="A20" s="53">
        <v>18</v>
      </c>
      <c r="B20" s="53" t="s">
        <v>207</v>
      </c>
      <c r="C20" s="54">
        <v>0.4</v>
      </c>
      <c r="D20" s="54">
        <v>0.1</v>
      </c>
      <c r="E20" s="54">
        <v>0.9</v>
      </c>
    </row>
    <row r="21" spans="1:5" s="14" customFormat="1" ht="9.75" customHeight="1" x14ac:dyDescent="0.25">
      <c r="A21" s="53">
        <v>19</v>
      </c>
      <c r="B21" s="53" t="s">
        <v>206</v>
      </c>
      <c r="C21" s="54">
        <v>0.3</v>
      </c>
      <c r="D21" s="54">
        <v>0.05</v>
      </c>
      <c r="E21" s="54">
        <v>0</v>
      </c>
    </row>
    <row r="22" spans="1:5" s="14" customFormat="1" ht="9.75" customHeight="1" x14ac:dyDescent="0.25">
      <c r="A22" s="53">
        <v>20</v>
      </c>
      <c r="B22" s="53" t="s">
        <v>207</v>
      </c>
      <c r="C22" s="54">
        <v>0.3</v>
      </c>
      <c r="D22" s="54">
        <v>0.05</v>
      </c>
      <c r="E22" s="54">
        <v>0</v>
      </c>
    </row>
    <row r="23" spans="1:5" s="14" customFormat="1" ht="9.75" customHeight="1" x14ac:dyDescent="0.25">
      <c r="A23" s="53">
        <v>21</v>
      </c>
      <c r="B23" s="53" t="s">
        <v>206</v>
      </c>
      <c r="C23" s="54">
        <v>0.3</v>
      </c>
      <c r="D23" s="54">
        <v>0.05</v>
      </c>
      <c r="E23" s="54">
        <v>0.5</v>
      </c>
    </row>
    <row r="24" spans="1:5" s="14" customFormat="1" ht="9.75" customHeight="1" x14ac:dyDescent="0.25">
      <c r="A24" s="53">
        <v>22</v>
      </c>
      <c r="B24" s="53" t="s">
        <v>207</v>
      </c>
      <c r="C24" s="54">
        <v>0.3</v>
      </c>
      <c r="D24" s="54">
        <v>0.05</v>
      </c>
      <c r="E24" s="54">
        <v>0.5</v>
      </c>
    </row>
    <row r="25" spans="1:5" s="14" customFormat="1" ht="9.75" customHeight="1" x14ac:dyDescent="0.25">
      <c r="A25" s="53">
        <v>23</v>
      </c>
      <c r="B25" s="53" t="s">
        <v>206</v>
      </c>
      <c r="C25" s="54">
        <v>0.3</v>
      </c>
      <c r="D25" s="54">
        <v>0.05</v>
      </c>
      <c r="E25" s="54">
        <v>0.9</v>
      </c>
    </row>
    <row r="26" spans="1:5" s="14" customFormat="1" ht="9.75" customHeight="1" x14ac:dyDescent="0.25">
      <c r="A26" s="53">
        <v>24</v>
      </c>
      <c r="B26" s="53" t="s">
        <v>207</v>
      </c>
      <c r="C26" s="54">
        <v>0.3</v>
      </c>
      <c r="D26" s="54">
        <v>0.05</v>
      </c>
      <c r="E26" s="54">
        <v>0.9</v>
      </c>
    </row>
    <row r="27" spans="1:5" s="14" customFormat="1" ht="9.75" customHeight="1" x14ac:dyDescent="0.25">
      <c r="A27" s="53">
        <v>25</v>
      </c>
      <c r="B27" s="53" t="s">
        <v>206</v>
      </c>
      <c r="C27" s="54">
        <v>0.2</v>
      </c>
      <c r="D27" s="54">
        <v>0.05</v>
      </c>
      <c r="E27" s="54">
        <v>0</v>
      </c>
    </row>
    <row r="28" spans="1:5" s="14" customFormat="1" ht="9.75" customHeight="1" x14ac:dyDescent="0.25">
      <c r="A28" s="53">
        <v>26</v>
      </c>
      <c r="B28" s="53" t="s">
        <v>207</v>
      </c>
      <c r="C28" s="54">
        <v>0.2</v>
      </c>
      <c r="D28" s="54">
        <v>0.05</v>
      </c>
      <c r="E28" s="54">
        <v>0</v>
      </c>
    </row>
    <row r="29" spans="1:5" s="14" customFormat="1" ht="9.75" customHeight="1" x14ac:dyDescent="0.25">
      <c r="A29" s="53">
        <v>27</v>
      </c>
      <c r="B29" s="53" t="s">
        <v>206</v>
      </c>
      <c r="C29" s="54">
        <v>0.2</v>
      </c>
      <c r="D29" s="54">
        <v>0.05</v>
      </c>
      <c r="E29" s="54">
        <v>0.5</v>
      </c>
    </row>
    <row r="30" spans="1:5" s="14" customFormat="1" ht="9.75" customHeight="1" x14ac:dyDescent="0.25">
      <c r="A30" s="53">
        <v>28</v>
      </c>
      <c r="B30" s="53" t="s">
        <v>207</v>
      </c>
      <c r="C30" s="54">
        <v>0.2</v>
      </c>
      <c r="D30" s="54">
        <v>0.05</v>
      </c>
      <c r="E30" s="54">
        <v>0.5</v>
      </c>
    </row>
    <row r="31" spans="1:5" s="14" customFormat="1" ht="9.75" customHeight="1" x14ac:dyDescent="0.25">
      <c r="A31" s="53">
        <v>29</v>
      </c>
      <c r="B31" s="53" t="s">
        <v>206</v>
      </c>
      <c r="C31" s="54">
        <v>0.2</v>
      </c>
      <c r="D31" s="54">
        <v>0.05</v>
      </c>
      <c r="E31" s="54">
        <v>0.9</v>
      </c>
    </row>
    <row r="32" spans="1:5" s="14" customFormat="1" ht="9.75" customHeight="1" x14ac:dyDescent="0.25">
      <c r="A32" s="53">
        <v>30</v>
      </c>
      <c r="B32" s="53" t="s">
        <v>207</v>
      </c>
      <c r="C32" s="54">
        <v>0.2</v>
      </c>
      <c r="D32" s="54">
        <v>0.05</v>
      </c>
      <c r="E32" s="54">
        <v>0.9</v>
      </c>
    </row>
    <row r="33" spans="1:5" s="14" customFormat="1" ht="9.75" customHeight="1" x14ac:dyDescent="0.25">
      <c r="A33" s="53">
        <v>31</v>
      </c>
      <c r="B33" s="53" t="s">
        <v>206</v>
      </c>
      <c r="C33" s="54">
        <v>0.4</v>
      </c>
      <c r="D33" s="54">
        <v>0.05</v>
      </c>
      <c r="E33" s="54">
        <v>0</v>
      </c>
    </row>
    <row r="34" spans="1:5" s="14" customFormat="1" ht="9.75" customHeight="1" x14ac:dyDescent="0.25">
      <c r="A34" s="53">
        <v>32</v>
      </c>
      <c r="B34" s="53" t="s">
        <v>207</v>
      </c>
      <c r="C34" s="54">
        <v>0.4</v>
      </c>
      <c r="D34" s="54">
        <v>0.05</v>
      </c>
      <c r="E34" s="54">
        <v>0</v>
      </c>
    </row>
    <row r="35" spans="1:5" s="14" customFormat="1" ht="9.75" customHeight="1" x14ac:dyDescent="0.25">
      <c r="A35" s="53">
        <v>33</v>
      </c>
      <c r="B35" s="53" t="s">
        <v>206</v>
      </c>
      <c r="C35" s="54">
        <v>0.4</v>
      </c>
      <c r="D35" s="54">
        <v>0.05</v>
      </c>
      <c r="E35" s="54">
        <v>0.5</v>
      </c>
    </row>
    <row r="36" spans="1:5" s="14" customFormat="1" ht="9.75" customHeight="1" x14ac:dyDescent="0.25">
      <c r="A36" s="53">
        <v>34</v>
      </c>
      <c r="B36" s="53" t="s">
        <v>207</v>
      </c>
      <c r="C36" s="54">
        <v>0.4</v>
      </c>
      <c r="D36" s="54">
        <v>0.05</v>
      </c>
      <c r="E36" s="54">
        <v>0.5</v>
      </c>
    </row>
    <row r="37" spans="1:5" s="14" customFormat="1" ht="9.75" customHeight="1" x14ac:dyDescent="0.25">
      <c r="A37" s="53">
        <v>35</v>
      </c>
      <c r="B37" s="53" t="s">
        <v>206</v>
      </c>
      <c r="C37" s="54">
        <v>0.4</v>
      </c>
      <c r="D37" s="54">
        <v>0.05</v>
      </c>
      <c r="E37" s="54">
        <v>0.9</v>
      </c>
    </row>
    <row r="38" spans="1:5" s="14" customFormat="1" ht="9.75" customHeight="1" x14ac:dyDescent="0.25">
      <c r="A38" s="53">
        <v>36</v>
      </c>
      <c r="B38" s="53" t="s">
        <v>207</v>
      </c>
      <c r="C38" s="54">
        <v>0.4</v>
      </c>
      <c r="D38" s="54">
        <v>0.05</v>
      </c>
      <c r="E38" s="54">
        <v>0.9</v>
      </c>
    </row>
    <row r="39" spans="1:5" s="14" customFormat="1" ht="9.75" customHeight="1" x14ac:dyDescent="0.25">
      <c r="A39" s="53">
        <v>37</v>
      </c>
      <c r="B39" s="53" t="s">
        <v>206</v>
      </c>
      <c r="C39" s="54">
        <v>0.3</v>
      </c>
      <c r="D39" s="54">
        <v>0.15</v>
      </c>
      <c r="E39" s="54">
        <v>0</v>
      </c>
    </row>
    <row r="40" spans="1:5" s="14" customFormat="1" ht="9.75" customHeight="1" x14ac:dyDescent="0.25">
      <c r="A40" s="53">
        <v>38</v>
      </c>
      <c r="B40" s="53" t="s">
        <v>207</v>
      </c>
      <c r="C40" s="54">
        <v>0.3</v>
      </c>
      <c r="D40" s="54">
        <v>0.15</v>
      </c>
      <c r="E40" s="54">
        <v>0</v>
      </c>
    </row>
    <row r="41" spans="1:5" s="14" customFormat="1" ht="9.75" customHeight="1" x14ac:dyDescent="0.25">
      <c r="A41" s="53">
        <v>39</v>
      </c>
      <c r="B41" s="53" t="s">
        <v>206</v>
      </c>
      <c r="C41" s="54">
        <v>0.3</v>
      </c>
      <c r="D41" s="54">
        <v>0.15</v>
      </c>
      <c r="E41" s="54">
        <v>0.5</v>
      </c>
    </row>
    <row r="42" spans="1:5" s="14" customFormat="1" ht="9.75" customHeight="1" x14ac:dyDescent="0.25">
      <c r="A42" s="53">
        <v>40</v>
      </c>
      <c r="B42" s="53" t="s">
        <v>207</v>
      </c>
      <c r="C42" s="54">
        <v>0.3</v>
      </c>
      <c r="D42" s="54">
        <v>0.15</v>
      </c>
      <c r="E42" s="54">
        <v>0.5</v>
      </c>
    </row>
    <row r="43" spans="1:5" s="14" customFormat="1" ht="9.75" customHeight="1" x14ac:dyDescent="0.25">
      <c r="A43" s="53">
        <v>41</v>
      </c>
      <c r="B43" s="53" t="s">
        <v>206</v>
      </c>
      <c r="C43" s="54">
        <v>0.3</v>
      </c>
      <c r="D43" s="54">
        <v>0.15</v>
      </c>
      <c r="E43" s="54">
        <v>0.9</v>
      </c>
    </row>
    <row r="44" spans="1:5" s="14" customFormat="1" ht="9.75" customHeight="1" x14ac:dyDescent="0.25">
      <c r="A44" s="53">
        <v>42</v>
      </c>
      <c r="B44" s="53" t="s">
        <v>207</v>
      </c>
      <c r="C44" s="54">
        <v>0.3</v>
      </c>
      <c r="D44" s="54">
        <v>0.15</v>
      </c>
      <c r="E44" s="54">
        <v>0.9</v>
      </c>
    </row>
    <row r="45" spans="1:5" s="14" customFormat="1" ht="9.75" customHeight="1" x14ac:dyDescent="0.25">
      <c r="A45" s="53">
        <v>43</v>
      </c>
      <c r="B45" s="53" t="s">
        <v>206</v>
      </c>
      <c r="C45" s="54">
        <v>0.2</v>
      </c>
      <c r="D45" s="54">
        <v>0.15</v>
      </c>
      <c r="E45" s="54">
        <v>0</v>
      </c>
    </row>
    <row r="46" spans="1:5" s="14" customFormat="1" ht="9.75" customHeight="1" x14ac:dyDescent="0.25">
      <c r="A46" s="53">
        <v>44</v>
      </c>
      <c r="B46" s="53" t="s">
        <v>207</v>
      </c>
      <c r="C46" s="54">
        <v>0.2</v>
      </c>
      <c r="D46" s="54">
        <v>0.15</v>
      </c>
      <c r="E46" s="54">
        <v>0</v>
      </c>
    </row>
    <row r="47" spans="1:5" s="14" customFormat="1" ht="9.75" customHeight="1" x14ac:dyDescent="0.25">
      <c r="A47" s="53">
        <v>45</v>
      </c>
      <c r="B47" s="53" t="s">
        <v>206</v>
      </c>
      <c r="C47" s="54">
        <v>0.2</v>
      </c>
      <c r="D47" s="54">
        <v>0.15</v>
      </c>
      <c r="E47" s="54">
        <v>0.5</v>
      </c>
    </row>
    <row r="48" spans="1:5" s="14" customFormat="1" ht="9.75" customHeight="1" x14ac:dyDescent="0.25">
      <c r="A48" s="53">
        <v>46</v>
      </c>
      <c r="B48" s="53" t="s">
        <v>207</v>
      </c>
      <c r="C48" s="54">
        <v>0.2</v>
      </c>
      <c r="D48" s="54">
        <v>0.15</v>
      </c>
      <c r="E48" s="54">
        <v>0.5</v>
      </c>
    </row>
    <row r="49" spans="1:5" s="14" customFormat="1" ht="9.75" customHeight="1" x14ac:dyDescent="0.25">
      <c r="A49" s="53">
        <v>47</v>
      </c>
      <c r="B49" s="53" t="s">
        <v>206</v>
      </c>
      <c r="C49" s="54">
        <v>0.2</v>
      </c>
      <c r="D49" s="54">
        <v>0.15</v>
      </c>
      <c r="E49" s="54">
        <v>0.9</v>
      </c>
    </row>
    <row r="50" spans="1:5" s="14" customFormat="1" ht="9.75" customHeight="1" x14ac:dyDescent="0.25">
      <c r="A50" s="53">
        <v>48</v>
      </c>
      <c r="B50" s="53" t="s">
        <v>207</v>
      </c>
      <c r="C50" s="54">
        <v>0.2</v>
      </c>
      <c r="D50" s="54">
        <v>0.15</v>
      </c>
      <c r="E50" s="54">
        <v>0.9</v>
      </c>
    </row>
    <row r="51" spans="1:5" s="14" customFormat="1" ht="9.75" customHeight="1" x14ac:dyDescent="0.25">
      <c r="A51" s="53">
        <v>49</v>
      </c>
      <c r="B51" s="53" t="s">
        <v>206</v>
      </c>
      <c r="C51" s="54">
        <v>0.4</v>
      </c>
      <c r="D51" s="54">
        <v>0.15</v>
      </c>
      <c r="E51" s="54">
        <v>0</v>
      </c>
    </row>
    <row r="52" spans="1:5" s="14" customFormat="1" ht="9.75" customHeight="1" x14ac:dyDescent="0.25">
      <c r="A52" s="53">
        <v>50</v>
      </c>
      <c r="B52" s="53" t="s">
        <v>207</v>
      </c>
      <c r="C52" s="54">
        <v>0.4</v>
      </c>
      <c r="D52" s="54">
        <v>0.15</v>
      </c>
      <c r="E52" s="54">
        <v>0</v>
      </c>
    </row>
    <row r="53" spans="1:5" s="14" customFormat="1" ht="9.75" customHeight="1" x14ac:dyDescent="0.25">
      <c r="A53" s="53">
        <v>51</v>
      </c>
      <c r="B53" s="53" t="s">
        <v>206</v>
      </c>
      <c r="C53" s="54">
        <v>0.4</v>
      </c>
      <c r="D53" s="54">
        <v>0.15</v>
      </c>
      <c r="E53" s="54">
        <v>0.5</v>
      </c>
    </row>
    <row r="54" spans="1:5" s="14" customFormat="1" ht="9.75" customHeight="1" x14ac:dyDescent="0.25">
      <c r="A54" s="53">
        <v>52</v>
      </c>
      <c r="B54" s="53" t="s">
        <v>207</v>
      </c>
      <c r="C54" s="54">
        <v>0.4</v>
      </c>
      <c r="D54" s="54">
        <v>0.15</v>
      </c>
      <c r="E54" s="54">
        <v>0.5</v>
      </c>
    </row>
    <row r="55" spans="1:5" s="14" customFormat="1" ht="9.75" customHeight="1" x14ac:dyDescent="0.25">
      <c r="A55" s="53">
        <v>53</v>
      </c>
      <c r="B55" s="53" t="s">
        <v>206</v>
      </c>
      <c r="C55" s="54">
        <v>0.4</v>
      </c>
      <c r="D55" s="54">
        <v>0.15</v>
      </c>
      <c r="E55" s="54">
        <v>0.9</v>
      </c>
    </row>
    <row r="56" spans="1:5" s="14" customFormat="1" ht="9.75" customHeight="1" x14ac:dyDescent="0.25">
      <c r="A56" s="55">
        <v>54</v>
      </c>
      <c r="B56" s="55" t="s">
        <v>207</v>
      </c>
      <c r="C56" s="56">
        <v>0.4</v>
      </c>
      <c r="D56" s="56">
        <v>0.15</v>
      </c>
      <c r="E56" s="56">
        <v>0.9</v>
      </c>
    </row>
  </sheetData>
  <mergeCells count="2">
    <mergeCell ref="A1:A2"/>
    <mergeCell ref="B1:E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view="pageLayout" zoomScale="85" zoomScaleNormal="100" zoomScalePageLayoutView="85" workbookViewId="0">
      <selection activeCell="G16" sqref="G16"/>
    </sheetView>
  </sheetViews>
  <sheetFormatPr defaultRowHeight="15" x14ac:dyDescent="0.25"/>
  <cols>
    <col min="1" max="1" width="2.85546875" style="3" customWidth="1"/>
    <col min="2" max="3" width="10.5703125" style="3" customWidth="1"/>
    <col min="4" max="6" width="10.5703125" style="4" customWidth="1"/>
    <col min="7" max="7" width="12.7109375" style="7" customWidth="1"/>
    <col min="8" max="8" width="11.42578125" style="6" customWidth="1"/>
    <col min="10" max="16384" width="9.140625" style="5"/>
  </cols>
  <sheetData>
    <row r="1" spans="1:9" x14ac:dyDescent="0.25">
      <c r="A1" s="74" t="s">
        <v>211</v>
      </c>
      <c r="B1" s="74" t="s">
        <v>202</v>
      </c>
      <c r="C1" s="74" t="s">
        <v>212</v>
      </c>
      <c r="D1" s="74"/>
      <c r="E1" s="74"/>
      <c r="F1" s="74"/>
      <c r="G1" s="79" t="s">
        <v>203</v>
      </c>
      <c r="H1" s="77" t="s">
        <v>204</v>
      </c>
      <c r="I1" s="5"/>
    </row>
    <row r="2" spans="1:9" ht="24.75" customHeight="1" x14ac:dyDescent="0.25">
      <c r="A2" s="75"/>
      <c r="B2" s="75"/>
      <c r="C2" s="12" t="s">
        <v>205</v>
      </c>
      <c r="D2" s="13" t="s">
        <v>208</v>
      </c>
      <c r="E2" s="13" t="s">
        <v>209</v>
      </c>
      <c r="F2" s="13" t="s">
        <v>210</v>
      </c>
      <c r="G2" s="80"/>
      <c r="H2" s="78"/>
      <c r="I2" s="5"/>
    </row>
    <row r="3" spans="1:9" s="14" customFormat="1" ht="13.5" customHeight="1" x14ac:dyDescent="0.25">
      <c r="A3" s="8">
        <v>1</v>
      </c>
      <c r="B3" s="8">
        <v>31</v>
      </c>
      <c r="C3" s="8" t="s">
        <v>206</v>
      </c>
      <c r="D3" s="9">
        <v>0</v>
      </c>
      <c r="E3" s="9">
        <v>0.4</v>
      </c>
      <c r="F3" s="9">
        <v>0.05</v>
      </c>
      <c r="G3" s="10">
        <v>211920013.14381999</v>
      </c>
      <c r="H3" s="11">
        <v>0.32409874540366401</v>
      </c>
    </row>
    <row r="4" spans="1:9" s="14" customFormat="1" ht="13.5" customHeight="1" x14ac:dyDescent="0.25">
      <c r="A4" s="8">
        <f>A3+1</f>
        <v>2</v>
      </c>
      <c r="B4" s="8">
        <v>19</v>
      </c>
      <c r="C4" s="8" t="s">
        <v>206</v>
      </c>
      <c r="D4" s="9">
        <v>0</v>
      </c>
      <c r="E4" s="9">
        <v>0.3</v>
      </c>
      <c r="F4" s="9">
        <v>0.05</v>
      </c>
      <c r="G4" s="10">
        <v>258564860.78961101</v>
      </c>
      <c r="H4" s="11">
        <v>0.25411648784220803</v>
      </c>
    </row>
    <row r="5" spans="1:9" s="14" customFormat="1" ht="13.5" customHeight="1" x14ac:dyDescent="0.25">
      <c r="A5" s="8">
        <f t="shared" ref="A5:A56" si="0">A4+1</f>
        <v>3</v>
      </c>
      <c r="B5" s="8">
        <v>25</v>
      </c>
      <c r="C5" s="8" t="s">
        <v>206</v>
      </c>
      <c r="D5" s="9">
        <v>0</v>
      </c>
      <c r="E5" s="9">
        <v>0.2</v>
      </c>
      <c r="F5" s="9">
        <v>0.05</v>
      </c>
      <c r="G5" s="10">
        <v>328221015.276694</v>
      </c>
      <c r="H5" s="11">
        <v>0.37788669678589198</v>
      </c>
    </row>
    <row r="6" spans="1:9" s="14" customFormat="1" ht="13.5" customHeight="1" x14ac:dyDescent="0.25">
      <c r="A6" s="8">
        <f t="shared" si="0"/>
        <v>4</v>
      </c>
      <c r="B6" s="8">
        <v>13</v>
      </c>
      <c r="C6" s="8" t="s">
        <v>206</v>
      </c>
      <c r="D6" s="9">
        <v>0</v>
      </c>
      <c r="E6" s="9">
        <v>0.4</v>
      </c>
      <c r="F6" s="9">
        <v>0.1</v>
      </c>
      <c r="G6" s="10">
        <v>338723234.93655503</v>
      </c>
      <c r="H6" s="11">
        <v>0.391308760647262</v>
      </c>
    </row>
    <row r="7" spans="1:9" s="14" customFormat="1" ht="13.5" customHeight="1" x14ac:dyDescent="0.25">
      <c r="A7" s="8">
        <f t="shared" si="0"/>
        <v>5</v>
      </c>
      <c r="B7" s="8">
        <v>21</v>
      </c>
      <c r="C7" s="8" t="s">
        <v>206</v>
      </c>
      <c r="D7" s="9">
        <v>0.5</v>
      </c>
      <c r="E7" s="9">
        <v>0.3</v>
      </c>
      <c r="F7" s="9">
        <v>0.05</v>
      </c>
      <c r="G7" s="10">
        <v>371287014.34751898</v>
      </c>
      <c r="H7" s="11">
        <v>0.37629160535366502</v>
      </c>
    </row>
    <row r="8" spans="1:9" s="14" customFormat="1" ht="13.5" customHeight="1" x14ac:dyDescent="0.25">
      <c r="A8" s="8">
        <f t="shared" si="0"/>
        <v>6</v>
      </c>
      <c r="B8" s="8">
        <v>27</v>
      </c>
      <c r="C8" s="8" t="s">
        <v>206</v>
      </c>
      <c r="D8" s="9">
        <v>0.5</v>
      </c>
      <c r="E8" s="9">
        <v>0.2</v>
      </c>
      <c r="F8" s="9">
        <v>0.05</v>
      </c>
      <c r="G8" s="10">
        <v>378755033.39807498</v>
      </c>
      <c r="H8" s="11">
        <v>0.47227357141550302</v>
      </c>
    </row>
    <row r="9" spans="1:9" s="14" customFormat="1" ht="13.5" customHeight="1" x14ac:dyDescent="0.25">
      <c r="A9" s="8">
        <f t="shared" si="0"/>
        <v>7</v>
      </c>
      <c r="B9" s="8">
        <v>33</v>
      </c>
      <c r="C9" s="8" t="s">
        <v>206</v>
      </c>
      <c r="D9" s="9">
        <v>0.5</v>
      </c>
      <c r="E9" s="9">
        <v>0.4</v>
      </c>
      <c r="F9" s="9">
        <v>0.05</v>
      </c>
      <c r="G9" s="10">
        <v>394291939.22979301</v>
      </c>
      <c r="H9" s="11">
        <v>0.51242624327084196</v>
      </c>
    </row>
    <row r="10" spans="1:9" s="14" customFormat="1" ht="13.5" customHeight="1" x14ac:dyDescent="0.25">
      <c r="A10" s="8">
        <f t="shared" si="0"/>
        <v>8</v>
      </c>
      <c r="B10" s="8">
        <v>1</v>
      </c>
      <c r="C10" s="8" t="s">
        <v>206</v>
      </c>
      <c r="D10" s="9">
        <v>0</v>
      </c>
      <c r="E10" s="9">
        <v>0.3</v>
      </c>
      <c r="F10" s="9">
        <v>0.1</v>
      </c>
      <c r="G10" s="10">
        <v>397669158.87349099</v>
      </c>
      <c r="H10" s="11">
        <v>0.40209566996988999</v>
      </c>
    </row>
    <row r="11" spans="1:9" s="14" customFormat="1" ht="13.5" customHeight="1" x14ac:dyDescent="0.25">
      <c r="A11" s="8">
        <f t="shared" si="0"/>
        <v>9</v>
      </c>
      <c r="B11" s="8">
        <v>7</v>
      </c>
      <c r="C11" s="8" t="s">
        <v>206</v>
      </c>
      <c r="D11" s="9">
        <v>0</v>
      </c>
      <c r="E11" s="9">
        <v>0.2</v>
      </c>
      <c r="F11" s="9">
        <v>0.1</v>
      </c>
      <c r="G11" s="10">
        <v>401770485.50053</v>
      </c>
      <c r="H11" s="11">
        <v>0.49687438679422502</v>
      </c>
    </row>
    <row r="12" spans="1:9" s="14" customFormat="1" ht="13.5" customHeight="1" x14ac:dyDescent="0.25">
      <c r="A12" s="8">
        <f t="shared" si="0"/>
        <v>10</v>
      </c>
      <c r="B12" s="8">
        <v>29</v>
      </c>
      <c r="C12" s="8" t="s">
        <v>206</v>
      </c>
      <c r="D12" s="9">
        <v>0.9</v>
      </c>
      <c r="E12" s="9">
        <v>0.2</v>
      </c>
      <c r="F12" s="9">
        <v>0.05</v>
      </c>
      <c r="G12" s="10">
        <v>453445430.57917798</v>
      </c>
      <c r="H12" s="11">
        <v>0.57140012797849804</v>
      </c>
    </row>
    <row r="13" spans="1:9" s="14" customFormat="1" ht="13.5" customHeight="1" x14ac:dyDescent="0.25">
      <c r="A13" s="8">
        <f t="shared" si="0"/>
        <v>11</v>
      </c>
      <c r="B13" s="8">
        <v>23</v>
      </c>
      <c r="C13" s="8" t="s">
        <v>206</v>
      </c>
      <c r="D13" s="9">
        <v>0.9</v>
      </c>
      <c r="E13" s="9">
        <v>0.3</v>
      </c>
      <c r="F13" s="9">
        <v>0.05</v>
      </c>
      <c r="G13" s="10">
        <v>460990080.95830703</v>
      </c>
      <c r="H13" s="11">
        <v>0.50296452841452299</v>
      </c>
    </row>
    <row r="14" spans="1:9" s="14" customFormat="1" ht="13.5" customHeight="1" x14ac:dyDescent="0.25">
      <c r="A14" s="8">
        <f t="shared" si="0"/>
        <v>12</v>
      </c>
      <c r="B14" s="8">
        <v>32</v>
      </c>
      <c r="C14" s="8" t="s">
        <v>207</v>
      </c>
      <c r="D14" s="9">
        <v>0</v>
      </c>
      <c r="E14" s="9">
        <v>0.4</v>
      </c>
      <c r="F14" s="9">
        <v>0.05</v>
      </c>
      <c r="G14" s="10">
        <v>502812847.40038902</v>
      </c>
      <c r="H14" s="11">
        <v>0.541227908475305</v>
      </c>
    </row>
    <row r="15" spans="1:9" s="14" customFormat="1" ht="13.5" customHeight="1" x14ac:dyDescent="0.25">
      <c r="A15" s="8">
        <f t="shared" si="0"/>
        <v>13</v>
      </c>
      <c r="B15" s="8">
        <v>9</v>
      </c>
      <c r="C15" s="8" t="s">
        <v>206</v>
      </c>
      <c r="D15" s="9">
        <v>0.5</v>
      </c>
      <c r="E15" s="9">
        <v>0.2</v>
      </c>
      <c r="F15" s="9">
        <v>0.1</v>
      </c>
      <c r="G15" s="10">
        <v>511690862.06272</v>
      </c>
      <c r="H15" s="11">
        <v>0.59249085294473003</v>
      </c>
    </row>
    <row r="16" spans="1:9" s="14" customFormat="1" ht="13.5" customHeight="1" x14ac:dyDescent="0.25">
      <c r="A16" s="8">
        <f t="shared" si="0"/>
        <v>14</v>
      </c>
      <c r="B16" s="8">
        <v>3</v>
      </c>
      <c r="C16" s="8" t="s">
        <v>206</v>
      </c>
      <c r="D16" s="9">
        <v>0.5</v>
      </c>
      <c r="E16" s="9">
        <v>0.3</v>
      </c>
      <c r="F16" s="9">
        <v>0.1</v>
      </c>
      <c r="G16" s="10">
        <v>513421791.27970701</v>
      </c>
      <c r="H16" s="11">
        <v>0.50033312745518999</v>
      </c>
    </row>
    <row r="17" spans="1:8" s="14" customFormat="1" ht="13.5" customHeight="1" x14ac:dyDescent="0.25">
      <c r="A17" s="8">
        <f t="shared" si="0"/>
        <v>15</v>
      </c>
      <c r="B17" s="8">
        <v>15</v>
      </c>
      <c r="C17" s="8" t="s">
        <v>206</v>
      </c>
      <c r="D17" s="9">
        <v>0.5</v>
      </c>
      <c r="E17" s="9">
        <v>0.4</v>
      </c>
      <c r="F17" s="9">
        <v>0.1</v>
      </c>
      <c r="G17" s="10">
        <v>519665788.695144</v>
      </c>
      <c r="H17" s="11">
        <v>0.66198497229035602</v>
      </c>
    </row>
    <row r="18" spans="1:8" s="14" customFormat="1" ht="13.5" customHeight="1" x14ac:dyDescent="0.25">
      <c r="A18" s="8">
        <f t="shared" si="0"/>
        <v>16</v>
      </c>
      <c r="B18" s="8">
        <v>20</v>
      </c>
      <c r="C18" s="8" t="s">
        <v>207</v>
      </c>
      <c r="D18" s="9">
        <v>0</v>
      </c>
      <c r="E18" s="9">
        <v>0.3</v>
      </c>
      <c r="F18" s="9">
        <v>0.05</v>
      </c>
      <c r="G18" s="10">
        <v>524158136.67215502</v>
      </c>
      <c r="H18" s="11">
        <v>0.58071424417872697</v>
      </c>
    </row>
    <row r="19" spans="1:8" s="14" customFormat="1" ht="13.5" customHeight="1" x14ac:dyDescent="0.25">
      <c r="A19" s="8">
        <f t="shared" si="0"/>
        <v>17</v>
      </c>
      <c r="B19" s="8">
        <v>35</v>
      </c>
      <c r="C19" s="8" t="s">
        <v>206</v>
      </c>
      <c r="D19" s="9">
        <v>0.9</v>
      </c>
      <c r="E19" s="9">
        <v>0.4</v>
      </c>
      <c r="F19" s="9">
        <v>0.05</v>
      </c>
      <c r="G19" s="10">
        <v>536340848.57027698</v>
      </c>
      <c r="H19" s="11">
        <v>0.61697708003584095</v>
      </c>
    </row>
    <row r="20" spans="1:8" s="14" customFormat="1" ht="13.5" customHeight="1" x14ac:dyDescent="0.25">
      <c r="A20" s="8">
        <f t="shared" si="0"/>
        <v>18</v>
      </c>
      <c r="B20" s="8">
        <v>37</v>
      </c>
      <c r="C20" s="8" t="s">
        <v>206</v>
      </c>
      <c r="D20" s="9">
        <v>0</v>
      </c>
      <c r="E20" s="9">
        <v>0.3</v>
      </c>
      <c r="F20" s="9">
        <v>0.15</v>
      </c>
      <c r="G20" s="10">
        <v>551000567.91225398</v>
      </c>
      <c r="H20" s="11">
        <v>0.63371381810354099</v>
      </c>
    </row>
    <row r="21" spans="1:8" s="14" customFormat="1" ht="13.5" customHeight="1" x14ac:dyDescent="0.25">
      <c r="A21" s="8">
        <f t="shared" si="0"/>
        <v>19</v>
      </c>
      <c r="B21" s="8">
        <v>49</v>
      </c>
      <c r="C21" s="8" t="s">
        <v>206</v>
      </c>
      <c r="D21" s="9">
        <v>0</v>
      </c>
      <c r="E21" s="9">
        <v>0.4</v>
      </c>
      <c r="F21" s="9">
        <v>0.15</v>
      </c>
      <c r="G21" s="10">
        <v>552772821.72310305</v>
      </c>
      <c r="H21" s="11">
        <v>0.71568014304106597</v>
      </c>
    </row>
    <row r="22" spans="1:8" s="14" customFormat="1" ht="13.5" customHeight="1" x14ac:dyDescent="0.25">
      <c r="A22" s="8">
        <f t="shared" si="0"/>
        <v>20</v>
      </c>
      <c r="B22" s="8">
        <v>14</v>
      </c>
      <c r="C22" s="8" t="s">
        <v>207</v>
      </c>
      <c r="D22" s="9">
        <v>0</v>
      </c>
      <c r="E22" s="9">
        <v>0.4</v>
      </c>
      <c r="F22" s="9">
        <v>0.1</v>
      </c>
      <c r="G22" s="10">
        <v>566776798.931494</v>
      </c>
      <c r="H22" s="11">
        <v>0.66962866515945396</v>
      </c>
    </row>
    <row r="23" spans="1:8" s="14" customFormat="1" ht="13.5" customHeight="1" x14ac:dyDescent="0.25">
      <c r="A23" s="8">
        <f t="shared" si="0"/>
        <v>21</v>
      </c>
      <c r="B23" s="8">
        <v>43</v>
      </c>
      <c r="C23" s="8" t="s">
        <v>206</v>
      </c>
      <c r="D23" s="9">
        <v>0</v>
      </c>
      <c r="E23" s="9">
        <v>0.2</v>
      </c>
      <c r="F23" s="9">
        <v>0.15</v>
      </c>
      <c r="G23" s="10">
        <v>570902364.61977398</v>
      </c>
      <c r="H23" s="11">
        <v>0.69110819938752099</v>
      </c>
    </row>
    <row r="24" spans="1:8" s="14" customFormat="1" ht="13.5" customHeight="1" x14ac:dyDescent="0.25">
      <c r="A24" s="8">
        <f t="shared" si="0"/>
        <v>22</v>
      </c>
      <c r="B24" s="8">
        <v>34</v>
      </c>
      <c r="C24" s="8" t="s">
        <v>207</v>
      </c>
      <c r="D24" s="9">
        <v>0.5</v>
      </c>
      <c r="E24" s="9">
        <v>0.4</v>
      </c>
      <c r="F24" s="9">
        <v>0.05</v>
      </c>
      <c r="G24" s="10">
        <v>573108270.75722504</v>
      </c>
      <c r="H24" s="11">
        <v>0.64162954153481</v>
      </c>
    </row>
    <row r="25" spans="1:8" s="14" customFormat="1" ht="13.5" customHeight="1" x14ac:dyDescent="0.25">
      <c r="A25" s="8">
        <f t="shared" si="0"/>
        <v>23</v>
      </c>
      <c r="B25" s="8">
        <v>22</v>
      </c>
      <c r="C25" s="8" t="s">
        <v>207</v>
      </c>
      <c r="D25" s="9">
        <v>0.5</v>
      </c>
      <c r="E25" s="9">
        <v>0.3</v>
      </c>
      <c r="F25" s="9">
        <v>0.05</v>
      </c>
      <c r="G25" s="10">
        <v>595083136.58746696</v>
      </c>
      <c r="H25" s="11">
        <v>0.65703018223973597</v>
      </c>
    </row>
    <row r="26" spans="1:8" s="14" customFormat="1" ht="13.5" customHeight="1" x14ac:dyDescent="0.25">
      <c r="A26" s="8">
        <f t="shared" si="0"/>
        <v>24</v>
      </c>
      <c r="B26" s="8">
        <v>2</v>
      </c>
      <c r="C26" s="8" t="s">
        <v>207</v>
      </c>
      <c r="D26" s="9">
        <v>0</v>
      </c>
      <c r="E26" s="9">
        <v>0.3</v>
      </c>
      <c r="F26" s="9">
        <v>0.1</v>
      </c>
      <c r="G26" s="10">
        <v>598903266.16527796</v>
      </c>
      <c r="H26" s="11">
        <v>0.69561461091494403</v>
      </c>
    </row>
    <row r="27" spans="1:8" s="14" customFormat="1" ht="13.5" customHeight="1" x14ac:dyDescent="0.25">
      <c r="A27" s="8">
        <f t="shared" si="0"/>
        <v>25</v>
      </c>
      <c r="B27" s="8">
        <v>5</v>
      </c>
      <c r="C27" s="8" t="s">
        <v>206</v>
      </c>
      <c r="D27" s="9">
        <v>0.9</v>
      </c>
      <c r="E27" s="9">
        <v>0.3</v>
      </c>
      <c r="F27" s="9">
        <v>0.1</v>
      </c>
      <c r="G27" s="10">
        <v>599902276.26773798</v>
      </c>
      <c r="H27" s="11">
        <v>0.64289451533840603</v>
      </c>
    </row>
    <row r="28" spans="1:8" s="14" customFormat="1" ht="13.5" customHeight="1" x14ac:dyDescent="0.25">
      <c r="A28" s="8">
        <f t="shared" si="0"/>
        <v>26</v>
      </c>
      <c r="B28" s="8">
        <v>11</v>
      </c>
      <c r="C28" s="8" t="s">
        <v>206</v>
      </c>
      <c r="D28" s="9">
        <v>0.9</v>
      </c>
      <c r="E28" s="9">
        <v>0.2</v>
      </c>
      <c r="F28" s="9">
        <v>0.1</v>
      </c>
      <c r="G28" s="10">
        <v>607302450.96454799</v>
      </c>
      <c r="H28" s="11">
        <v>0.68991730576270105</v>
      </c>
    </row>
    <row r="29" spans="1:8" s="14" customFormat="1" ht="13.5" customHeight="1" x14ac:dyDescent="0.25">
      <c r="A29" s="8">
        <f t="shared" si="0"/>
        <v>27</v>
      </c>
      <c r="B29" s="8">
        <v>26</v>
      </c>
      <c r="C29" s="8" t="s">
        <v>207</v>
      </c>
      <c r="D29" s="9">
        <v>0</v>
      </c>
      <c r="E29" s="9">
        <v>0.2</v>
      </c>
      <c r="F29" s="9">
        <v>0.05</v>
      </c>
      <c r="G29" s="10">
        <v>624113607.03587794</v>
      </c>
      <c r="H29" s="11">
        <v>0.69578768937228597</v>
      </c>
    </row>
    <row r="30" spans="1:8" s="14" customFormat="1" ht="13.5" customHeight="1" x14ac:dyDescent="0.25">
      <c r="A30" s="8">
        <f t="shared" si="0"/>
        <v>28</v>
      </c>
      <c r="B30" s="8">
        <v>17</v>
      </c>
      <c r="C30" s="8" t="s">
        <v>206</v>
      </c>
      <c r="D30" s="9">
        <v>0.9</v>
      </c>
      <c r="E30" s="9">
        <v>0.4</v>
      </c>
      <c r="F30" s="9">
        <v>0.1</v>
      </c>
      <c r="G30" s="10">
        <v>643572766.33924103</v>
      </c>
      <c r="H30" s="11">
        <v>0.76667133338827498</v>
      </c>
    </row>
    <row r="31" spans="1:8" s="14" customFormat="1" ht="13.5" customHeight="1" x14ac:dyDescent="0.25">
      <c r="A31" s="8">
        <f t="shared" si="0"/>
        <v>29</v>
      </c>
      <c r="B31" s="8">
        <v>36</v>
      </c>
      <c r="C31" s="8" t="s">
        <v>207</v>
      </c>
      <c r="D31" s="9">
        <v>0.9</v>
      </c>
      <c r="E31" s="9">
        <v>0.4</v>
      </c>
      <c r="F31" s="9">
        <v>0.05</v>
      </c>
      <c r="G31" s="10">
        <v>652652058.49633002</v>
      </c>
      <c r="H31" s="11">
        <v>0.73284580964836299</v>
      </c>
    </row>
    <row r="32" spans="1:8" s="14" customFormat="1" ht="13.5" customHeight="1" x14ac:dyDescent="0.25">
      <c r="A32" s="8">
        <f t="shared" si="0"/>
        <v>30</v>
      </c>
      <c r="B32" s="8">
        <v>16</v>
      </c>
      <c r="C32" s="8" t="s">
        <v>207</v>
      </c>
      <c r="D32" s="9">
        <v>0.5</v>
      </c>
      <c r="E32" s="9">
        <v>0.4</v>
      </c>
      <c r="F32" s="9">
        <v>0.1</v>
      </c>
      <c r="G32" s="10">
        <v>658564224.389835</v>
      </c>
      <c r="H32" s="11">
        <v>0.74129734181418905</v>
      </c>
    </row>
    <row r="33" spans="1:8" s="14" customFormat="1" ht="13.5" customHeight="1" x14ac:dyDescent="0.25">
      <c r="A33" s="8">
        <f t="shared" si="0"/>
        <v>31</v>
      </c>
      <c r="B33" s="8">
        <v>24</v>
      </c>
      <c r="C33" s="8" t="s">
        <v>207</v>
      </c>
      <c r="D33" s="9">
        <v>0.9</v>
      </c>
      <c r="E33" s="9">
        <v>0.3</v>
      </c>
      <c r="F33" s="9">
        <v>0.05</v>
      </c>
      <c r="G33" s="10">
        <v>669113969.70397305</v>
      </c>
      <c r="H33" s="11">
        <v>0.74186184002451805</v>
      </c>
    </row>
    <row r="34" spans="1:8" s="14" customFormat="1" ht="13.5" customHeight="1" x14ac:dyDescent="0.25">
      <c r="A34" s="8">
        <f t="shared" si="0"/>
        <v>32</v>
      </c>
      <c r="B34" s="8">
        <v>39</v>
      </c>
      <c r="C34" s="8" t="s">
        <v>206</v>
      </c>
      <c r="D34" s="9">
        <v>0.5</v>
      </c>
      <c r="E34" s="9">
        <v>0.3</v>
      </c>
      <c r="F34" s="9">
        <v>0.15</v>
      </c>
      <c r="G34" s="10">
        <v>673690744.43246698</v>
      </c>
      <c r="H34" s="11">
        <v>0.70437348031149505</v>
      </c>
    </row>
    <row r="35" spans="1:8" s="14" customFormat="1" ht="13.5" customHeight="1" x14ac:dyDescent="0.25">
      <c r="A35" s="8">
        <f t="shared" si="0"/>
        <v>33</v>
      </c>
      <c r="B35" s="8">
        <v>45</v>
      </c>
      <c r="C35" s="8" t="s">
        <v>206</v>
      </c>
      <c r="D35" s="9">
        <v>0.5</v>
      </c>
      <c r="E35" s="9">
        <v>0.2</v>
      </c>
      <c r="F35" s="9">
        <v>0.15</v>
      </c>
      <c r="G35" s="10">
        <v>674280251.74647903</v>
      </c>
      <c r="H35" s="11">
        <v>0.75791702244103798</v>
      </c>
    </row>
    <row r="36" spans="1:8" s="14" customFormat="1" ht="13.5" customHeight="1" x14ac:dyDescent="0.25">
      <c r="A36" s="8">
        <f t="shared" si="0"/>
        <v>34</v>
      </c>
      <c r="B36" s="8">
        <v>51</v>
      </c>
      <c r="C36" s="8" t="s">
        <v>206</v>
      </c>
      <c r="D36" s="9">
        <v>0.5</v>
      </c>
      <c r="E36" s="9">
        <v>0.4</v>
      </c>
      <c r="F36" s="9">
        <v>0.15</v>
      </c>
      <c r="G36" s="10">
        <v>681086120.48464</v>
      </c>
      <c r="H36" s="11">
        <v>0.86007346882525404</v>
      </c>
    </row>
    <row r="37" spans="1:8" s="14" customFormat="1" ht="13.5" customHeight="1" x14ac:dyDescent="0.25">
      <c r="A37" s="8">
        <f t="shared" si="0"/>
        <v>35</v>
      </c>
      <c r="B37" s="8">
        <v>4</v>
      </c>
      <c r="C37" s="8" t="s">
        <v>207</v>
      </c>
      <c r="D37" s="9">
        <v>0.5</v>
      </c>
      <c r="E37" s="9">
        <v>0.3</v>
      </c>
      <c r="F37" s="9">
        <v>0.1</v>
      </c>
      <c r="G37" s="10">
        <v>693408604.21973801</v>
      </c>
      <c r="H37" s="11">
        <v>0.75859721903953403</v>
      </c>
    </row>
    <row r="38" spans="1:8" s="14" customFormat="1" ht="13.5" customHeight="1" x14ac:dyDescent="0.25">
      <c r="A38" s="8">
        <f t="shared" si="0"/>
        <v>36</v>
      </c>
      <c r="B38" s="8">
        <v>28</v>
      </c>
      <c r="C38" s="8" t="s">
        <v>207</v>
      </c>
      <c r="D38" s="9">
        <v>0.5</v>
      </c>
      <c r="E38" s="9">
        <v>0.2</v>
      </c>
      <c r="F38" s="9">
        <v>0.05</v>
      </c>
      <c r="G38" s="10">
        <v>695682824.91155696</v>
      </c>
      <c r="H38" s="11">
        <v>0.76967684131372804</v>
      </c>
    </row>
    <row r="39" spans="1:8" s="14" customFormat="1" ht="13.5" customHeight="1" x14ac:dyDescent="0.25">
      <c r="A39" s="8">
        <f t="shared" si="0"/>
        <v>37</v>
      </c>
      <c r="B39" s="8">
        <v>50</v>
      </c>
      <c r="C39" s="8" t="s">
        <v>207</v>
      </c>
      <c r="D39" s="9">
        <v>0</v>
      </c>
      <c r="E39" s="9">
        <v>0.4</v>
      </c>
      <c r="F39" s="9">
        <v>0.15</v>
      </c>
      <c r="G39" s="10">
        <v>699698610.61429703</v>
      </c>
      <c r="H39" s="11">
        <v>0.84677492111106101</v>
      </c>
    </row>
    <row r="40" spans="1:8" s="14" customFormat="1" ht="13.5" customHeight="1" x14ac:dyDescent="0.25">
      <c r="A40" s="8">
        <f t="shared" si="0"/>
        <v>38</v>
      </c>
      <c r="B40" s="8">
        <v>8</v>
      </c>
      <c r="C40" s="8" t="s">
        <v>207</v>
      </c>
      <c r="D40" s="9">
        <v>0</v>
      </c>
      <c r="E40" s="9">
        <v>0.2</v>
      </c>
      <c r="F40" s="9">
        <v>0.1</v>
      </c>
      <c r="G40" s="10">
        <v>701648012.70381105</v>
      </c>
      <c r="H40" s="11">
        <v>0.79885963365771595</v>
      </c>
    </row>
    <row r="41" spans="1:8" s="14" customFormat="1" ht="13.5" customHeight="1" x14ac:dyDescent="0.25">
      <c r="A41" s="8">
        <f t="shared" si="0"/>
        <v>39</v>
      </c>
      <c r="B41" s="8">
        <v>38</v>
      </c>
      <c r="C41" s="8" t="s">
        <v>207</v>
      </c>
      <c r="D41" s="9">
        <v>0</v>
      </c>
      <c r="E41" s="9">
        <v>0.3</v>
      </c>
      <c r="F41" s="9">
        <v>0.15</v>
      </c>
      <c r="G41" s="10">
        <v>723791590.44237399</v>
      </c>
      <c r="H41" s="11">
        <v>0.85286841630743304</v>
      </c>
    </row>
    <row r="42" spans="1:8" s="14" customFormat="1" ht="13.5" customHeight="1" x14ac:dyDescent="0.25">
      <c r="A42" s="8">
        <f t="shared" si="0"/>
        <v>40</v>
      </c>
      <c r="B42" s="8">
        <v>30</v>
      </c>
      <c r="C42" s="8" t="s">
        <v>207</v>
      </c>
      <c r="D42" s="9">
        <v>0.9</v>
      </c>
      <c r="E42" s="9">
        <v>0.2</v>
      </c>
      <c r="F42" s="9">
        <v>0.05</v>
      </c>
      <c r="G42" s="10">
        <v>754304002.32638597</v>
      </c>
      <c r="H42" s="11">
        <v>0.83185214666297702</v>
      </c>
    </row>
    <row r="43" spans="1:8" s="14" customFormat="1" ht="13.5" customHeight="1" x14ac:dyDescent="0.25">
      <c r="A43" s="8">
        <f t="shared" si="0"/>
        <v>41</v>
      </c>
      <c r="B43" s="8">
        <v>18</v>
      </c>
      <c r="C43" s="8" t="s">
        <v>207</v>
      </c>
      <c r="D43" s="9">
        <v>0.9</v>
      </c>
      <c r="E43" s="9">
        <v>0.4</v>
      </c>
      <c r="F43" s="9">
        <v>0.1</v>
      </c>
      <c r="G43" s="10">
        <v>761918523.92551994</v>
      </c>
      <c r="H43" s="11">
        <v>0.82304427271908298</v>
      </c>
    </row>
    <row r="44" spans="1:8" s="14" customFormat="1" ht="13.5" customHeight="1" x14ac:dyDescent="0.25">
      <c r="A44" s="8">
        <f t="shared" si="0"/>
        <v>42</v>
      </c>
      <c r="B44" s="8">
        <v>41</v>
      </c>
      <c r="C44" s="8" t="s">
        <v>206</v>
      </c>
      <c r="D44" s="9">
        <v>0.9</v>
      </c>
      <c r="E44" s="9">
        <v>0.3</v>
      </c>
      <c r="F44" s="9">
        <v>0.15</v>
      </c>
      <c r="G44" s="10">
        <v>762670284.10181296</v>
      </c>
      <c r="H44" s="11">
        <v>0.79219313547191506</v>
      </c>
    </row>
    <row r="45" spans="1:8" s="14" customFormat="1" ht="13.5" customHeight="1" x14ac:dyDescent="0.25">
      <c r="A45" s="8">
        <f t="shared" si="0"/>
        <v>43</v>
      </c>
      <c r="B45" s="8">
        <v>6</v>
      </c>
      <c r="C45" s="8" t="s">
        <v>207</v>
      </c>
      <c r="D45" s="9">
        <v>0.9</v>
      </c>
      <c r="E45" s="9">
        <v>0.3</v>
      </c>
      <c r="F45" s="9">
        <v>0.1</v>
      </c>
      <c r="G45" s="10">
        <v>768576892.78114295</v>
      </c>
      <c r="H45" s="11">
        <v>0.84776601146345998</v>
      </c>
    </row>
    <row r="46" spans="1:8" s="14" customFormat="1" ht="13.5" customHeight="1" x14ac:dyDescent="0.25">
      <c r="A46" s="8">
        <f t="shared" si="0"/>
        <v>44</v>
      </c>
      <c r="B46" s="8">
        <v>10</v>
      </c>
      <c r="C46" s="8" t="s">
        <v>207</v>
      </c>
      <c r="D46" s="9">
        <v>0.5</v>
      </c>
      <c r="E46" s="9">
        <v>0.2</v>
      </c>
      <c r="F46" s="9">
        <v>0.1</v>
      </c>
      <c r="G46" s="10">
        <v>777519136.77871895</v>
      </c>
      <c r="H46" s="11">
        <v>0.85034600693809503</v>
      </c>
    </row>
    <row r="47" spans="1:8" s="14" customFormat="1" ht="13.5" customHeight="1" x14ac:dyDescent="0.25">
      <c r="A47" s="8">
        <f t="shared" si="0"/>
        <v>45</v>
      </c>
      <c r="B47" s="8">
        <v>47</v>
      </c>
      <c r="C47" s="8" t="s">
        <v>206</v>
      </c>
      <c r="D47" s="9">
        <v>0.9</v>
      </c>
      <c r="E47" s="9">
        <v>0.2</v>
      </c>
      <c r="F47" s="9">
        <v>0.15</v>
      </c>
      <c r="G47" s="10">
        <v>795049983.06645894</v>
      </c>
      <c r="H47" s="11">
        <v>0.86215458235035303</v>
      </c>
    </row>
    <row r="48" spans="1:8" s="14" customFormat="1" ht="13.5" customHeight="1" x14ac:dyDescent="0.25">
      <c r="A48" s="8">
        <f t="shared" si="0"/>
        <v>46</v>
      </c>
      <c r="B48" s="8">
        <v>52</v>
      </c>
      <c r="C48" s="8" t="s">
        <v>207</v>
      </c>
      <c r="D48" s="9">
        <v>0.5</v>
      </c>
      <c r="E48" s="9">
        <v>0.4</v>
      </c>
      <c r="F48" s="9">
        <v>0.15</v>
      </c>
      <c r="G48" s="10">
        <v>798592893.09769905</v>
      </c>
      <c r="H48" s="11">
        <v>0.90824721062091396</v>
      </c>
    </row>
    <row r="49" spans="1:8" s="14" customFormat="1" ht="13.5" customHeight="1" x14ac:dyDescent="0.25">
      <c r="A49" s="8">
        <f t="shared" si="0"/>
        <v>47</v>
      </c>
      <c r="B49" s="8">
        <v>44</v>
      </c>
      <c r="C49" s="8" t="s">
        <v>207</v>
      </c>
      <c r="D49" s="9">
        <v>0</v>
      </c>
      <c r="E49" s="9">
        <v>0.2</v>
      </c>
      <c r="F49" s="9">
        <v>0.15</v>
      </c>
      <c r="G49" s="10">
        <v>805859927.31309903</v>
      </c>
      <c r="H49" s="11">
        <v>0.93253210266514897</v>
      </c>
    </row>
    <row r="50" spans="1:8" s="14" customFormat="1" ht="13.5" customHeight="1" x14ac:dyDescent="0.25">
      <c r="A50" s="8">
        <f t="shared" si="0"/>
        <v>48</v>
      </c>
      <c r="B50" s="8">
        <v>40</v>
      </c>
      <c r="C50" s="8" t="s">
        <v>207</v>
      </c>
      <c r="D50" s="9">
        <v>0.5</v>
      </c>
      <c r="E50" s="9">
        <v>0.3</v>
      </c>
      <c r="F50" s="9">
        <v>0.15</v>
      </c>
      <c r="G50" s="10">
        <v>806799091.78989601</v>
      </c>
      <c r="H50" s="11">
        <v>0.91046232247518599</v>
      </c>
    </row>
    <row r="51" spans="1:8" s="14" customFormat="1" ht="13.5" customHeight="1" x14ac:dyDescent="0.25">
      <c r="A51" s="8">
        <f t="shared" si="0"/>
        <v>49</v>
      </c>
      <c r="B51" s="8">
        <v>53</v>
      </c>
      <c r="C51" s="8" t="s">
        <v>206</v>
      </c>
      <c r="D51" s="9">
        <v>0.9</v>
      </c>
      <c r="E51" s="9">
        <v>0.4</v>
      </c>
      <c r="F51" s="9">
        <v>0.15</v>
      </c>
      <c r="G51" s="10">
        <v>846136460.97405803</v>
      </c>
      <c r="H51" s="11">
        <v>1</v>
      </c>
    </row>
    <row r="52" spans="1:8" s="14" customFormat="1" ht="13.5" customHeight="1" x14ac:dyDescent="0.25">
      <c r="A52" s="8">
        <f t="shared" si="0"/>
        <v>50</v>
      </c>
      <c r="B52" s="8">
        <v>12</v>
      </c>
      <c r="C52" s="8" t="s">
        <v>207</v>
      </c>
      <c r="D52" s="9">
        <v>0.9</v>
      </c>
      <c r="E52" s="9">
        <v>0.2</v>
      </c>
      <c r="F52" s="9">
        <v>0.1</v>
      </c>
      <c r="G52" s="10">
        <v>846287995.65861905</v>
      </c>
      <c r="H52" s="11">
        <v>0.91039218527608801</v>
      </c>
    </row>
    <row r="53" spans="1:8" s="14" customFormat="1" ht="13.5" customHeight="1" x14ac:dyDescent="0.25">
      <c r="A53" s="8">
        <f t="shared" si="0"/>
        <v>51</v>
      </c>
      <c r="B53" s="8">
        <v>54</v>
      </c>
      <c r="C53" s="8" t="s">
        <v>207</v>
      </c>
      <c r="D53" s="9">
        <v>0.9</v>
      </c>
      <c r="E53" s="9">
        <v>0.4</v>
      </c>
      <c r="F53" s="9">
        <v>0.15</v>
      </c>
      <c r="G53" s="10">
        <v>863780236.87830496</v>
      </c>
      <c r="H53" s="11">
        <v>0.96362956052549098</v>
      </c>
    </row>
    <row r="54" spans="1:8" s="14" customFormat="1" ht="13.5" customHeight="1" x14ac:dyDescent="0.25">
      <c r="A54" s="8">
        <f t="shared" si="0"/>
        <v>52</v>
      </c>
      <c r="B54" s="8">
        <v>42</v>
      </c>
      <c r="C54" s="8" t="s">
        <v>207</v>
      </c>
      <c r="D54" s="9">
        <v>0.9</v>
      </c>
      <c r="E54" s="9">
        <v>0.3</v>
      </c>
      <c r="F54" s="9">
        <v>0.15</v>
      </c>
      <c r="G54" s="10">
        <v>877290789.64013195</v>
      </c>
      <c r="H54" s="11">
        <v>0.96464069969507404</v>
      </c>
    </row>
    <row r="55" spans="1:8" s="14" customFormat="1" ht="13.5" customHeight="1" x14ac:dyDescent="0.25">
      <c r="A55" s="8">
        <f t="shared" si="0"/>
        <v>53</v>
      </c>
      <c r="B55" s="8">
        <v>46</v>
      </c>
      <c r="C55" s="8" t="s">
        <v>207</v>
      </c>
      <c r="D55" s="9">
        <v>0.5</v>
      </c>
      <c r="E55" s="9">
        <v>0.2</v>
      </c>
      <c r="F55" s="9">
        <v>0.15</v>
      </c>
      <c r="G55" s="10">
        <v>895893333.66558194</v>
      </c>
      <c r="H55" s="11">
        <v>0.97334899128959895</v>
      </c>
    </row>
    <row r="56" spans="1:8" s="14" customFormat="1" ht="13.5" customHeight="1" x14ac:dyDescent="0.25">
      <c r="A56" s="15">
        <f t="shared" si="0"/>
        <v>54</v>
      </c>
      <c r="B56" s="15">
        <v>48</v>
      </c>
      <c r="C56" s="15" t="s">
        <v>207</v>
      </c>
      <c r="D56" s="16">
        <v>0.9</v>
      </c>
      <c r="E56" s="16">
        <v>0.2</v>
      </c>
      <c r="F56" s="16">
        <v>0.15</v>
      </c>
      <c r="G56" s="17">
        <v>947271828.94380295</v>
      </c>
      <c r="H56" s="18">
        <v>1</v>
      </c>
    </row>
  </sheetData>
  <mergeCells count="5">
    <mergeCell ref="C1:F1"/>
    <mergeCell ref="H1:H2"/>
    <mergeCell ref="G1:G2"/>
    <mergeCell ref="B1:B2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01"/>
  <sheetViews>
    <sheetView topLeftCell="AG183" workbookViewId="0">
      <selection activeCell="A201" sqref="A201:AM201"/>
    </sheetView>
  </sheetViews>
  <sheetFormatPr defaultRowHeight="15" x14ac:dyDescent="0.25"/>
  <cols>
    <col min="1" max="1" width="15.85546875" bestFit="1" customWidth="1"/>
    <col min="2" max="2" width="20.140625" bestFit="1" customWidth="1"/>
    <col min="3" max="3" width="10.85546875" bestFit="1" customWidth="1"/>
    <col min="4" max="4" width="8.140625" bestFit="1" customWidth="1"/>
    <col min="5" max="5" width="23.85546875" bestFit="1" customWidth="1"/>
    <col min="6" max="6" width="36.85546875" bestFit="1" customWidth="1"/>
    <col min="7" max="7" width="23.42578125" bestFit="1" customWidth="1"/>
    <col min="8" max="8" width="28.85546875" bestFit="1" customWidth="1"/>
    <col min="9" max="9" width="17" bestFit="1" customWidth="1"/>
    <col min="10" max="10" width="25.42578125" bestFit="1" customWidth="1"/>
    <col min="11" max="11" width="27.140625" bestFit="1" customWidth="1"/>
    <col min="12" max="12" width="29.28515625" bestFit="1" customWidth="1"/>
    <col min="13" max="13" width="23.42578125" bestFit="1" customWidth="1"/>
    <col min="14" max="14" width="13.85546875" bestFit="1" customWidth="1"/>
    <col min="15" max="15" width="25.28515625" bestFit="1" customWidth="1"/>
    <col min="16" max="16" width="28" bestFit="1" customWidth="1"/>
    <col min="17" max="17" width="22.140625" bestFit="1" customWidth="1"/>
    <col min="18" max="18" width="26.7109375" bestFit="1" customWidth="1"/>
    <col min="19" max="19" width="22.42578125" bestFit="1" customWidth="1"/>
    <col min="20" max="20" width="29.5703125" bestFit="1" customWidth="1"/>
    <col min="21" max="21" width="22.28515625" bestFit="1" customWidth="1"/>
    <col min="22" max="22" width="25" bestFit="1" customWidth="1"/>
    <col min="23" max="23" width="16" bestFit="1" customWidth="1"/>
    <col min="24" max="24" width="30.42578125" bestFit="1" customWidth="1"/>
    <col min="25" max="25" width="13" bestFit="1" customWidth="1"/>
    <col min="26" max="26" width="30.7109375" bestFit="1" customWidth="1"/>
    <col min="27" max="27" width="21.85546875" bestFit="1" customWidth="1"/>
    <col min="28" max="30" width="19" bestFit="1" customWidth="1"/>
    <col min="31" max="33" width="18.85546875" bestFit="1" customWidth="1"/>
    <col min="34" max="36" width="23.85546875" bestFit="1" customWidth="1"/>
    <col min="37" max="39" width="29.28515625" bestFit="1" customWidth="1"/>
  </cols>
  <sheetData>
    <row r="1" spans="1:39" x14ac:dyDescent="0.25">
      <c r="A1" t="s">
        <v>193</v>
      </c>
      <c r="B1" t="s">
        <v>194</v>
      </c>
      <c r="C1" t="s">
        <v>179</v>
      </c>
      <c r="D1" t="s">
        <v>192</v>
      </c>
      <c r="E1" t="s">
        <v>35</v>
      </c>
      <c r="F1" t="s">
        <v>50</v>
      </c>
      <c r="G1" t="s">
        <v>54</v>
      </c>
      <c r="H1" t="s">
        <v>58</v>
      </c>
      <c r="I1" t="s">
        <v>61</v>
      </c>
      <c r="J1" t="s">
        <v>68</v>
      </c>
      <c r="K1" t="s">
        <v>72</v>
      </c>
      <c r="L1" t="s">
        <v>78</v>
      </c>
      <c r="M1" t="s">
        <v>80</v>
      </c>
      <c r="N1" t="s">
        <v>82</v>
      </c>
      <c r="O1" t="s">
        <v>87</v>
      </c>
      <c r="P1" t="s">
        <v>91</v>
      </c>
      <c r="Q1" t="s">
        <v>101</v>
      </c>
      <c r="R1" t="s">
        <v>103</v>
      </c>
      <c r="S1" t="s">
        <v>105</v>
      </c>
      <c r="T1" t="s">
        <v>111</v>
      </c>
      <c r="U1" t="s">
        <v>113</v>
      </c>
      <c r="V1" t="s">
        <v>116</v>
      </c>
      <c r="W1" t="s">
        <v>118</v>
      </c>
      <c r="X1" t="s">
        <v>122</v>
      </c>
      <c r="Y1" t="s">
        <v>124</v>
      </c>
      <c r="Z1" t="s">
        <v>131</v>
      </c>
      <c r="AA1" t="s">
        <v>138</v>
      </c>
      <c r="AB1" t="s">
        <v>150</v>
      </c>
      <c r="AC1" t="s">
        <v>152</v>
      </c>
      <c r="AD1" t="s">
        <v>153</v>
      </c>
      <c r="AE1" t="s">
        <v>154</v>
      </c>
      <c r="AF1" t="s">
        <v>158</v>
      </c>
      <c r="AG1" t="s">
        <v>159</v>
      </c>
      <c r="AH1" t="s">
        <v>160</v>
      </c>
      <c r="AI1" t="s">
        <v>162</v>
      </c>
      <c r="AJ1" t="s">
        <v>163</v>
      </c>
      <c r="AK1" t="s">
        <v>164</v>
      </c>
      <c r="AL1" t="s">
        <v>166</v>
      </c>
      <c r="AM1" t="s">
        <v>167</v>
      </c>
    </row>
    <row r="2" spans="1:39" x14ac:dyDescent="0.25">
      <c r="A2">
        <v>0</v>
      </c>
      <c r="B2">
        <v>0</v>
      </c>
      <c r="C2">
        <v>1</v>
      </c>
      <c r="D2">
        <v>31</v>
      </c>
      <c r="E2">
        <v>0.14525720067357201</v>
      </c>
      <c r="F2">
        <v>0.37278197944047903</v>
      </c>
      <c r="G2">
        <v>60130.8059573348</v>
      </c>
      <c r="H2">
        <v>4.0015955243993097E-3</v>
      </c>
      <c r="I2">
        <v>0.61337513311998904</v>
      </c>
      <c r="J2">
        <v>0.15070626575034099</v>
      </c>
      <c r="K2">
        <v>0.97587452379521</v>
      </c>
      <c r="L2">
        <v>-5.4131738790636899</v>
      </c>
      <c r="M2">
        <v>-11.8387433704827</v>
      </c>
      <c r="N2">
        <v>0.90700192631292198</v>
      </c>
      <c r="O2">
        <v>2.8345690081360999</v>
      </c>
      <c r="P2">
        <v>0.66830348383821503</v>
      </c>
      <c r="Q2">
        <v>0.90017008687718802</v>
      </c>
      <c r="R2">
        <v>7.6432507175777598E-2</v>
      </c>
      <c r="S2">
        <v>-8.3090461770771104E-2</v>
      </c>
      <c r="T2">
        <v>2.5194229874585301</v>
      </c>
      <c r="U2">
        <v>1703568.1557608801</v>
      </c>
      <c r="V2">
        <v>2.5376871954876701</v>
      </c>
      <c r="W2">
        <v>0.51497681153635499</v>
      </c>
      <c r="X2">
        <v>6.3883459694450702</v>
      </c>
      <c r="Y2">
        <v>2.52667116663878E-2</v>
      </c>
      <c r="Z2">
        <v>-7.9410373637080198</v>
      </c>
      <c r="AA2">
        <v>0.61444662409077899</v>
      </c>
      <c r="AB2">
        <v>0.91646954554482396</v>
      </c>
      <c r="AC2">
        <v>0.76646310121752304</v>
      </c>
      <c r="AD2">
        <v>0.81626616618130399</v>
      </c>
      <c r="AE2">
        <v>0.126797930150293</v>
      </c>
      <c r="AF2">
        <v>8.9681228784262199E-2</v>
      </c>
      <c r="AG2">
        <v>9.0711121793603494E-2</v>
      </c>
      <c r="AH2">
        <v>0.41558364541732001</v>
      </c>
      <c r="AI2">
        <v>0.249333599125966</v>
      </c>
      <c r="AJ2">
        <v>0.32917279381952302</v>
      </c>
      <c r="AK2">
        <v>1.4461023597115501</v>
      </c>
      <c r="AL2">
        <v>1.9051258732718801</v>
      </c>
      <c r="AM2">
        <v>2.04156617720029</v>
      </c>
    </row>
    <row r="3" spans="1:39" x14ac:dyDescent="0.25">
      <c r="A3">
        <v>0</v>
      </c>
      <c r="B3">
        <v>0</v>
      </c>
      <c r="C3">
        <v>2</v>
      </c>
      <c r="D3">
        <v>31</v>
      </c>
      <c r="E3">
        <v>0.146253309716354</v>
      </c>
      <c r="F3">
        <v>0.95203209808329103</v>
      </c>
      <c r="G3">
        <v>35808.189709903701</v>
      </c>
      <c r="H3">
        <v>7.1913576888991502E-3</v>
      </c>
      <c r="I3">
        <v>1.19837036780629</v>
      </c>
      <c r="J3">
        <v>0.14532905412925201</v>
      </c>
      <c r="K3">
        <v>0.59877223417221104</v>
      </c>
      <c r="L3">
        <v>-3.5171905096294398</v>
      </c>
      <c r="M3">
        <v>-8.6885231629665896</v>
      </c>
      <c r="N3">
        <v>0.73369181896618096</v>
      </c>
      <c r="O3">
        <v>2.5494139513307399</v>
      </c>
      <c r="P3">
        <v>0.96637768305139604</v>
      </c>
      <c r="Q3">
        <v>0.99126806282089097</v>
      </c>
      <c r="R3">
        <v>9.3600961209158395E-2</v>
      </c>
      <c r="S3">
        <v>-0.45884681975643599</v>
      </c>
      <c r="T3">
        <v>1.26146835491061</v>
      </c>
      <c r="U3">
        <v>1886104.0591285599</v>
      </c>
      <c r="V3">
        <v>2.2249856785481099</v>
      </c>
      <c r="W3">
        <v>0.56066994381160495</v>
      </c>
      <c r="X3">
        <v>11.1076221348834</v>
      </c>
      <c r="Y3">
        <v>2.0550047843644E-2</v>
      </c>
      <c r="Z3">
        <v>-8.9026568747405008</v>
      </c>
      <c r="AA3">
        <v>0.21711412268411401</v>
      </c>
      <c r="AB3">
        <v>0.113627908237977</v>
      </c>
      <c r="AC3">
        <v>0.45904050793382301</v>
      </c>
      <c r="AD3">
        <v>0.75335198322543895</v>
      </c>
      <c r="AE3">
        <v>0.124866012629005</v>
      </c>
      <c r="AF3">
        <v>0.13280596454825699</v>
      </c>
      <c r="AG3">
        <v>0.13856734644819499</v>
      </c>
      <c r="AH3">
        <v>0.369346688706987</v>
      </c>
      <c r="AI3">
        <v>0.29237012504367199</v>
      </c>
      <c r="AJ3">
        <v>0.54638744435752695</v>
      </c>
      <c r="AK3">
        <v>1.66228337425921</v>
      </c>
      <c r="AL3">
        <v>1.4000497412498301</v>
      </c>
      <c r="AM3">
        <v>0.59435666207274196</v>
      </c>
    </row>
    <row r="4" spans="1:39" x14ac:dyDescent="0.25">
      <c r="A4">
        <v>1</v>
      </c>
      <c r="B4">
        <v>360741521.07023799</v>
      </c>
      <c r="C4">
        <v>3</v>
      </c>
      <c r="D4">
        <v>31</v>
      </c>
      <c r="E4">
        <v>0.128761742770439</v>
      </c>
      <c r="F4">
        <v>8.3100072777597206E-2</v>
      </c>
      <c r="G4">
        <v>63597.937875456402</v>
      </c>
      <c r="H4">
        <v>6.0685144741670204E-3</v>
      </c>
      <c r="I4">
        <v>0.67234125082090002</v>
      </c>
      <c r="J4">
        <v>0.169477927859916</v>
      </c>
      <c r="K4">
        <v>0.83569548954081296</v>
      </c>
      <c r="L4">
        <v>-2.5381992566073301</v>
      </c>
      <c r="M4">
        <v>-5.7469871911685901</v>
      </c>
      <c r="N4">
        <v>0.94856351111060899</v>
      </c>
      <c r="O4">
        <v>2.2173646882412998</v>
      </c>
      <c r="P4">
        <v>0.75997967469366301</v>
      </c>
      <c r="Q4">
        <v>0.98166967862634902</v>
      </c>
      <c r="R4">
        <v>6.8306253815535504E-4</v>
      </c>
      <c r="S4">
        <v>-0.30368060062406599</v>
      </c>
      <c r="T4">
        <v>3.7647987063659798</v>
      </c>
      <c r="U4">
        <v>1483808.99750395</v>
      </c>
      <c r="V4">
        <v>2.5626131912536199</v>
      </c>
      <c r="W4">
        <v>0.42599966902937703</v>
      </c>
      <c r="X4">
        <v>5.7560923541779596</v>
      </c>
      <c r="Y4">
        <v>2.13769444193459E-2</v>
      </c>
      <c r="Z4">
        <v>-5.7725875370204403</v>
      </c>
      <c r="AA4">
        <v>0.10489589183463199</v>
      </c>
      <c r="AB4">
        <v>0.44560117700486401</v>
      </c>
      <c r="AC4">
        <v>0.39183545831241601</v>
      </c>
      <c r="AD4">
        <v>0.64141189649002595</v>
      </c>
      <c r="AE4">
        <v>0.120169768387103</v>
      </c>
      <c r="AF4">
        <v>0.108402485081227</v>
      </c>
      <c r="AG4">
        <v>0.124707416688092</v>
      </c>
      <c r="AH4">
        <v>0.492176971830043</v>
      </c>
      <c r="AI4">
        <v>0.15530830888368699</v>
      </c>
      <c r="AJ4">
        <v>0.51281126317046599</v>
      </c>
      <c r="AK4">
        <v>1.3227720733768</v>
      </c>
      <c r="AL4">
        <v>2.3016809614248701</v>
      </c>
      <c r="AM4">
        <v>1.6561787853866701</v>
      </c>
    </row>
    <row r="5" spans="1:39" x14ac:dyDescent="0.25">
      <c r="A5">
        <v>0</v>
      </c>
      <c r="B5">
        <v>84431011.230018407</v>
      </c>
      <c r="C5">
        <v>4</v>
      </c>
      <c r="D5">
        <v>31</v>
      </c>
      <c r="E5">
        <v>0.16249495483923199</v>
      </c>
      <c r="F5">
        <v>0.28619609334622498</v>
      </c>
      <c r="G5">
        <v>43053.112558089197</v>
      </c>
      <c r="H5">
        <v>1.4853960204054599E-4</v>
      </c>
      <c r="I5">
        <v>0.75299378526420302</v>
      </c>
      <c r="J5">
        <v>6.28467326109967E-2</v>
      </c>
      <c r="K5">
        <v>0.80867529366339996</v>
      </c>
      <c r="L5">
        <v>-4.9419433525018404</v>
      </c>
      <c r="M5">
        <v>-9.2625712896976609</v>
      </c>
      <c r="N5">
        <v>0.96423144833697005</v>
      </c>
      <c r="O5">
        <v>0.84821688259820005</v>
      </c>
      <c r="P5">
        <v>0.77170113390078798</v>
      </c>
      <c r="Q5">
        <v>0.60553415379312403</v>
      </c>
      <c r="R5">
        <v>0.234706632444868</v>
      </c>
      <c r="S5">
        <v>-0.37368309019540902</v>
      </c>
      <c r="T5">
        <v>2.17038353243028</v>
      </c>
      <c r="U5">
        <v>2332605.8458234202</v>
      </c>
      <c r="V5">
        <v>2.4050542658037699</v>
      </c>
      <c r="W5">
        <v>0.483865894646966</v>
      </c>
      <c r="X5">
        <v>7.97729848265881</v>
      </c>
      <c r="Y5">
        <v>2.1766650091564799E-2</v>
      </c>
      <c r="Z5">
        <v>-9.1768886378128105</v>
      </c>
      <c r="AA5">
        <v>0.38878485698544002</v>
      </c>
      <c r="AB5">
        <v>0.36112392119131997</v>
      </c>
      <c r="AC5">
        <v>0.432075180913089</v>
      </c>
      <c r="AD5">
        <v>0.37600256055709902</v>
      </c>
      <c r="AE5">
        <v>0.103223520983709</v>
      </c>
      <c r="AF5">
        <v>0.104334280970157</v>
      </c>
      <c r="AG5">
        <v>6.8990905657410603E-2</v>
      </c>
      <c r="AH5">
        <v>0.40183568238902401</v>
      </c>
      <c r="AI5">
        <v>0.25532340849033802</v>
      </c>
      <c r="AJ5">
        <v>0.41231864711716798</v>
      </c>
      <c r="AK5">
        <v>0.88399623702255803</v>
      </c>
      <c r="AL5">
        <v>1.06468872854388</v>
      </c>
      <c r="AM5">
        <v>1.9446016858942199</v>
      </c>
    </row>
    <row r="6" spans="1:39" x14ac:dyDescent="0.25">
      <c r="A6">
        <v>0</v>
      </c>
      <c r="B6">
        <v>49739050.955082297</v>
      </c>
      <c r="C6">
        <v>5</v>
      </c>
      <c r="D6">
        <v>31</v>
      </c>
      <c r="E6">
        <v>0.16843233262037399</v>
      </c>
      <c r="F6">
        <v>6.5866392002208202E-2</v>
      </c>
      <c r="G6">
        <v>81516.036302404202</v>
      </c>
      <c r="H6">
        <v>3.1063345004036101E-3</v>
      </c>
      <c r="I6">
        <v>1.04621158017009</v>
      </c>
      <c r="J6">
        <v>0.148774403568605</v>
      </c>
      <c r="K6">
        <v>0.73331429132726</v>
      </c>
      <c r="L6">
        <v>-4.4634405090054496</v>
      </c>
      <c r="M6">
        <v>-10.499086247282101</v>
      </c>
      <c r="N6">
        <v>0.91576007111812896</v>
      </c>
      <c r="O6">
        <v>0.831837241316013</v>
      </c>
      <c r="P6">
        <v>0.88611853740597102</v>
      </c>
      <c r="Q6">
        <v>0.91733558002859406</v>
      </c>
      <c r="R6">
        <v>3.2541660375718498E-2</v>
      </c>
      <c r="S6">
        <v>-0.12553271243406899</v>
      </c>
      <c r="T6">
        <v>1.31954557267367</v>
      </c>
      <c r="U6">
        <v>1715481.3575558399</v>
      </c>
      <c r="V6">
        <v>2.09008688745147</v>
      </c>
      <c r="W6">
        <v>0.303044038734748</v>
      </c>
      <c r="X6">
        <v>8.1952813799609405</v>
      </c>
      <c r="Y6">
        <v>3.59962586512955E-2</v>
      </c>
      <c r="Z6">
        <v>-8.4369287627190293</v>
      </c>
      <c r="AA6">
        <v>0.18504075644037199</v>
      </c>
      <c r="AB6">
        <v>0.92110653967363798</v>
      </c>
      <c r="AC6">
        <v>0.98951151818851901</v>
      </c>
      <c r="AD6">
        <v>0.59486316078109702</v>
      </c>
      <c r="AE6">
        <v>0.11195318897720399</v>
      </c>
      <c r="AF6">
        <v>0.14736357866704899</v>
      </c>
      <c r="AG6">
        <v>0.14573036819836099</v>
      </c>
      <c r="AH6">
        <v>0.41917583280991499</v>
      </c>
      <c r="AI6">
        <v>0.21269979246729101</v>
      </c>
      <c r="AJ6">
        <v>0.45574965679459301</v>
      </c>
      <c r="AK6">
        <v>1.57046856187541</v>
      </c>
      <c r="AL6">
        <v>0.51192366454021498</v>
      </c>
      <c r="AM6">
        <v>1.3340589027169401</v>
      </c>
    </row>
    <row r="7" spans="1:39" x14ac:dyDescent="0.25">
      <c r="A7">
        <v>0</v>
      </c>
      <c r="B7">
        <v>102955194.795368</v>
      </c>
      <c r="C7">
        <v>6</v>
      </c>
      <c r="D7">
        <v>31</v>
      </c>
      <c r="E7">
        <v>0.18267207315703901</v>
      </c>
      <c r="F7">
        <v>0.201568525980692</v>
      </c>
      <c r="G7">
        <v>44908.8310818479</v>
      </c>
      <c r="H7">
        <v>5.7476795752020504E-3</v>
      </c>
      <c r="I7">
        <v>1.48507405538356</v>
      </c>
      <c r="J7">
        <v>0.138117155743821</v>
      </c>
      <c r="K7">
        <v>0.65652738200093197</v>
      </c>
      <c r="L7">
        <v>-4.9009102343209099</v>
      </c>
      <c r="M7">
        <v>-5.6568063016980901</v>
      </c>
      <c r="N7">
        <v>0.93021129774814504</v>
      </c>
      <c r="O7">
        <v>0.70400445490768604</v>
      </c>
      <c r="P7">
        <v>0.71536991580715403</v>
      </c>
      <c r="Q7">
        <v>0.73500963013153497</v>
      </c>
      <c r="R7">
        <v>0.10928046078508501</v>
      </c>
      <c r="S7">
        <v>-4.9876524279243301E-2</v>
      </c>
      <c r="T7">
        <v>1.23486708026961</v>
      </c>
      <c r="U7">
        <v>2800267.3765691002</v>
      </c>
      <c r="V7">
        <v>2.5463497681397702</v>
      </c>
      <c r="W7">
        <v>0.435821286590653</v>
      </c>
      <c r="X7">
        <v>6.9839920112863201</v>
      </c>
      <c r="Y7">
        <v>3.01509367377371E-2</v>
      </c>
      <c r="Z7">
        <v>-5.8249099547602201</v>
      </c>
      <c r="AA7">
        <v>0.35510389780427798</v>
      </c>
      <c r="AB7">
        <v>0.74176186079624995</v>
      </c>
      <c r="AC7">
        <v>0.19682225218624799</v>
      </c>
      <c r="AD7">
        <v>0.17215185904409699</v>
      </c>
      <c r="AE7">
        <v>5.71560072551947E-2</v>
      </c>
      <c r="AF7">
        <v>0.12667482646682801</v>
      </c>
      <c r="AG7">
        <v>6.8221876856405295E-2</v>
      </c>
      <c r="AH7">
        <v>0.35866097603749902</v>
      </c>
      <c r="AI7">
        <v>0.28245425350021103</v>
      </c>
      <c r="AJ7">
        <v>0.35473482897188502</v>
      </c>
      <c r="AK7">
        <v>0.81951798101739304</v>
      </c>
      <c r="AL7">
        <v>0.86968347566492199</v>
      </c>
      <c r="AM7">
        <v>1.63265512323693</v>
      </c>
    </row>
    <row r="8" spans="1:39" x14ac:dyDescent="0.25">
      <c r="A8">
        <v>0</v>
      </c>
      <c r="B8">
        <v>0</v>
      </c>
      <c r="C8">
        <v>7</v>
      </c>
      <c r="D8">
        <v>31</v>
      </c>
      <c r="E8">
        <v>0.19193667212815499</v>
      </c>
      <c r="F8">
        <v>0.214418975609588</v>
      </c>
      <c r="G8">
        <v>47191.360430122601</v>
      </c>
      <c r="H8">
        <v>2.0767525230755601E-3</v>
      </c>
      <c r="I8">
        <v>0.89430809369299102</v>
      </c>
      <c r="J8">
        <v>0.140108093430899</v>
      </c>
      <c r="K8">
        <v>0.96842614645662295</v>
      </c>
      <c r="L8">
        <v>-4.98902809853666</v>
      </c>
      <c r="M8">
        <v>-10.1456937977206</v>
      </c>
      <c r="N8">
        <v>0.91266635697486298</v>
      </c>
      <c r="O8">
        <v>2.45446102811658</v>
      </c>
      <c r="P8">
        <v>0.79700296812364801</v>
      </c>
      <c r="Q8">
        <v>0.63386554343043799</v>
      </c>
      <c r="R8">
        <v>1.45264980726643E-2</v>
      </c>
      <c r="S8">
        <v>-0.39305189655162398</v>
      </c>
      <c r="T8">
        <v>3.0057298801932499</v>
      </c>
      <c r="U8">
        <v>2688112.86878306</v>
      </c>
      <c r="V8">
        <v>2.37953450479894</v>
      </c>
      <c r="W8">
        <v>0.31509118048951501</v>
      </c>
      <c r="X8">
        <v>14.3249500590377</v>
      </c>
      <c r="Y8">
        <v>2.90580306018332E-2</v>
      </c>
      <c r="Z8">
        <v>-10.0964084334578</v>
      </c>
      <c r="AA8">
        <v>0.22863760220492299</v>
      </c>
      <c r="AB8">
        <v>0.38496806731796801</v>
      </c>
      <c r="AC8">
        <v>0.20571028039557901</v>
      </c>
      <c r="AD8">
        <v>0.15339431292493799</v>
      </c>
      <c r="AE8">
        <v>6.5633492567809301E-2</v>
      </c>
      <c r="AF8">
        <v>0.13883546406519601</v>
      </c>
      <c r="AG8">
        <v>6.5921241108677406E-2</v>
      </c>
      <c r="AH8">
        <v>0.409723079030402</v>
      </c>
      <c r="AI8">
        <v>0.22708697435871</v>
      </c>
      <c r="AJ8">
        <v>0.49406975732543501</v>
      </c>
      <c r="AK8">
        <v>1.5858063892840899</v>
      </c>
      <c r="AL8">
        <v>1.6991816877813899</v>
      </c>
      <c r="AM8">
        <v>0.62178540160823603</v>
      </c>
    </row>
    <row r="9" spans="1:39" x14ac:dyDescent="0.25">
      <c r="A9">
        <v>0</v>
      </c>
      <c r="B9">
        <v>0</v>
      </c>
      <c r="C9">
        <v>8</v>
      </c>
      <c r="D9">
        <v>31</v>
      </c>
      <c r="E9">
        <v>0.19018574286554901</v>
      </c>
      <c r="F9">
        <v>0.41024274756433399</v>
      </c>
      <c r="G9">
        <v>47615.214027609902</v>
      </c>
      <c r="H9">
        <v>9.1149932375492095E-3</v>
      </c>
      <c r="I9">
        <v>1.14615312645142</v>
      </c>
      <c r="J9">
        <v>0.23758769340740399</v>
      </c>
      <c r="K9">
        <v>0.72436623039655401</v>
      </c>
      <c r="L9">
        <v>-4.1614302238356302</v>
      </c>
      <c r="M9">
        <v>-6.7980198345985299</v>
      </c>
      <c r="N9">
        <v>0.77069391968427203</v>
      </c>
      <c r="O9">
        <v>0.69175283168802104</v>
      </c>
      <c r="P9">
        <v>0.78027461117459496</v>
      </c>
      <c r="Q9">
        <v>0.88566446502809404</v>
      </c>
      <c r="R9">
        <v>2.3606699027877799E-2</v>
      </c>
      <c r="S9">
        <v>-0.105980111581157</v>
      </c>
      <c r="T9">
        <v>3.1550581106706499</v>
      </c>
      <c r="U9">
        <v>1000477.7678242</v>
      </c>
      <c r="V9">
        <v>1.9629403801221601</v>
      </c>
      <c r="W9">
        <v>0.51141946781356795</v>
      </c>
      <c r="X9">
        <v>12.486822278855801</v>
      </c>
      <c r="Y9">
        <v>3.2917813157803698E-2</v>
      </c>
      <c r="Z9">
        <v>-10.3460166299064</v>
      </c>
      <c r="AA9">
        <v>0.281069851861452</v>
      </c>
      <c r="AB9">
        <v>0.70678260236978496</v>
      </c>
      <c r="AC9">
        <v>0.72698915373184703</v>
      </c>
      <c r="AD9">
        <v>0.88035527618252696</v>
      </c>
      <c r="AE9">
        <v>0.10437696325872101</v>
      </c>
      <c r="AF9">
        <v>0.115692127555027</v>
      </c>
      <c r="AG9">
        <v>7.4193878484889897E-2</v>
      </c>
      <c r="AH9">
        <v>0.30216466199070002</v>
      </c>
      <c r="AI9">
        <v>0.22448720901121799</v>
      </c>
      <c r="AJ9">
        <v>0.35036853113207</v>
      </c>
      <c r="AK9">
        <v>0.92486709622041097</v>
      </c>
      <c r="AL9">
        <v>0.995118120849389</v>
      </c>
      <c r="AM9">
        <v>2.27571830152525</v>
      </c>
    </row>
    <row r="10" spans="1:39" x14ac:dyDescent="0.25">
      <c r="A10">
        <v>0</v>
      </c>
      <c r="B10">
        <v>159542394.02792501</v>
      </c>
      <c r="C10">
        <v>9</v>
      </c>
      <c r="D10">
        <v>31</v>
      </c>
      <c r="E10">
        <v>0.140838769176509</v>
      </c>
      <c r="F10">
        <v>0.82745612493366905</v>
      </c>
      <c r="G10">
        <v>27934.6730300749</v>
      </c>
      <c r="H10">
        <v>2.2335656545462599E-3</v>
      </c>
      <c r="I10">
        <v>1.4673904069103301</v>
      </c>
      <c r="J10">
        <v>0.18198827915577601</v>
      </c>
      <c r="K10">
        <v>0.62625144084682705</v>
      </c>
      <c r="L10">
        <v>-5.6004682576516602</v>
      </c>
      <c r="M10">
        <v>-6.1550772449001698</v>
      </c>
      <c r="N10">
        <v>0.73299975363630798</v>
      </c>
      <c r="O10">
        <v>1.5446680290308501</v>
      </c>
      <c r="P10">
        <v>0.93280777492653599</v>
      </c>
      <c r="Q10">
        <v>0.63913370603986597</v>
      </c>
      <c r="R10">
        <v>0.15390325303014801</v>
      </c>
      <c r="S10">
        <v>-0.40214449186227302</v>
      </c>
      <c r="T10">
        <v>3.8546473205054599</v>
      </c>
      <c r="U10">
        <v>1082217.8811067699</v>
      </c>
      <c r="V10">
        <v>1.7692086316033999</v>
      </c>
      <c r="W10">
        <v>0.43122513315954702</v>
      </c>
      <c r="X10">
        <v>13.765797892515501</v>
      </c>
      <c r="Y10">
        <v>3.2034935195948799E-2</v>
      </c>
      <c r="Z10">
        <v>-10.4047233080491</v>
      </c>
      <c r="AA10">
        <v>0.26478881482104799</v>
      </c>
      <c r="AB10">
        <v>0.35144169967505201</v>
      </c>
      <c r="AC10">
        <v>0.92897822891245596</v>
      </c>
      <c r="AD10">
        <v>0.68724345768685502</v>
      </c>
      <c r="AE10">
        <v>6.3756482284399701E-2</v>
      </c>
      <c r="AF10">
        <v>0.111343832664657</v>
      </c>
      <c r="AG10">
        <v>8.0012572901905499E-2</v>
      </c>
      <c r="AH10">
        <v>0.38100776778843698</v>
      </c>
      <c r="AI10">
        <v>0.182713077402965</v>
      </c>
      <c r="AJ10">
        <v>0.38284934341134502</v>
      </c>
      <c r="AK10">
        <v>0.67429463204977802</v>
      </c>
      <c r="AL10">
        <v>2.2179134636552802</v>
      </c>
      <c r="AM10">
        <v>1.21651597671913</v>
      </c>
    </row>
    <row r="11" spans="1:39" x14ac:dyDescent="0.25">
      <c r="A11">
        <v>0</v>
      </c>
      <c r="B11">
        <v>0</v>
      </c>
      <c r="C11">
        <v>10</v>
      </c>
      <c r="D11">
        <v>31</v>
      </c>
      <c r="E11">
        <v>0.115961405816721</v>
      </c>
      <c r="F11">
        <v>0.178625471895793</v>
      </c>
      <c r="G11">
        <v>52472.463272861198</v>
      </c>
      <c r="H11">
        <v>3.7258922241197399E-3</v>
      </c>
      <c r="I11">
        <v>1.1607955142625099</v>
      </c>
      <c r="J11">
        <v>0.174934755601862</v>
      </c>
      <c r="K11">
        <v>0.51833707683894303</v>
      </c>
      <c r="L11">
        <v>-2.7876082107517899</v>
      </c>
      <c r="M11">
        <v>-4.1473029757011703</v>
      </c>
      <c r="N11">
        <v>0.83582373912225005</v>
      </c>
      <c r="O11">
        <v>0.73030180746361295</v>
      </c>
      <c r="P11">
        <v>0.94551433894550396</v>
      </c>
      <c r="Q11">
        <v>0.84260030985984502</v>
      </c>
      <c r="R11">
        <v>0.162049244719674</v>
      </c>
      <c r="S11">
        <v>-0.39729914018069401</v>
      </c>
      <c r="T11">
        <v>1.9574202391772999</v>
      </c>
      <c r="U11">
        <v>2073605.6660139</v>
      </c>
      <c r="V11">
        <v>1.8230563628207901</v>
      </c>
      <c r="W11">
        <v>0.58344059242797097</v>
      </c>
      <c r="X11">
        <v>12.026860746915901</v>
      </c>
      <c r="Y11">
        <v>3.4495042167688901E-2</v>
      </c>
      <c r="Z11">
        <v>-11.7336918769777</v>
      </c>
      <c r="AA11">
        <v>0.798040877242573</v>
      </c>
      <c r="AB11">
        <v>0.56132856170879697</v>
      </c>
      <c r="AC11">
        <v>0.87720476235379496</v>
      </c>
      <c r="AD11">
        <v>4.8552080165827599E-2</v>
      </c>
      <c r="AE11">
        <v>6.2346384435310001E-2</v>
      </c>
      <c r="AF11">
        <v>9.13325070282444E-2</v>
      </c>
      <c r="AG11">
        <v>6.0645407286239801E-2</v>
      </c>
      <c r="AH11">
        <v>0.30423236307471502</v>
      </c>
      <c r="AI11">
        <v>0.186901036288182</v>
      </c>
      <c r="AJ11">
        <v>0.39713320093415699</v>
      </c>
      <c r="AK11">
        <v>2.17179897752444</v>
      </c>
      <c r="AL11">
        <v>1.41577575445783</v>
      </c>
      <c r="AM11">
        <v>1.8764052687422801</v>
      </c>
    </row>
    <row r="12" spans="1:39" x14ac:dyDescent="0.25">
      <c r="A12">
        <v>0</v>
      </c>
      <c r="B12">
        <v>0</v>
      </c>
      <c r="C12">
        <v>11</v>
      </c>
      <c r="D12">
        <v>31</v>
      </c>
      <c r="E12">
        <v>0.14559595297521399</v>
      </c>
      <c r="F12">
        <v>0.60221662706928303</v>
      </c>
      <c r="G12">
        <v>76964.857591432505</v>
      </c>
      <c r="H12">
        <v>2.42493097966886E-3</v>
      </c>
      <c r="I12">
        <v>1.2495671577512999</v>
      </c>
      <c r="J12">
        <v>0.10885203706326101</v>
      </c>
      <c r="K12">
        <v>0.73656608263554502</v>
      </c>
      <c r="L12">
        <v>-2.8798756949743298</v>
      </c>
      <c r="M12">
        <v>-10.8584641257301</v>
      </c>
      <c r="N12">
        <v>0.78000336163164996</v>
      </c>
      <c r="O12">
        <v>2.8900370021203901</v>
      </c>
      <c r="P12">
        <v>0.97880565635534</v>
      </c>
      <c r="Q12">
        <v>0.78097185703110905</v>
      </c>
      <c r="R12">
        <v>0.19503629981045401</v>
      </c>
      <c r="S12">
        <v>-0.34079471680975998</v>
      </c>
      <c r="T12">
        <v>3.6628809479682198</v>
      </c>
      <c r="U12">
        <v>2515998.1389879198</v>
      </c>
      <c r="V12">
        <v>1.73370605738251</v>
      </c>
      <c r="W12">
        <v>0.41217208064510502</v>
      </c>
      <c r="X12">
        <v>7.6550274816225299</v>
      </c>
      <c r="Y12">
        <v>2.4128880606141899E-2</v>
      </c>
      <c r="Z12">
        <v>-7.8964032140374201</v>
      </c>
      <c r="AA12">
        <v>0.29911612770496898</v>
      </c>
      <c r="AB12">
        <v>0.68379634356708296</v>
      </c>
      <c r="AC12">
        <v>0.12846069360850401</v>
      </c>
      <c r="AD12">
        <v>4.2588424363639202E-2</v>
      </c>
      <c r="AE12">
        <v>0.105602244965034</v>
      </c>
      <c r="AF12">
        <v>8.3925631811493095E-2</v>
      </c>
      <c r="AG12">
        <v>0.14153090880916</v>
      </c>
      <c r="AH12">
        <v>0.44565255299864798</v>
      </c>
      <c r="AI12">
        <v>0.27586575942492297</v>
      </c>
      <c r="AJ12">
        <v>0.454829465131741</v>
      </c>
      <c r="AK12">
        <v>1.0081818121088599</v>
      </c>
      <c r="AL12">
        <v>1.77138099433457</v>
      </c>
      <c r="AM12">
        <v>2.06859807645555</v>
      </c>
    </row>
    <row r="13" spans="1:39" x14ac:dyDescent="0.25">
      <c r="A13">
        <v>0</v>
      </c>
      <c r="B13">
        <v>0</v>
      </c>
      <c r="C13">
        <v>12</v>
      </c>
      <c r="D13">
        <v>31</v>
      </c>
      <c r="E13">
        <v>0.193491641554632</v>
      </c>
      <c r="F13">
        <v>0.76951216395013</v>
      </c>
      <c r="G13">
        <v>93878.578006260796</v>
      </c>
      <c r="H13">
        <v>7.0997652071260403E-3</v>
      </c>
      <c r="I13">
        <v>0.49229929503763598</v>
      </c>
      <c r="J13">
        <v>7.84887981085194E-2</v>
      </c>
      <c r="K13">
        <v>0.98398966263572196</v>
      </c>
      <c r="L13">
        <v>-2.64026148283854</v>
      </c>
      <c r="M13">
        <v>-9.2833057653345197</v>
      </c>
      <c r="N13">
        <v>0.775440907762037</v>
      </c>
      <c r="O13">
        <v>1.2629564396034301</v>
      </c>
      <c r="P13">
        <v>0.81405544988950695</v>
      </c>
      <c r="Q13">
        <v>0.96700169301358996</v>
      </c>
      <c r="R13">
        <v>0.118177980828332</v>
      </c>
      <c r="S13">
        <v>-6.1212193178944302E-2</v>
      </c>
      <c r="T13">
        <v>2.7847443795925901</v>
      </c>
      <c r="U13">
        <v>2261332.0729206302</v>
      </c>
      <c r="V13">
        <v>2.5133827387966399</v>
      </c>
      <c r="W13">
        <v>0.31923182516125997</v>
      </c>
      <c r="X13">
        <v>10.8788232630934</v>
      </c>
      <c r="Y13">
        <v>2.92446425682346E-2</v>
      </c>
      <c r="Z13">
        <v>-10.6481892582215</v>
      </c>
      <c r="AA13">
        <v>0.46249934100464501</v>
      </c>
      <c r="AB13">
        <v>0.587294284610543</v>
      </c>
      <c r="AC13">
        <v>0.482792370686075</v>
      </c>
      <c r="AD13">
        <v>0.50276885060593501</v>
      </c>
      <c r="AE13">
        <v>5.56867960381787E-2</v>
      </c>
      <c r="AF13">
        <v>5.4870110158342901E-2</v>
      </c>
      <c r="AG13">
        <v>7.8378012567060104E-2</v>
      </c>
      <c r="AH13">
        <v>0.53034543758393304</v>
      </c>
      <c r="AI13">
        <v>0.16975736816675599</v>
      </c>
      <c r="AJ13">
        <v>0.33212493458562498</v>
      </c>
      <c r="AK13">
        <v>2.4250909039124098</v>
      </c>
      <c r="AL13">
        <v>1.6821515689590201</v>
      </c>
      <c r="AM13">
        <v>0.933626271315117</v>
      </c>
    </row>
    <row r="14" spans="1:39" x14ac:dyDescent="0.25">
      <c r="A14">
        <v>0</v>
      </c>
      <c r="B14">
        <v>0</v>
      </c>
      <c r="C14">
        <v>13</v>
      </c>
      <c r="D14">
        <v>31</v>
      </c>
      <c r="E14">
        <v>0.18763005230098501</v>
      </c>
      <c r="F14">
        <v>0.26544132125680298</v>
      </c>
      <c r="G14">
        <v>58694.867936021197</v>
      </c>
      <c r="H14">
        <v>9.3232552211743296E-3</v>
      </c>
      <c r="I14">
        <v>0.43732652873511002</v>
      </c>
      <c r="J14">
        <v>0.102552872774177</v>
      </c>
      <c r="K14">
        <v>0.67350452654820403</v>
      </c>
      <c r="L14">
        <v>-2.8507120104227202</v>
      </c>
      <c r="M14">
        <v>-11.3436972991377</v>
      </c>
      <c r="N14">
        <v>0.90428589645563595</v>
      </c>
      <c r="O14">
        <v>2.6647121125577802</v>
      </c>
      <c r="P14">
        <v>0.75427144483569997</v>
      </c>
      <c r="Q14">
        <v>0.86273831623140695</v>
      </c>
      <c r="R14">
        <v>0.21927053111634501</v>
      </c>
      <c r="S14">
        <v>-0.33662624551565401</v>
      </c>
      <c r="T14">
        <v>1.5949457578733599</v>
      </c>
      <c r="U14">
        <v>1272326.8136917599</v>
      </c>
      <c r="V14">
        <v>2.6885100018623</v>
      </c>
      <c r="W14">
        <v>0.49893599072378098</v>
      </c>
      <c r="X14">
        <v>8.5976326267933505</v>
      </c>
      <c r="Y14">
        <v>1.9387705446224202E-2</v>
      </c>
      <c r="Z14">
        <v>-4.6542108454555304</v>
      </c>
      <c r="AA14">
        <v>0.36374493511067701</v>
      </c>
      <c r="AB14">
        <v>0.870295140965609</v>
      </c>
      <c r="AC14">
        <v>0.21014614676358201</v>
      </c>
      <c r="AD14">
        <v>0.75692258380004196</v>
      </c>
      <c r="AE14">
        <v>8.8262972162570799E-2</v>
      </c>
      <c r="AF14">
        <v>0.121285428714124</v>
      </c>
      <c r="AG14">
        <v>5.9676418756134803E-2</v>
      </c>
      <c r="AH14">
        <v>0.346498675421684</v>
      </c>
      <c r="AI14">
        <v>0.23708667883579601</v>
      </c>
      <c r="AJ14">
        <v>0.28840765350754399</v>
      </c>
      <c r="AK14">
        <v>1.8388080358174199</v>
      </c>
      <c r="AL14">
        <v>1.4541500852279801</v>
      </c>
      <c r="AM14">
        <v>0.80647244176801802</v>
      </c>
    </row>
    <row r="15" spans="1:39" x14ac:dyDescent="0.25">
      <c r="A15">
        <v>1</v>
      </c>
      <c r="B15">
        <v>725914299.35465896</v>
      </c>
      <c r="C15">
        <v>14</v>
      </c>
      <c r="D15">
        <v>31</v>
      </c>
      <c r="E15">
        <v>0.18404920417838699</v>
      </c>
      <c r="F15">
        <v>0.46045099728042299</v>
      </c>
      <c r="G15">
        <v>98601.799235300903</v>
      </c>
      <c r="H15">
        <v>2.88188279863563E-3</v>
      </c>
      <c r="I15">
        <v>0.63632779916061599</v>
      </c>
      <c r="J15">
        <v>9.7772131072997606E-2</v>
      </c>
      <c r="K15">
        <v>0.56950675605796297</v>
      </c>
      <c r="L15">
        <v>-5.32675525546074</v>
      </c>
      <c r="M15">
        <v>-4.6972304395958799</v>
      </c>
      <c r="N15">
        <v>0.76557621923636199</v>
      </c>
      <c r="O15">
        <v>0.44200494175378102</v>
      </c>
      <c r="P15">
        <v>0.75085651966510303</v>
      </c>
      <c r="Q15">
        <v>0.56966297513572495</v>
      </c>
      <c r="R15">
        <v>0.181515604421147</v>
      </c>
      <c r="S15">
        <v>-0.29362149672000698</v>
      </c>
      <c r="T15">
        <v>2.6380649613728702</v>
      </c>
      <c r="U15">
        <v>2032506.5456936101</v>
      </c>
      <c r="V15">
        <v>2.1372674300585599</v>
      </c>
      <c r="W15">
        <v>0.38850811488437498</v>
      </c>
      <c r="X15">
        <v>11.206039840087801</v>
      </c>
      <c r="Y15">
        <v>3.5727278779725202E-2</v>
      </c>
      <c r="Z15">
        <v>-6.9352867779228804</v>
      </c>
      <c r="AA15">
        <v>0.30667324045405298</v>
      </c>
      <c r="AB15">
        <v>0.495847061455715</v>
      </c>
      <c r="AC15">
        <v>0.84958684367942605</v>
      </c>
      <c r="AD15">
        <v>0.79686890427838097</v>
      </c>
      <c r="AE15">
        <v>0.10844683120993399</v>
      </c>
      <c r="AF15">
        <v>8.6924570626113598E-2</v>
      </c>
      <c r="AG15">
        <v>0.118786954433192</v>
      </c>
      <c r="AH15">
        <v>0.56067125370023996</v>
      </c>
      <c r="AI15">
        <v>0.22630778772826299</v>
      </c>
      <c r="AJ15">
        <v>0.42666427589077499</v>
      </c>
      <c r="AK15">
        <v>1.1732994694176799</v>
      </c>
      <c r="AL15">
        <v>1.0834784903794501</v>
      </c>
      <c r="AM15">
        <v>1.70108275471033</v>
      </c>
    </row>
    <row r="16" spans="1:39" x14ac:dyDescent="0.25">
      <c r="A16">
        <v>0</v>
      </c>
      <c r="B16">
        <v>0</v>
      </c>
      <c r="C16">
        <v>15</v>
      </c>
      <c r="D16">
        <v>31</v>
      </c>
      <c r="E16">
        <v>0.12396462346427101</v>
      </c>
      <c r="F16">
        <v>0.35216583646601102</v>
      </c>
      <c r="G16">
        <v>60407.185493677403</v>
      </c>
      <c r="H16">
        <v>3.58285106025171E-3</v>
      </c>
      <c r="I16">
        <v>0.85205419325630705</v>
      </c>
      <c r="J16">
        <v>0.16907700613686799</v>
      </c>
      <c r="K16">
        <v>0.66115211903525095</v>
      </c>
      <c r="L16">
        <v>-2.5907138347579202</v>
      </c>
      <c r="M16">
        <v>-11.4212371809781</v>
      </c>
      <c r="N16">
        <v>0.71995405058935302</v>
      </c>
      <c r="O16">
        <v>2.1165988756318899</v>
      </c>
      <c r="P16">
        <v>0.62087530796742096</v>
      </c>
      <c r="Q16">
        <v>0.66265035086369595</v>
      </c>
      <c r="R16">
        <v>2.8997574189561399E-2</v>
      </c>
      <c r="S16">
        <v>-0.13914174809469801</v>
      </c>
      <c r="T16">
        <v>3.3956688854505801</v>
      </c>
      <c r="U16">
        <v>1164824.2429853401</v>
      </c>
      <c r="V16">
        <v>2.9910533000720898</v>
      </c>
      <c r="W16">
        <v>0.44788892091857302</v>
      </c>
      <c r="X16">
        <v>7.6319505486171701</v>
      </c>
      <c r="Y16">
        <v>3.5150228587765897E-2</v>
      </c>
      <c r="Z16">
        <v>-10.6941105146613</v>
      </c>
      <c r="AA16">
        <v>0.198772576276213</v>
      </c>
      <c r="AB16">
        <v>0.80605589386657805</v>
      </c>
      <c r="AC16">
        <v>0.99499298070208197</v>
      </c>
      <c r="AD16">
        <v>0.20637826715246799</v>
      </c>
      <c r="AE16">
        <v>6.8002864214591702E-2</v>
      </c>
      <c r="AF16">
        <v>0.12330589605320701</v>
      </c>
      <c r="AG16">
        <v>8.3431155285565203E-2</v>
      </c>
      <c r="AH16">
        <v>0.43725851334438198</v>
      </c>
      <c r="AI16">
        <v>0.19557027385651601</v>
      </c>
      <c r="AJ16">
        <v>0.35583417637064102</v>
      </c>
      <c r="AK16">
        <v>2.0300871560632001</v>
      </c>
      <c r="AL16">
        <v>0.98612085563664997</v>
      </c>
      <c r="AM16">
        <v>1.64166091983228</v>
      </c>
    </row>
    <row r="17" spans="1:39" x14ac:dyDescent="0.25">
      <c r="A17">
        <v>0</v>
      </c>
      <c r="B17">
        <v>0</v>
      </c>
      <c r="C17">
        <v>16</v>
      </c>
      <c r="D17">
        <v>31</v>
      </c>
      <c r="E17">
        <v>0.15957396040903399</v>
      </c>
      <c r="F17">
        <v>0.33095237336237898</v>
      </c>
      <c r="G17">
        <v>50399.538878176798</v>
      </c>
      <c r="H17">
        <v>5.3074370337021504E-3</v>
      </c>
      <c r="I17">
        <v>1.3172846196568599</v>
      </c>
      <c r="J17">
        <v>7.7922022125276297E-2</v>
      </c>
      <c r="K17">
        <v>0.64209793692745698</v>
      </c>
      <c r="L17">
        <v>-2.9066491497308</v>
      </c>
      <c r="M17">
        <v>-10.100065086009</v>
      </c>
      <c r="N17">
        <v>0.79760170578607403</v>
      </c>
      <c r="O17">
        <v>2.50057614587827</v>
      </c>
      <c r="P17">
        <v>0.62516670710220901</v>
      </c>
      <c r="Q17">
        <v>0.59481314221105996</v>
      </c>
      <c r="R17">
        <v>0.13538579316518701</v>
      </c>
      <c r="S17">
        <v>-0.35370819518575403</v>
      </c>
      <c r="T17">
        <v>2.3047721892525401</v>
      </c>
      <c r="U17">
        <v>2618478.6921995701</v>
      </c>
      <c r="V17">
        <v>2.4842450238304399</v>
      </c>
      <c r="W17">
        <v>0.570979959646706</v>
      </c>
      <c r="X17">
        <v>6.3364375201636003</v>
      </c>
      <c r="Y17">
        <v>2.0347860614014598E-2</v>
      </c>
      <c r="Z17">
        <v>-6.0031395873706801</v>
      </c>
      <c r="AA17">
        <v>0.25172552822239203</v>
      </c>
      <c r="AB17">
        <v>0.61895917962538105</v>
      </c>
      <c r="AC17">
        <v>0.94130084615200804</v>
      </c>
      <c r="AD17">
        <v>0.764053024640307</v>
      </c>
      <c r="AE17">
        <v>0.12864787777629699</v>
      </c>
      <c r="AF17">
        <v>0.13528038021258501</v>
      </c>
      <c r="AG17">
        <v>6.4445682080811806E-2</v>
      </c>
      <c r="AH17">
        <v>0.36809550129135599</v>
      </c>
      <c r="AI17">
        <v>0.21368018273723999</v>
      </c>
      <c r="AJ17">
        <v>0.36530169111550798</v>
      </c>
      <c r="AK17">
        <v>2.1201383746606499</v>
      </c>
      <c r="AL17">
        <v>0.73069645575678399</v>
      </c>
      <c r="AM17">
        <v>1.59339729189823</v>
      </c>
    </row>
    <row r="18" spans="1:39" x14ac:dyDescent="0.25">
      <c r="A18">
        <v>0</v>
      </c>
      <c r="B18">
        <v>150343735.79715899</v>
      </c>
      <c r="C18">
        <v>17</v>
      </c>
      <c r="D18">
        <v>31</v>
      </c>
      <c r="E18">
        <v>0.175878108084318</v>
      </c>
      <c r="F18">
        <v>0.48757241817656899</v>
      </c>
      <c r="G18">
        <v>55320.117318333403</v>
      </c>
      <c r="H18">
        <v>4.7563439084717498E-3</v>
      </c>
      <c r="I18">
        <v>1.3563292570627501</v>
      </c>
      <c r="J18">
        <v>0.21601206330953601</v>
      </c>
      <c r="K18">
        <v>0.82082453640643505</v>
      </c>
      <c r="L18">
        <v>-5.76128096790519</v>
      </c>
      <c r="M18">
        <v>-6.92377518385649</v>
      </c>
      <c r="N18">
        <v>0.85913882399862596</v>
      </c>
      <c r="O18">
        <v>0.58906750583271605</v>
      </c>
      <c r="P18">
        <v>0.800896943412721</v>
      </c>
      <c r="Q18">
        <v>0.83414430915552695</v>
      </c>
      <c r="R18">
        <v>0.150520691681304</v>
      </c>
      <c r="S18">
        <v>-0.14292579121480201</v>
      </c>
      <c r="T18">
        <v>3.3651723182364401</v>
      </c>
      <c r="U18">
        <v>1021924.4935293701</v>
      </c>
      <c r="V18">
        <v>2.2814568091527301</v>
      </c>
      <c r="W18">
        <v>0.382744024854619</v>
      </c>
      <c r="X18">
        <v>9.0240931089851095</v>
      </c>
      <c r="Y18">
        <v>2.3617396046553801E-2</v>
      </c>
      <c r="Z18">
        <v>-8.2622016191761904</v>
      </c>
      <c r="AA18">
        <v>0.32117806170322</v>
      </c>
      <c r="AB18">
        <v>1.6684066215530001E-2</v>
      </c>
      <c r="AC18">
        <v>0.78652682462008705</v>
      </c>
      <c r="AD18">
        <v>0.60315913073602101</v>
      </c>
      <c r="AE18">
        <v>0.119243591602077</v>
      </c>
      <c r="AF18">
        <v>8.6175668570096606E-2</v>
      </c>
      <c r="AG18">
        <v>5.4395754274912202E-2</v>
      </c>
      <c r="AH18">
        <v>0.46321313349604598</v>
      </c>
      <c r="AI18">
        <v>0.29579716393112898</v>
      </c>
      <c r="AJ18">
        <v>0.40519452079385498</v>
      </c>
      <c r="AK18">
        <v>1.37604561225555</v>
      </c>
      <c r="AL18">
        <v>1.46438168345735</v>
      </c>
      <c r="AM18">
        <v>1.6775930093734199</v>
      </c>
    </row>
    <row r="19" spans="1:39" x14ac:dyDescent="0.25">
      <c r="A19">
        <v>1</v>
      </c>
      <c r="B19">
        <v>249638497.74794701</v>
      </c>
      <c r="C19">
        <v>18</v>
      </c>
      <c r="D19">
        <v>31</v>
      </c>
      <c r="E19">
        <v>0.16465487472037801</v>
      </c>
      <c r="F19">
        <v>0.23704629614949199</v>
      </c>
      <c r="G19">
        <v>90067.485431500201</v>
      </c>
      <c r="H19">
        <v>5.72634932756191E-4</v>
      </c>
      <c r="I19">
        <v>1.0397337314417801</v>
      </c>
      <c r="J19">
        <v>0.15823732900906201</v>
      </c>
      <c r="K19">
        <v>0.51254941076447702</v>
      </c>
      <c r="L19">
        <v>-3.62648052130826</v>
      </c>
      <c r="M19">
        <v>-5.29658778889105</v>
      </c>
      <c r="N19">
        <v>0.98702971325151201</v>
      </c>
      <c r="O19">
        <v>2.7135021677438602</v>
      </c>
      <c r="P19">
        <v>0.83546083514532099</v>
      </c>
      <c r="Q19">
        <v>0.91167431485489903</v>
      </c>
      <c r="R19">
        <v>0.21829831872630201</v>
      </c>
      <c r="S19">
        <v>-4.04538801097079E-2</v>
      </c>
      <c r="T19">
        <v>1.7177190694026601</v>
      </c>
      <c r="U19">
        <v>1729000.5034906799</v>
      </c>
      <c r="V19">
        <v>2.8925881893373999</v>
      </c>
      <c r="W19">
        <v>0.38021241084148599</v>
      </c>
      <c r="X19">
        <v>14.2750243536313</v>
      </c>
      <c r="Y19">
        <v>2.9327147685645299E-2</v>
      </c>
      <c r="Z19">
        <v>-10.1686459712591</v>
      </c>
      <c r="AA19">
        <v>0.41547450559760901</v>
      </c>
      <c r="AB19">
        <v>0.22699703426333101</v>
      </c>
      <c r="AC19">
        <v>0.961724941270659</v>
      </c>
      <c r="AD19">
        <v>0.96796421023202095</v>
      </c>
      <c r="AE19">
        <v>0.10188785246294001</v>
      </c>
      <c r="AF19">
        <v>0.11062713828764401</v>
      </c>
      <c r="AG19">
        <v>0.14306026231683799</v>
      </c>
      <c r="AH19">
        <v>0.46107508859526097</v>
      </c>
      <c r="AI19">
        <v>0.23494078208401301</v>
      </c>
      <c r="AJ19">
        <v>0.336947649804968</v>
      </c>
      <c r="AK19">
        <v>2.1088961129122099</v>
      </c>
      <c r="AL19">
        <v>1.27544403467414</v>
      </c>
      <c r="AM19">
        <v>2.15933686059451</v>
      </c>
    </row>
    <row r="20" spans="1:39" x14ac:dyDescent="0.25">
      <c r="A20">
        <v>0</v>
      </c>
      <c r="B20">
        <v>139684869.72262999</v>
      </c>
      <c r="C20">
        <v>19</v>
      </c>
      <c r="D20">
        <v>31</v>
      </c>
      <c r="E20">
        <v>0.193788702973514</v>
      </c>
      <c r="F20">
        <v>0.21680051696021099</v>
      </c>
      <c r="G20">
        <v>73967.380199144798</v>
      </c>
      <c r="H20">
        <v>5.2772887633706E-3</v>
      </c>
      <c r="I20">
        <v>1.4796243746033899</v>
      </c>
      <c r="J20">
        <v>0.13592403984519499</v>
      </c>
      <c r="K20">
        <v>0.69550333599036096</v>
      </c>
      <c r="L20">
        <v>-5.9677766009978903</v>
      </c>
      <c r="M20">
        <v>-5.1719677081983502</v>
      </c>
      <c r="N20">
        <v>0.92701211069640699</v>
      </c>
      <c r="O20">
        <v>1.06091570757662</v>
      </c>
      <c r="P20">
        <v>0.866719111306127</v>
      </c>
      <c r="Q20">
        <v>0.61610751999309299</v>
      </c>
      <c r="R20">
        <v>6.7300337219203393E-2</v>
      </c>
      <c r="S20">
        <v>-0.214380715083098</v>
      </c>
      <c r="T20">
        <v>2.4837393673788801</v>
      </c>
      <c r="U20">
        <v>2405650.60455119</v>
      </c>
      <c r="V20">
        <v>1.8909139522357099</v>
      </c>
      <c r="W20">
        <v>0.30014225814642798</v>
      </c>
      <c r="X20">
        <v>7.2890103319892701</v>
      </c>
      <c r="Y20">
        <v>3.5690184071904198E-2</v>
      </c>
      <c r="Z20">
        <v>-7.3909989335946698</v>
      </c>
      <c r="AA20">
        <v>0.312261422752519</v>
      </c>
      <c r="AB20">
        <v>0.93925499926437594</v>
      </c>
      <c r="AC20">
        <v>0.30700122627196802</v>
      </c>
      <c r="AD20">
        <v>8.9763481112895505E-2</v>
      </c>
      <c r="AE20">
        <v>6.9913587068673205E-2</v>
      </c>
      <c r="AF20">
        <v>5.0823670632787997E-2</v>
      </c>
      <c r="AG20">
        <v>5.5953422295860901E-2</v>
      </c>
      <c r="AH20">
        <v>0.34677560238945299</v>
      </c>
      <c r="AI20">
        <v>0.21913915723201399</v>
      </c>
      <c r="AJ20">
        <v>0.47026838710061297</v>
      </c>
      <c r="AK20">
        <v>1.82355462517818</v>
      </c>
      <c r="AL20">
        <v>0.780703362955386</v>
      </c>
      <c r="AM20">
        <v>2.2002928718272199</v>
      </c>
    </row>
    <row r="21" spans="1:39" x14ac:dyDescent="0.25">
      <c r="A21">
        <v>0</v>
      </c>
      <c r="B21">
        <v>88064665.042989001</v>
      </c>
      <c r="C21">
        <v>20</v>
      </c>
      <c r="D21">
        <v>31</v>
      </c>
      <c r="E21">
        <v>0.116948478913633</v>
      </c>
      <c r="F21">
        <v>0.227948422875488</v>
      </c>
      <c r="G21">
        <v>87328.515146044097</v>
      </c>
      <c r="H21">
        <v>1.37233524983982E-3</v>
      </c>
      <c r="I21">
        <v>1.4496664948381901</v>
      </c>
      <c r="J21">
        <v>0.14077600619602901</v>
      </c>
      <c r="K21">
        <v>0.74508531898201902</v>
      </c>
      <c r="L21">
        <v>-2.4041116541111802</v>
      </c>
      <c r="M21">
        <v>-10.6290707756486</v>
      </c>
      <c r="N21">
        <v>0.91982860066555405</v>
      </c>
      <c r="O21">
        <v>2.9498462287207201</v>
      </c>
      <c r="P21">
        <v>0.99590767591493201</v>
      </c>
      <c r="Q21">
        <v>0.51138228036870703</v>
      </c>
      <c r="R21">
        <v>0.13980063502152901</v>
      </c>
      <c r="S21">
        <v>-0.33259667987818797</v>
      </c>
      <c r="T21">
        <v>1.4879493061325</v>
      </c>
      <c r="U21">
        <v>2927196.1701125801</v>
      </c>
      <c r="V21">
        <v>2.57461975876708</v>
      </c>
      <c r="W21">
        <v>0.48793690376495902</v>
      </c>
      <c r="X21">
        <v>10.318182713748</v>
      </c>
      <c r="Y21">
        <v>3.2164944423988498E-2</v>
      </c>
      <c r="Z21">
        <v>-6.48042722869664</v>
      </c>
      <c r="AA21">
        <v>0.47709361802518802</v>
      </c>
      <c r="AB21">
        <v>0.17682664496824099</v>
      </c>
      <c r="AC21">
        <v>0.88991395522374706</v>
      </c>
      <c r="AD21">
        <v>0.34639020838309098</v>
      </c>
      <c r="AE21">
        <v>8.5089140841853803E-2</v>
      </c>
      <c r="AF21">
        <v>0.104952669817256</v>
      </c>
      <c r="AG21">
        <v>0.10871325649868201</v>
      </c>
      <c r="AH21">
        <v>0.45346232346403398</v>
      </c>
      <c r="AI21">
        <v>0.185743294915475</v>
      </c>
      <c r="AJ21">
        <v>0.53730657669883197</v>
      </c>
      <c r="AK21">
        <v>2.3552112373617198</v>
      </c>
      <c r="AL21">
        <v>1.84228751357376</v>
      </c>
      <c r="AM21">
        <v>0.72437507241180898</v>
      </c>
    </row>
    <row r="22" spans="1:39" x14ac:dyDescent="0.25">
      <c r="A22">
        <v>0</v>
      </c>
      <c r="B22">
        <v>0</v>
      </c>
      <c r="C22">
        <v>21</v>
      </c>
      <c r="D22">
        <v>31</v>
      </c>
      <c r="E22">
        <v>0.102584745262982</v>
      </c>
      <c r="F22">
        <v>0.47010197882773402</v>
      </c>
      <c r="G22">
        <v>57672.874224837899</v>
      </c>
      <c r="H22">
        <v>1.0107684287936399E-2</v>
      </c>
      <c r="I22">
        <v>0.57917864026513399</v>
      </c>
      <c r="J22">
        <v>9.5968363166393802E-2</v>
      </c>
      <c r="K22">
        <v>0.89806016841437697</v>
      </c>
      <c r="L22">
        <v>-5.8680103161046304</v>
      </c>
      <c r="M22">
        <v>-7.8865156569890704</v>
      </c>
      <c r="N22">
        <v>0.998175015207729</v>
      </c>
      <c r="O22">
        <v>1.41459187584839</v>
      </c>
      <c r="P22">
        <v>0.88052935736486704</v>
      </c>
      <c r="Q22">
        <v>0.84737301581480995</v>
      </c>
      <c r="R22">
        <v>0.107376861009398</v>
      </c>
      <c r="S22">
        <v>-0.49961834950314399</v>
      </c>
      <c r="T22">
        <v>2.95350547749084</v>
      </c>
      <c r="U22">
        <v>1117849.6187529501</v>
      </c>
      <c r="V22">
        <v>1.9129733222338801</v>
      </c>
      <c r="W22">
        <v>0.36560846372391098</v>
      </c>
      <c r="X22">
        <v>7.40765915925149</v>
      </c>
      <c r="Y22">
        <v>1.5420051354942999E-2</v>
      </c>
      <c r="Z22">
        <v>-4.8159726591035703</v>
      </c>
      <c r="AA22">
        <v>0.63176574373862204</v>
      </c>
      <c r="AB22">
        <v>0.87540509590529803</v>
      </c>
      <c r="AC22">
        <v>0.31193317630793899</v>
      </c>
      <c r="AD22">
        <v>0.89682280124281499</v>
      </c>
      <c r="AE22">
        <v>0.111467813931638</v>
      </c>
      <c r="AF22">
        <v>9.7430144530721005E-2</v>
      </c>
      <c r="AG22">
        <v>0.12262824872171001</v>
      </c>
      <c r="AH22">
        <v>0.34819597787085199</v>
      </c>
      <c r="AI22">
        <v>0.23010590640973499</v>
      </c>
      <c r="AJ22">
        <v>0.45062739012720998</v>
      </c>
      <c r="AK22">
        <v>2.4828863814252502</v>
      </c>
      <c r="AL22">
        <v>1.58835535938571</v>
      </c>
      <c r="AM22">
        <v>2.2682333671531301</v>
      </c>
    </row>
    <row r="23" spans="1:39" x14ac:dyDescent="0.25">
      <c r="A23">
        <v>0</v>
      </c>
      <c r="B23">
        <v>0</v>
      </c>
      <c r="C23">
        <v>22</v>
      </c>
      <c r="D23">
        <v>31</v>
      </c>
      <c r="E23">
        <v>0.133349477243843</v>
      </c>
      <c r="F23">
        <v>0.78190247629885601</v>
      </c>
      <c r="G23">
        <v>90339.477207162403</v>
      </c>
      <c r="H23">
        <v>1.56840619685012E-3</v>
      </c>
      <c r="I23">
        <v>0.77914937667513695</v>
      </c>
      <c r="J23">
        <v>0.18994069762666199</v>
      </c>
      <c r="K23">
        <v>0.90777592393220397</v>
      </c>
      <c r="L23">
        <v>-4.5649348768219404</v>
      </c>
      <c r="M23">
        <v>-6.5831630305014599</v>
      </c>
      <c r="N23">
        <v>0.76238645259302595</v>
      </c>
      <c r="O23">
        <v>1.8369469379672401</v>
      </c>
      <c r="P23">
        <v>0.61210629864875199</v>
      </c>
      <c r="Q23">
        <v>0.67997217287076595</v>
      </c>
      <c r="R23">
        <v>0.15992516341852001</v>
      </c>
      <c r="S23">
        <v>-0.25885768260050102</v>
      </c>
      <c r="T23">
        <v>2.3608628336270301</v>
      </c>
      <c r="U23">
        <v>2777477.80393343</v>
      </c>
      <c r="V23">
        <v>1.7408345091983199</v>
      </c>
      <c r="W23">
        <v>0.50849019970593501</v>
      </c>
      <c r="X23">
        <v>11.8212819312583</v>
      </c>
      <c r="Y23">
        <v>3.2460164537367601E-2</v>
      </c>
      <c r="Z23">
        <v>-11.499966271351999</v>
      </c>
      <c r="AA23">
        <v>0.77834541487263098</v>
      </c>
      <c r="AB23">
        <v>0.51899443544913104</v>
      </c>
      <c r="AC23">
        <v>0.78327020432101602</v>
      </c>
      <c r="AD23">
        <v>0.82781633351347395</v>
      </c>
      <c r="AE23">
        <v>6.1493417540565101E-2</v>
      </c>
      <c r="AF23">
        <v>7.6167156526120397E-2</v>
      </c>
      <c r="AG23">
        <v>0.11784683800221001</v>
      </c>
      <c r="AH23">
        <v>0.36138328289230098</v>
      </c>
      <c r="AI23">
        <v>0.211979741660063</v>
      </c>
      <c r="AJ23">
        <v>0.55510913147646901</v>
      </c>
      <c r="AK23">
        <v>1.30052764790237</v>
      </c>
      <c r="AL23">
        <v>2.4873231136338201</v>
      </c>
      <c r="AM23">
        <v>2.0252418269540802</v>
      </c>
    </row>
    <row r="24" spans="1:39" x14ac:dyDescent="0.25">
      <c r="A24">
        <v>0</v>
      </c>
      <c r="B24">
        <v>99005884.702011898</v>
      </c>
      <c r="C24">
        <v>23</v>
      </c>
      <c r="D24">
        <v>31</v>
      </c>
      <c r="E24">
        <v>0.17322651856916499</v>
      </c>
      <c r="F24">
        <v>0.35592433199868501</v>
      </c>
      <c r="G24">
        <v>36398.542860493799</v>
      </c>
      <c r="H24">
        <v>9.3731271035492007E-3</v>
      </c>
      <c r="I24">
        <v>1.1138208281229001</v>
      </c>
      <c r="J24">
        <v>0.12878834161238001</v>
      </c>
      <c r="K24">
        <v>0.88797126373567203</v>
      </c>
      <c r="L24">
        <v>-2.9498305521626</v>
      </c>
      <c r="M24">
        <v>-8.4389785003196494</v>
      </c>
      <c r="N24">
        <v>0.89779238303599396</v>
      </c>
      <c r="O24">
        <v>0.62900380376216103</v>
      </c>
      <c r="P24">
        <v>0.98725317208236096</v>
      </c>
      <c r="Q24">
        <v>0.66909820540982801</v>
      </c>
      <c r="R24">
        <v>0.14421129762486101</v>
      </c>
      <c r="S24">
        <v>-3.19238726742333E-2</v>
      </c>
      <c r="T24">
        <v>1.4501188490446699</v>
      </c>
      <c r="U24">
        <v>2166248.5819170298</v>
      </c>
      <c r="V24">
        <v>1.6137303572375099</v>
      </c>
      <c r="W24">
        <v>0.57496265801286806</v>
      </c>
      <c r="X24">
        <v>8.0759998569614293</v>
      </c>
      <c r="Y24">
        <v>3.6147393537813398E-2</v>
      </c>
      <c r="Z24">
        <v>-4.9192035123147102</v>
      </c>
      <c r="AA24">
        <v>0.32688098561740497</v>
      </c>
      <c r="AB24">
        <v>0.47194741410552499</v>
      </c>
      <c r="AC24">
        <v>0.79595774691435495</v>
      </c>
      <c r="AD24">
        <v>0.60739973207702902</v>
      </c>
      <c r="AE24">
        <v>0.13450444773724299</v>
      </c>
      <c r="AF24">
        <v>7.8046928134513999E-2</v>
      </c>
      <c r="AG24">
        <v>9.3551762556075099E-2</v>
      </c>
      <c r="AH24">
        <v>0.42696421788654998</v>
      </c>
      <c r="AI24">
        <v>0.25681571298488398</v>
      </c>
      <c r="AJ24">
        <v>0.53856960760280503</v>
      </c>
      <c r="AK24">
        <v>1.89586609602803</v>
      </c>
      <c r="AL24">
        <v>1.20851748746493</v>
      </c>
      <c r="AM24">
        <v>0.71189537323930996</v>
      </c>
    </row>
    <row r="25" spans="1:39" x14ac:dyDescent="0.25">
      <c r="A25">
        <v>0</v>
      </c>
      <c r="B25">
        <v>113954320.983904</v>
      </c>
      <c r="C25">
        <v>24</v>
      </c>
      <c r="D25">
        <v>31</v>
      </c>
      <c r="E25">
        <v>0.13959033125394499</v>
      </c>
      <c r="F25">
        <v>0.339777300675632</v>
      </c>
      <c r="G25">
        <v>68722.216827329205</v>
      </c>
      <c r="H25">
        <v>4.9628702774061795E-4</v>
      </c>
      <c r="I25">
        <v>1.2769794614838901</v>
      </c>
      <c r="J25">
        <v>8.9921346557457593E-2</v>
      </c>
      <c r="K25">
        <v>0.532916302045924</v>
      </c>
      <c r="L25">
        <v>-3.4539276781072799</v>
      </c>
      <c r="M25">
        <v>-8.0549533519521397</v>
      </c>
      <c r="N25">
        <v>0.822049451256054</v>
      </c>
      <c r="O25">
        <v>1.4955403112864201</v>
      </c>
      <c r="P25">
        <v>0.73905755077954405</v>
      </c>
      <c r="Q25">
        <v>0.92071555797709204</v>
      </c>
      <c r="R25">
        <v>1.2650206928083199E-2</v>
      </c>
      <c r="S25">
        <v>-0.37078251971979598</v>
      </c>
      <c r="T25">
        <v>2.9824088973330798</v>
      </c>
      <c r="U25">
        <v>1943504.7779208999</v>
      </c>
      <c r="V25">
        <v>2.21415305091999</v>
      </c>
      <c r="W25">
        <v>0.40606030526943498</v>
      </c>
      <c r="X25">
        <v>9.7412522019352803</v>
      </c>
      <c r="Y25">
        <v>2.96420549515767E-2</v>
      </c>
      <c r="Z25">
        <v>-10.532410474205401</v>
      </c>
      <c r="AA25">
        <v>0.65362196815083695</v>
      </c>
      <c r="AB25">
        <v>0.222364832946332</v>
      </c>
      <c r="AC25">
        <v>0.69634955555084199</v>
      </c>
      <c r="AD25">
        <v>0.71487415603711302</v>
      </c>
      <c r="AE25">
        <v>0.13150711388990699</v>
      </c>
      <c r="AF25">
        <v>8.3385574330342896E-2</v>
      </c>
      <c r="AG25">
        <v>8.4957883897586697E-2</v>
      </c>
      <c r="AH25">
        <v>0.48845180689950901</v>
      </c>
      <c r="AI25">
        <v>0.24730173097341299</v>
      </c>
      <c r="AJ25">
        <v>0.31605849062916802</v>
      </c>
      <c r="AK25">
        <v>1.3442271253507401</v>
      </c>
      <c r="AL25">
        <v>1.6192381400698801</v>
      </c>
      <c r="AM25">
        <v>2.3417201123298601</v>
      </c>
    </row>
    <row r="26" spans="1:39" x14ac:dyDescent="0.25">
      <c r="A26">
        <v>1</v>
      </c>
      <c r="B26">
        <v>657130744.20993996</v>
      </c>
      <c r="C26">
        <v>25</v>
      </c>
      <c r="D26">
        <v>31</v>
      </c>
      <c r="E26">
        <v>0.16031161108380201</v>
      </c>
      <c r="F26">
        <v>0.26149516301229597</v>
      </c>
      <c r="G26">
        <v>46961.892557097599</v>
      </c>
      <c r="H26">
        <v>1.05708820155705E-2</v>
      </c>
      <c r="I26">
        <v>1.17603899525933</v>
      </c>
      <c r="J26">
        <v>0.113126521314116</v>
      </c>
      <c r="K26">
        <v>0.89194084453454703</v>
      </c>
      <c r="L26">
        <v>-2.1531754548382001</v>
      </c>
      <c r="M26">
        <v>-4.4086444277782002</v>
      </c>
      <c r="N26">
        <v>0.85377128122327794</v>
      </c>
      <c r="O26">
        <v>1.04349814312516</v>
      </c>
      <c r="P26">
        <v>0.78509828484617195</v>
      </c>
      <c r="Q26">
        <v>0.70229421393538405</v>
      </c>
      <c r="R26">
        <v>0.19150199258263501</v>
      </c>
      <c r="S26">
        <v>-0.109251841431251</v>
      </c>
      <c r="T26">
        <v>3.97117937467294</v>
      </c>
      <c r="U26">
        <v>1314773.4066308499</v>
      </c>
      <c r="V26">
        <v>2.33652365738293</v>
      </c>
      <c r="W26">
        <v>0.54634669812186598</v>
      </c>
      <c r="X26">
        <v>9.1057635511504493</v>
      </c>
      <c r="Y26">
        <v>1.35226354394409E-2</v>
      </c>
      <c r="Z26">
        <v>-9.2728044902346998</v>
      </c>
      <c r="AA26">
        <v>0.66439624302915801</v>
      </c>
      <c r="AB26">
        <v>0.63285323533462401</v>
      </c>
      <c r="AC26">
        <v>0.79421503935591298</v>
      </c>
      <c r="AD26">
        <v>0.26942563445423701</v>
      </c>
      <c r="AE26">
        <v>0.100436157991528</v>
      </c>
      <c r="AF26">
        <v>0.112866333423182</v>
      </c>
      <c r="AG26">
        <v>8.8171156992902996E-2</v>
      </c>
      <c r="AH26">
        <v>0.55433590554158396</v>
      </c>
      <c r="AI26">
        <v>0.19667440360458599</v>
      </c>
      <c r="AJ26">
        <v>0.51234430179726298</v>
      </c>
      <c r="AK26">
        <v>1.1396310269802099</v>
      </c>
      <c r="AL26">
        <v>2.1125567178190798</v>
      </c>
      <c r="AM26">
        <v>1.0023659787185</v>
      </c>
    </row>
    <row r="27" spans="1:39" x14ac:dyDescent="0.25">
      <c r="A27">
        <v>0</v>
      </c>
      <c r="B27">
        <v>162624721.29455101</v>
      </c>
      <c r="C27">
        <v>26</v>
      </c>
      <c r="D27">
        <v>31</v>
      </c>
      <c r="E27">
        <v>0.163608005247428</v>
      </c>
      <c r="F27">
        <v>0.98420855155098297</v>
      </c>
      <c r="G27">
        <v>43946.937005268403</v>
      </c>
      <c r="H27">
        <v>1.05263916447037E-2</v>
      </c>
      <c r="I27">
        <v>1.22844370172813</v>
      </c>
      <c r="J27">
        <v>7.0526096934699994E-2</v>
      </c>
      <c r="K27">
        <v>0.72526408803882103</v>
      </c>
      <c r="L27">
        <v>-2.17568483743351</v>
      </c>
      <c r="M27">
        <v>-8.7220871106162701</v>
      </c>
      <c r="N27">
        <v>0.81003065567847798</v>
      </c>
      <c r="O27">
        <v>2.37730184932999</v>
      </c>
      <c r="P27">
        <v>0.85731961440295001</v>
      </c>
      <c r="Q27">
        <v>0.635758782940684</v>
      </c>
      <c r="R27">
        <v>0.19492434263869701</v>
      </c>
      <c r="S27">
        <v>-0.30117896673327799</v>
      </c>
      <c r="T27">
        <v>1.1119248455180799</v>
      </c>
      <c r="U27">
        <v>1894352.5771610399</v>
      </c>
      <c r="V27">
        <v>1.80382508181094</v>
      </c>
      <c r="W27">
        <v>0.40068664084898797</v>
      </c>
      <c r="X27">
        <v>11.408233838668099</v>
      </c>
      <c r="Y27">
        <v>2.00295488198396E-2</v>
      </c>
      <c r="Z27">
        <v>-9.7177888954896492</v>
      </c>
      <c r="AA27">
        <v>0.40973230679077099</v>
      </c>
      <c r="AB27">
        <v>0.86273652843665305</v>
      </c>
      <c r="AC27">
        <v>0.95256752734072503</v>
      </c>
      <c r="AD27">
        <v>0.34412763673695701</v>
      </c>
      <c r="AE27">
        <v>7.8592042239266399E-2</v>
      </c>
      <c r="AF27">
        <v>0.12262107216729801</v>
      </c>
      <c r="AG27">
        <v>7.5563397623482201E-2</v>
      </c>
      <c r="AH27">
        <v>0.44443483984041998</v>
      </c>
      <c r="AI27">
        <v>0.28684521118499101</v>
      </c>
      <c r="AJ27">
        <v>0.50195805935347504</v>
      </c>
      <c r="AK27">
        <v>2.2630265739805102</v>
      </c>
      <c r="AL27">
        <v>1.3331877551315501</v>
      </c>
      <c r="AM27">
        <v>1.36795087151914</v>
      </c>
    </row>
    <row r="28" spans="1:39" x14ac:dyDescent="0.25">
      <c r="A28">
        <v>1</v>
      </c>
      <c r="B28">
        <v>428328517.995067</v>
      </c>
      <c r="C28">
        <v>27</v>
      </c>
      <c r="D28">
        <v>31</v>
      </c>
      <c r="E28">
        <v>0.19149557425791899</v>
      </c>
      <c r="F28">
        <v>3.5831680132541802E-2</v>
      </c>
      <c r="G28">
        <v>59407.091172790402</v>
      </c>
      <c r="H28">
        <v>3.86454496094258E-3</v>
      </c>
      <c r="I28">
        <v>1.3783156145527</v>
      </c>
      <c r="J28">
        <v>0.154942281240874</v>
      </c>
      <c r="K28">
        <v>0.853416738482774</v>
      </c>
      <c r="L28">
        <v>-2.7220832854835302</v>
      </c>
      <c r="M28">
        <v>-9.8731120515521607</v>
      </c>
      <c r="N28">
        <v>0.77376345114386602</v>
      </c>
      <c r="O28">
        <v>2.8220254779044001</v>
      </c>
      <c r="P28">
        <v>0.64595243747951503</v>
      </c>
      <c r="Q28">
        <v>0.65914210623246605</v>
      </c>
      <c r="R28">
        <v>0.123577376358153</v>
      </c>
      <c r="S28">
        <v>-1.51444988243747E-2</v>
      </c>
      <c r="T28">
        <v>3.6798277110955699</v>
      </c>
      <c r="U28">
        <v>1430366.05213536</v>
      </c>
      <c r="V28">
        <v>2.66932393653842</v>
      </c>
      <c r="W28">
        <v>0.420860377235804</v>
      </c>
      <c r="X28">
        <v>5.6348266288870903</v>
      </c>
      <c r="Y28">
        <v>3.5260811103968399E-2</v>
      </c>
      <c r="Z28">
        <v>-5.47323864955455</v>
      </c>
      <c r="AA28">
        <v>0.56605327667994398</v>
      </c>
      <c r="AB28">
        <v>0.72429490094073101</v>
      </c>
      <c r="AC28">
        <v>0.35352016124059399</v>
      </c>
      <c r="AD28">
        <v>0.39890939949895299</v>
      </c>
      <c r="AE28">
        <v>5.37328821847914E-2</v>
      </c>
      <c r="AF28">
        <v>0.12097694908105799</v>
      </c>
      <c r="AG28">
        <v>6.1542634219746102E-2</v>
      </c>
      <c r="AH28">
        <v>0.33661716624513499</v>
      </c>
      <c r="AI28">
        <v>0.21069980600225999</v>
      </c>
      <c r="AJ28">
        <v>0.48831514588668901</v>
      </c>
      <c r="AK28">
        <v>0.96254946682376297</v>
      </c>
      <c r="AL28">
        <v>1.48084274778627</v>
      </c>
      <c r="AM28">
        <v>0.70234331501957503</v>
      </c>
    </row>
    <row r="29" spans="1:39" x14ac:dyDescent="0.25">
      <c r="A29">
        <v>1</v>
      </c>
      <c r="B29">
        <v>416645539.06884003</v>
      </c>
      <c r="C29">
        <v>28</v>
      </c>
      <c r="D29">
        <v>31</v>
      </c>
      <c r="E29">
        <v>0.111241378357518</v>
      </c>
      <c r="F29">
        <v>0.65052542528137602</v>
      </c>
      <c r="G29">
        <v>97424.717184709196</v>
      </c>
      <c r="H29">
        <v>1.80950678484398E-3</v>
      </c>
      <c r="I29">
        <v>0.51195728279917996</v>
      </c>
      <c r="J29">
        <v>0.19757569900321001</v>
      </c>
      <c r="K29">
        <v>0.973430826711701</v>
      </c>
      <c r="L29">
        <v>-5.08866051144898</v>
      </c>
      <c r="M29">
        <v>-5.0024278078507596</v>
      </c>
      <c r="N29">
        <v>0.76672477553167795</v>
      </c>
      <c r="O29">
        <v>2.1757607799562999</v>
      </c>
      <c r="P29">
        <v>0.65556186822615603</v>
      </c>
      <c r="Q29">
        <v>0.55834195446805102</v>
      </c>
      <c r="R29">
        <v>4.97616594532155E-2</v>
      </c>
      <c r="S29">
        <v>-0.470110309335869</v>
      </c>
      <c r="T29">
        <v>2.2056310641323198</v>
      </c>
      <c r="U29">
        <v>1588117.4943270199</v>
      </c>
      <c r="V29">
        <v>2.3486792800133101</v>
      </c>
      <c r="W29">
        <v>0.590902961474843</v>
      </c>
      <c r="X29">
        <v>14.7846445132047</v>
      </c>
      <c r="Y29">
        <v>2.8994607182270201E-2</v>
      </c>
      <c r="Z29">
        <v>-8.0178524241223901</v>
      </c>
      <c r="AA29">
        <v>0.78301685304020097</v>
      </c>
      <c r="AB29">
        <v>3.3957289020763698E-2</v>
      </c>
      <c r="AC29">
        <v>0.49448311323067201</v>
      </c>
      <c r="AD29">
        <v>0.47799306993489199</v>
      </c>
      <c r="AE29">
        <v>0.11285830229648899</v>
      </c>
      <c r="AF29">
        <v>6.2972296057501806E-2</v>
      </c>
      <c r="AG29">
        <v>5.64504282934358E-2</v>
      </c>
      <c r="AH29">
        <v>0.39345096341619501</v>
      </c>
      <c r="AI29">
        <v>0.233580062467663</v>
      </c>
      <c r="AJ29">
        <v>0.51573921471829498</v>
      </c>
      <c r="AK29">
        <v>2.3357768520559801</v>
      </c>
      <c r="AL29">
        <v>1.3417763227660999</v>
      </c>
      <c r="AM29">
        <v>0.67303188780226098</v>
      </c>
    </row>
    <row r="30" spans="1:39" x14ac:dyDescent="0.25">
      <c r="A30">
        <v>0</v>
      </c>
      <c r="B30">
        <v>0</v>
      </c>
      <c r="C30">
        <v>29</v>
      </c>
      <c r="D30">
        <v>31</v>
      </c>
      <c r="E30">
        <v>0.189419033990125</v>
      </c>
      <c r="F30">
        <v>0.704804231311427</v>
      </c>
      <c r="G30">
        <v>93020.117095904396</v>
      </c>
      <c r="H30">
        <v>2.8201852758438302E-3</v>
      </c>
      <c r="I30">
        <v>0.58756365061399995</v>
      </c>
      <c r="J30">
        <v>0.228180216078399</v>
      </c>
      <c r="K30">
        <v>0.912817353003193</v>
      </c>
      <c r="L30">
        <v>-5.7518833172041903</v>
      </c>
      <c r="M30">
        <v>-10.413567517958599</v>
      </c>
      <c r="N30">
        <v>0.88109223908907697</v>
      </c>
      <c r="O30">
        <v>2.52703851428002</v>
      </c>
      <c r="P30">
        <v>0.95443471806729197</v>
      </c>
      <c r="Q30">
        <v>0.95068334304553004</v>
      </c>
      <c r="R30">
        <v>0.22850246462854601</v>
      </c>
      <c r="S30">
        <v>-0.24688363290450099</v>
      </c>
      <c r="T30">
        <v>2.4651390490832301</v>
      </c>
      <c r="U30">
        <v>2149837.2867051498</v>
      </c>
      <c r="V30">
        <v>2.4364693394053001</v>
      </c>
      <c r="W30">
        <v>0.36046274344576501</v>
      </c>
      <c r="X30">
        <v>13.210278206877399</v>
      </c>
      <c r="Y30">
        <v>1.46189008751686E-2</v>
      </c>
      <c r="Z30">
        <v>-5.2655695027206102</v>
      </c>
      <c r="AA30">
        <v>0.314892860121327</v>
      </c>
      <c r="AB30">
        <v>0.55682696218369498</v>
      </c>
      <c r="AC30">
        <v>4.4883981511229701E-2</v>
      </c>
      <c r="AD30">
        <v>0.448062549548922</v>
      </c>
      <c r="AE30">
        <v>7.5092924259253804E-2</v>
      </c>
      <c r="AF30">
        <v>0.10031845615792601</v>
      </c>
      <c r="AG30">
        <v>9.1715390062308902E-2</v>
      </c>
      <c r="AH30">
        <v>0.32188744074033998</v>
      </c>
      <c r="AI30">
        <v>0.28606732176843802</v>
      </c>
      <c r="AJ30">
        <v>0.463094558579009</v>
      </c>
      <c r="AK30">
        <v>1.41113801189592</v>
      </c>
      <c r="AL30">
        <v>0.77521652361694704</v>
      </c>
      <c r="AM30">
        <v>1.6151831890667601</v>
      </c>
    </row>
    <row r="31" spans="1:39" x14ac:dyDescent="0.25">
      <c r="A31">
        <v>0</v>
      </c>
      <c r="B31">
        <v>8359001.5820832802</v>
      </c>
      <c r="C31">
        <v>30</v>
      </c>
      <c r="D31">
        <v>31</v>
      </c>
      <c r="E31">
        <v>0.106442323483177</v>
      </c>
      <c r="F31">
        <v>0.81895498921978305</v>
      </c>
      <c r="G31">
        <v>45873.223128582998</v>
      </c>
      <c r="H31">
        <v>6.9481703420018297E-3</v>
      </c>
      <c r="I31">
        <v>0.63099165534286294</v>
      </c>
      <c r="J31">
        <v>0.24159844388093901</v>
      </c>
      <c r="K31">
        <v>0.71459709760441903</v>
      </c>
      <c r="L31">
        <v>-5.3973823079979004</v>
      </c>
      <c r="M31">
        <v>-6.4486739889718603</v>
      </c>
      <c r="N31">
        <v>0.98534431321930604</v>
      </c>
      <c r="O31">
        <v>2.0455539569987198</v>
      </c>
      <c r="P31">
        <v>0.63278219843748995</v>
      </c>
      <c r="Q31">
        <v>0.87982545947947099</v>
      </c>
      <c r="R31">
        <v>2.81806648956263E-2</v>
      </c>
      <c r="S31">
        <v>-0.35714563027431701</v>
      </c>
      <c r="T31">
        <v>1.99534134906949</v>
      </c>
      <c r="U31">
        <v>1828681.9719080799</v>
      </c>
      <c r="V31">
        <v>2.6455186576960799</v>
      </c>
      <c r="W31">
        <v>0.367168453644728</v>
      </c>
      <c r="X31">
        <v>5.9583874357631403</v>
      </c>
      <c r="Y31">
        <v>3.7100762597460098E-2</v>
      </c>
      <c r="Z31">
        <v>-6.7300420234631702</v>
      </c>
      <c r="AA31">
        <v>0.190094852779992</v>
      </c>
      <c r="AB31">
        <v>1.77132379147224E-3</v>
      </c>
      <c r="AC31">
        <v>0.59651560451253305</v>
      </c>
      <c r="AD31">
        <v>0.182965146877104</v>
      </c>
      <c r="AE31">
        <v>5.7975521196494802E-2</v>
      </c>
      <c r="AF31">
        <v>0.115467399564222</v>
      </c>
      <c r="AG31">
        <v>5.8152373742544998E-2</v>
      </c>
      <c r="AH31">
        <v>0.47180253083743201</v>
      </c>
      <c r="AI31">
        <v>0.25301230313273798</v>
      </c>
      <c r="AJ31">
        <v>0.53944405997698197</v>
      </c>
      <c r="AK31">
        <v>1.9785412104314</v>
      </c>
      <c r="AL31">
        <v>2.1235518948729002</v>
      </c>
      <c r="AM31">
        <v>1.70478231785658</v>
      </c>
    </row>
    <row r="32" spans="1:39" x14ac:dyDescent="0.25">
      <c r="A32">
        <v>0</v>
      </c>
      <c r="B32">
        <v>0</v>
      </c>
      <c r="C32">
        <v>31</v>
      </c>
      <c r="D32">
        <v>31</v>
      </c>
      <c r="E32">
        <v>0.19834416523005299</v>
      </c>
      <c r="F32">
        <v>0.94006854050559896</v>
      </c>
      <c r="G32">
        <v>97222.706748259996</v>
      </c>
      <c r="H32">
        <v>8.5530816466268204E-3</v>
      </c>
      <c r="I32">
        <v>1.11631747710577</v>
      </c>
      <c r="J32">
        <v>0.18038866080205501</v>
      </c>
      <c r="K32">
        <v>0.77068620088510198</v>
      </c>
      <c r="L32">
        <v>-5.4928035703254903</v>
      </c>
      <c r="M32">
        <v>-7.4491644375585002</v>
      </c>
      <c r="N32">
        <v>0.71025867524172603</v>
      </c>
      <c r="O32">
        <v>2.3008647690891801</v>
      </c>
      <c r="P32">
        <v>0.80933509856695296</v>
      </c>
      <c r="Q32">
        <v>0.79046764894214006</v>
      </c>
      <c r="R32">
        <v>0.24534682018100301</v>
      </c>
      <c r="S32">
        <v>-0.29929083441791599</v>
      </c>
      <c r="T32">
        <v>1.2457454272906801</v>
      </c>
      <c r="U32">
        <v>2225778.9978757501</v>
      </c>
      <c r="V32">
        <v>2.78265788429067</v>
      </c>
      <c r="W32">
        <v>0.46702650398982198</v>
      </c>
      <c r="X32">
        <v>12.4471671634237</v>
      </c>
      <c r="Y32">
        <v>3.3477684595260598E-2</v>
      </c>
      <c r="Z32">
        <v>-4.0991646767593899</v>
      </c>
      <c r="AA32">
        <v>0.71306862800056103</v>
      </c>
      <c r="AB32">
        <v>0.97885912873433001</v>
      </c>
      <c r="AC32">
        <v>0.27689900779514598</v>
      </c>
      <c r="AD32">
        <v>1.4440915578743401E-2</v>
      </c>
      <c r="AE32">
        <v>7.5958746813703307E-2</v>
      </c>
      <c r="AF32">
        <v>6.2370644513284799E-2</v>
      </c>
      <c r="AG32">
        <v>0.144448510720977</v>
      </c>
      <c r="AH32">
        <v>0.47892373046867998</v>
      </c>
      <c r="AI32">
        <v>0.25364595606207102</v>
      </c>
      <c r="AJ32">
        <v>0.48352769253994299</v>
      </c>
      <c r="AK32">
        <v>1.8073406186358201</v>
      </c>
      <c r="AL32">
        <v>1.9714941757013</v>
      </c>
      <c r="AM32">
        <v>0.53535791801732302</v>
      </c>
    </row>
    <row r="33" spans="1:39" x14ac:dyDescent="0.25">
      <c r="A33">
        <v>0</v>
      </c>
      <c r="B33">
        <v>0</v>
      </c>
      <c r="C33">
        <v>32</v>
      </c>
      <c r="D33">
        <v>31</v>
      </c>
      <c r="E33">
        <v>0.181398349724361</v>
      </c>
      <c r="F33">
        <v>0.43150184296537197</v>
      </c>
      <c r="G33">
        <v>42859.0613288397</v>
      </c>
      <c r="H33">
        <v>1.0348529349106799E-2</v>
      </c>
      <c r="I33">
        <v>1.3991306657453499</v>
      </c>
      <c r="J33">
        <v>8.0943620930484003E-2</v>
      </c>
      <c r="K33">
        <v>0.79428551968594596</v>
      </c>
      <c r="L33">
        <v>-4.8694283649837597</v>
      </c>
      <c r="M33">
        <v>-11.502749686194599</v>
      </c>
      <c r="N33">
        <v>0.71831794733658905</v>
      </c>
      <c r="O33">
        <v>2.08711066193968</v>
      </c>
      <c r="P33">
        <v>0.65300208568666096</v>
      </c>
      <c r="Q33">
        <v>0.976525525628822</v>
      </c>
      <c r="R33">
        <v>0.24009555535129001</v>
      </c>
      <c r="S33">
        <v>-3.0354568036272699E-4</v>
      </c>
      <c r="T33">
        <v>2.1487822525773699</v>
      </c>
      <c r="U33">
        <v>1922120.8611363501</v>
      </c>
      <c r="V33">
        <v>2.9823770236474201</v>
      </c>
      <c r="W33">
        <v>0.474007549296599</v>
      </c>
      <c r="X33">
        <v>13.522804147820001</v>
      </c>
      <c r="Y33">
        <v>3.2828055578236703E-2</v>
      </c>
      <c r="Z33">
        <v>-11.3133462580666</v>
      </c>
      <c r="AA33">
        <v>0.41207025117683199</v>
      </c>
      <c r="AB33">
        <v>0.18846242325846099</v>
      </c>
      <c r="AC33">
        <v>0.23701718145981401</v>
      </c>
      <c r="AD33">
        <v>7.2256539206718998E-2</v>
      </c>
      <c r="AE33">
        <v>5.06902961422456E-2</v>
      </c>
      <c r="AF33">
        <v>9.5808360887342098E-2</v>
      </c>
      <c r="AG33">
        <v>8.9889299743343101E-2</v>
      </c>
      <c r="AH33">
        <v>0.46932168980616801</v>
      </c>
      <c r="AI33">
        <v>0.232078048855823</v>
      </c>
      <c r="AJ33">
        <v>0.51664832664104199</v>
      </c>
      <c r="AK33">
        <v>1.1918917495257499</v>
      </c>
      <c r="AL33">
        <v>2.0890600602050799</v>
      </c>
      <c r="AM33">
        <v>1.69061784353214</v>
      </c>
    </row>
    <row r="34" spans="1:39" x14ac:dyDescent="0.25">
      <c r="A34">
        <v>0</v>
      </c>
      <c r="B34">
        <v>0</v>
      </c>
      <c r="C34">
        <v>33</v>
      </c>
      <c r="D34">
        <v>31</v>
      </c>
      <c r="E34">
        <v>0.10505730138125401</v>
      </c>
      <c r="F34">
        <v>0.85112496147397898</v>
      </c>
      <c r="G34">
        <v>75308.535044896402</v>
      </c>
      <c r="H34">
        <v>1.00338734820648E-2</v>
      </c>
      <c r="I34">
        <v>0.97161145913670799</v>
      </c>
      <c r="J34">
        <v>0.23454536089644501</v>
      </c>
      <c r="K34">
        <v>0.743015958215692</v>
      </c>
      <c r="L34">
        <v>-3.1091347681311898</v>
      </c>
      <c r="M34">
        <v>-8.8294263033382592</v>
      </c>
      <c r="N34">
        <v>0.85896314662205997</v>
      </c>
      <c r="O34">
        <v>2.4072335576190902</v>
      </c>
      <c r="P34">
        <v>0.62345477024838303</v>
      </c>
      <c r="Q34">
        <v>0.527872270384105</v>
      </c>
      <c r="R34">
        <v>0.23096982584567699</v>
      </c>
      <c r="S34">
        <v>-1.4390502265887299E-2</v>
      </c>
      <c r="T34">
        <v>1.6527426894079</v>
      </c>
      <c r="U34">
        <v>1624158.13986678</v>
      </c>
      <c r="V34">
        <v>2.1190198968368299</v>
      </c>
      <c r="W34">
        <v>0.343451698351535</v>
      </c>
      <c r="X34">
        <v>9.7657380296615894</v>
      </c>
      <c r="Y34">
        <v>2.76843025909542E-2</v>
      </c>
      <c r="Z34">
        <v>-5.7171716278511999</v>
      </c>
      <c r="AA34">
        <v>0.43566745055478501</v>
      </c>
      <c r="AB34">
        <v>0.92588203060324303</v>
      </c>
      <c r="AC34">
        <v>0.75101755324401898</v>
      </c>
      <c r="AD34">
        <v>4.9729357124306305E-4</v>
      </c>
      <c r="AE34">
        <v>7.7522156759630895E-2</v>
      </c>
      <c r="AF34">
        <v>0.12920729877310799</v>
      </c>
      <c r="AG34">
        <v>7.1254074202268397E-2</v>
      </c>
      <c r="AH34">
        <v>0.45683256350072299</v>
      </c>
      <c r="AI34">
        <v>0.29404353934113198</v>
      </c>
      <c r="AJ34">
        <v>0.379472969181463</v>
      </c>
      <c r="AK34">
        <v>1.6957422482912901</v>
      </c>
      <c r="AL34">
        <v>1.38459269518865</v>
      </c>
      <c r="AM34">
        <v>2.09913490242959</v>
      </c>
    </row>
    <row r="35" spans="1:39" x14ac:dyDescent="0.25">
      <c r="A35">
        <v>0</v>
      </c>
      <c r="B35">
        <v>0</v>
      </c>
      <c r="C35">
        <v>34</v>
      </c>
      <c r="D35">
        <v>31</v>
      </c>
      <c r="E35">
        <v>0.118892203040305</v>
      </c>
      <c r="F35">
        <v>0.50877448251470903</v>
      </c>
      <c r="G35">
        <v>26971.7725334922</v>
      </c>
      <c r="H35">
        <v>7.9863951588747995E-4</v>
      </c>
      <c r="I35">
        <v>0.414057902914239</v>
      </c>
      <c r="J35">
        <v>0.19270923047559299</v>
      </c>
      <c r="K35">
        <v>0.87859494146076</v>
      </c>
      <c r="L35">
        <v>-5.05916912699118</v>
      </c>
      <c r="M35">
        <v>-5.9719638685975198</v>
      </c>
      <c r="N35">
        <v>0.76320303830504399</v>
      </c>
      <c r="O35">
        <v>1.96797654241503</v>
      </c>
      <c r="P35">
        <v>0.99933633959945301</v>
      </c>
      <c r="Q35">
        <v>0.51699569859949401</v>
      </c>
      <c r="R35">
        <v>7.4698346513323494E-2</v>
      </c>
      <c r="S35">
        <v>-0.270564594190218</v>
      </c>
      <c r="T35">
        <v>1.0192675199150101</v>
      </c>
      <c r="U35">
        <v>2322758.4309293898</v>
      </c>
      <c r="V35">
        <v>2.63798143738182</v>
      </c>
      <c r="W35">
        <v>0.54151329762255795</v>
      </c>
      <c r="X35">
        <v>7.8796936354832701</v>
      </c>
      <c r="Y35">
        <v>1.8001577661434801E-2</v>
      </c>
      <c r="Z35">
        <v>-5.98919511686079</v>
      </c>
      <c r="AA35">
        <v>0.70984689331019801</v>
      </c>
      <c r="AB35">
        <v>0.76145570940803697</v>
      </c>
      <c r="AC35">
        <v>0.270153604170773</v>
      </c>
      <c r="AD35">
        <v>0.24612913883756801</v>
      </c>
      <c r="AE35">
        <v>8.4876189990551201E-2</v>
      </c>
      <c r="AF35">
        <v>0.138388177431887</v>
      </c>
      <c r="AG35">
        <v>0.13649369849322801</v>
      </c>
      <c r="AH35">
        <v>0.50519588870836896</v>
      </c>
      <c r="AI35">
        <v>0.17210548013221699</v>
      </c>
      <c r="AJ35">
        <v>0.321684137527458</v>
      </c>
      <c r="AK35">
        <v>1.88360512727679</v>
      </c>
      <c r="AL35">
        <v>1.6710224959225699</v>
      </c>
      <c r="AM35">
        <v>0.85881362847735898</v>
      </c>
    </row>
    <row r="36" spans="1:39" x14ac:dyDescent="0.25">
      <c r="A36">
        <v>1</v>
      </c>
      <c r="B36">
        <v>462576515.42216003</v>
      </c>
      <c r="C36">
        <v>35</v>
      </c>
      <c r="D36">
        <v>31</v>
      </c>
      <c r="E36">
        <v>0.15272159890481299</v>
      </c>
      <c r="F36">
        <v>0.50192998759099305</v>
      </c>
      <c r="G36">
        <v>61817.072009347597</v>
      </c>
      <c r="H36">
        <v>4.1974644127662801E-3</v>
      </c>
      <c r="I36">
        <v>1.30110862585111</v>
      </c>
      <c r="J36">
        <v>0.16382869959292301</v>
      </c>
      <c r="K36">
        <v>0.63084468240907898</v>
      </c>
      <c r="L36">
        <v>-5.5802314258553096</v>
      </c>
      <c r="M36">
        <v>-4.9780407865438603</v>
      </c>
      <c r="N36">
        <v>0.73910076067235797</v>
      </c>
      <c r="O36">
        <v>0.54227451131756699</v>
      </c>
      <c r="P36">
        <v>0.97052210897486701</v>
      </c>
      <c r="Q36">
        <v>0.71446281152951996</v>
      </c>
      <c r="R36">
        <v>0.19287606934114601</v>
      </c>
      <c r="S36">
        <v>-0.47858978456817602</v>
      </c>
      <c r="T36">
        <v>3.51910051895771</v>
      </c>
      <c r="U36">
        <v>2575998.6131219198</v>
      </c>
      <c r="V36">
        <v>1.8162406614568301</v>
      </c>
      <c r="W36">
        <v>0.46542198409535901</v>
      </c>
      <c r="X36">
        <v>11.599334780056999</v>
      </c>
      <c r="Y36">
        <v>2.0644579065802901E-2</v>
      </c>
      <c r="Z36">
        <v>-4.2989611249882698</v>
      </c>
      <c r="AA36">
        <v>0.515305159655982</v>
      </c>
      <c r="AB36">
        <v>0.78830945003195696</v>
      </c>
      <c r="AC36">
        <v>5.8223481373861401E-2</v>
      </c>
      <c r="AD36">
        <v>0.57668139909743299</v>
      </c>
      <c r="AE36">
        <v>6.7713382464600694E-2</v>
      </c>
      <c r="AF36">
        <v>0.118377611640724</v>
      </c>
      <c r="AG36">
        <v>0.14728167127457001</v>
      </c>
      <c r="AH36">
        <v>0.54318867044493102</v>
      </c>
      <c r="AI36">
        <v>0.16308488963241699</v>
      </c>
      <c r="AJ36">
        <v>0.46688199112797202</v>
      </c>
      <c r="AK36">
        <v>0.72539628424597902</v>
      </c>
      <c r="AL36">
        <v>1.05166121374903</v>
      </c>
      <c r="AM36">
        <v>0.69388049252504702</v>
      </c>
    </row>
    <row r="37" spans="1:39" x14ac:dyDescent="0.25">
      <c r="A37">
        <v>0</v>
      </c>
      <c r="B37">
        <v>102163862.30712</v>
      </c>
      <c r="C37">
        <v>36</v>
      </c>
      <c r="D37">
        <v>31</v>
      </c>
      <c r="E37">
        <v>0.115393551128102</v>
      </c>
      <c r="F37">
        <v>0.31805482617928599</v>
      </c>
      <c r="G37">
        <v>40763.450083002703</v>
      </c>
      <c r="H37">
        <v>4.1569092807709198E-3</v>
      </c>
      <c r="I37">
        <v>1.48920636749396</v>
      </c>
      <c r="J37">
        <v>0.126359915176145</v>
      </c>
      <c r="K37">
        <v>0.82606793819228197</v>
      </c>
      <c r="L37">
        <v>-4.9627306132391098</v>
      </c>
      <c r="M37">
        <v>-4.5180459910258604</v>
      </c>
      <c r="N37">
        <v>0.89470477433421203</v>
      </c>
      <c r="O37">
        <v>2.1496529068175199</v>
      </c>
      <c r="P37">
        <v>0.85815285119880003</v>
      </c>
      <c r="Q37">
        <v>0.54291653441614496</v>
      </c>
      <c r="R37">
        <v>1.0576083393534601E-2</v>
      </c>
      <c r="S37">
        <v>-0.23807965479791199</v>
      </c>
      <c r="T37">
        <v>2.7552452172781301</v>
      </c>
      <c r="U37">
        <v>1659667.15733986</v>
      </c>
      <c r="V37">
        <v>2.3291587195219501</v>
      </c>
      <c r="W37">
        <v>0.42263899339630701</v>
      </c>
      <c r="X37">
        <v>12.8424488894176</v>
      </c>
      <c r="Y37">
        <v>2.8415251701704201E-2</v>
      </c>
      <c r="Z37">
        <v>-10.4855934232473</v>
      </c>
      <c r="AA37">
        <v>0.273538905732916</v>
      </c>
      <c r="AB37">
        <v>0.25998078422737297</v>
      </c>
      <c r="AC37">
        <v>0.67735196299734501</v>
      </c>
      <c r="AD37">
        <v>0.99333605477702802</v>
      </c>
      <c r="AE37">
        <v>8.7122763309976994E-2</v>
      </c>
      <c r="AF37">
        <v>5.6024364082026303E-2</v>
      </c>
      <c r="AG37">
        <v>0.123558274362236</v>
      </c>
      <c r="AH37">
        <v>0.52795414506919902</v>
      </c>
      <c r="AI37">
        <v>0.25111832254752497</v>
      </c>
      <c r="AJ37">
        <v>0.49548637890620201</v>
      </c>
      <c r="AK37">
        <v>1.6378862471525899</v>
      </c>
      <c r="AL37">
        <v>1.86129086426157</v>
      </c>
      <c r="AM37">
        <v>1.5409661973954301</v>
      </c>
    </row>
    <row r="38" spans="1:39" x14ac:dyDescent="0.25">
      <c r="A38">
        <v>1</v>
      </c>
      <c r="B38">
        <v>1652281976.2143099</v>
      </c>
      <c r="C38">
        <v>37</v>
      </c>
      <c r="D38">
        <v>31</v>
      </c>
      <c r="E38">
        <v>0.18453931501426299</v>
      </c>
      <c r="F38">
        <v>0.27188424019142998</v>
      </c>
      <c r="G38">
        <v>56571.576179645497</v>
      </c>
      <c r="H38">
        <v>7.7932485709548902E-3</v>
      </c>
      <c r="I38">
        <v>0.50529736020043503</v>
      </c>
      <c r="J38">
        <v>0.22264388152609199</v>
      </c>
      <c r="K38">
        <v>0.56076743868994505</v>
      </c>
      <c r="L38">
        <v>-4.03019756872673</v>
      </c>
      <c r="M38">
        <v>-4.0051585385110204</v>
      </c>
      <c r="N38">
        <v>0.85256252081249795</v>
      </c>
      <c r="O38">
        <v>1.9419275522008099</v>
      </c>
      <c r="P38">
        <v>0.60875940123107297</v>
      </c>
      <c r="Q38">
        <v>0.75994700535025905</v>
      </c>
      <c r="R38">
        <v>4.8693119769159202E-2</v>
      </c>
      <c r="S38">
        <v>-0.26653507298324303</v>
      </c>
      <c r="T38">
        <v>2.7003604159643899</v>
      </c>
      <c r="U38">
        <v>1179082.90500753</v>
      </c>
      <c r="V38">
        <v>1.86809280626883</v>
      </c>
      <c r="W38">
        <v>0.47689807401609102</v>
      </c>
      <c r="X38">
        <v>13.325068831653301</v>
      </c>
      <c r="Y38">
        <v>1.6517193974216901E-2</v>
      </c>
      <c r="Z38">
        <v>-8.4476083823479708</v>
      </c>
      <c r="AA38">
        <v>0.50428591751633201</v>
      </c>
      <c r="AB38">
        <v>0.20814841245301099</v>
      </c>
      <c r="AC38">
        <v>5.44785534241237E-2</v>
      </c>
      <c r="AD38">
        <v>0.23126618815003899</v>
      </c>
      <c r="AE38">
        <v>0.118118740323698</v>
      </c>
      <c r="AF38">
        <v>9.3542348359129404E-2</v>
      </c>
      <c r="AG38">
        <v>0.109006011646125</v>
      </c>
      <c r="AH38">
        <v>0.42895818592567198</v>
      </c>
      <c r="AI38">
        <v>0.21770363436697501</v>
      </c>
      <c r="AJ38">
        <v>0.40194845582591399</v>
      </c>
      <c r="AK38">
        <v>1.37065397915487</v>
      </c>
      <c r="AL38">
        <v>2.0277766655318299</v>
      </c>
      <c r="AM38">
        <v>2.0838617348272499</v>
      </c>
    </row>
    <row r="39" spans="1:39" x14ac:dyDescent="0.25">
      <c r="A39">
        <v>0</v>
      </c>
      <c r="B39">
        <v>0</v>
      </c>
      <c r="C39">
        <v>38</v>
      </c>
      <c r="D39">
        <v>31</v>
      </c>
      <c r="E39">
        <v>0.109601588222315</v>
      </c>
      <c r="F39">
        <v>0.69508957025012896</v>
      </c>
      <c r="G39">
        <v>53512.159148114697</v>
      </c>
      <c r="H39">
        <v>2.5967803789652002E-4</v>
      </c>
      <c r="I39">
        <v>1.4950263091828699</v>
      </c>
      <c r="J39">
        <v>0.182703881539346</v>
      </c>
      <c r="K39">
        <v>0.62444357950298601</v>
      </c>
      <c r="L39">
        <v>-4.0822474916419003</v>
      </c>
      <c r="M39">
        <v>-10.3961522345897</v>
      </c>
      <c r="N39">
        <v>0.72553777218819604</v>
      </c>
      <c r="O39">
        <v>0.74599868449289097</v>
      </c>
      <c r="P39">
        <v>0.946933802817017</v>
      </c>
      <c r="Q39">
        <v>0.82366302155423898</v>
      </c>
      <c r="R39">
        <v>0.161196515962656</v>
      </c>
      <c r="S39">
        <v>-0.42044885444978702</v>
      </c>
      <c r="T39">
        <v>2.4899547714937902</v>
      </c>
      <c r="U39">
        <v>2480424.7737210202</v>
      </c>
      <c r="V39">
        <v>1.5478147134528299</v>
      </c>
      <c r="W39">
        <v>0.44176216476154501</v>
      </c>
      <c r="X39">
        <v>5.0756830408470703</v>
      </c>
      <c r="Y39">
        <v>1.29380576175847E-2</v>
      </c>
      <c r="Z39">
        <v>-11.171426417846201</v>
      </c>
      <c r="AA39">
        <v>0.69710946863994505</v>
      </c>
      <c r="AB39">
        <v>0.56620259251794802</v>
      </c>
      <c r="AC39">
        <v>6.9859496863791698E-2</v>
      </c>
      <c r="AD39">
        <v>0.64693707639002196</v>
      </c>
      <c r="AE39">
        <v>0.14651263543614201</v>
      </c>
      <c r="AF39">
        <v>5.9386854113778101E-2</v>
      </c>
      <c r="AG39">
        <v>0.13230683308385799</v>
      </c>
      <c r="AH39">
        <v>0.29084669856882001</v>
      </c>
      <c r="AI39">
        <v>0.25131653302913798</v>
      </c>
      <c r="AJ39">
        <v>0.42812751691155099</v>
      </c>
      <c r="AK39">
        <v>2.4994414242753602</v>
      </c>
      <c r="AL39">
        <v>1.61206826451219</v>
      </c>
      <c r="AM39">
        <v>1.0866081361695701</v>
      </c>
    </row>
    <row r="40" spans="1:39" x14ac:dyDescent="0.25">
      <c r="A40">
        <v>0</v>
      </c>
      <c r="B40">
        <v>0</v>
      </c>
      <c r="C40">
        <v>39</v>
      </c>
      <c r="D40">
        <v>31</v>
      </c>
      <c r="E40">
        <v>0.112162238402176</v>
      </c>
      <c r="F40">
        <v>0.74085564527078496</v>
      </c>
      <c r="G40">
        <v>56496.381196251597</v>
      </c>
      <c r="H40">
        <v>4.7253354588022902E-3</v>
      </c>
      <c r="I40">
        <v>1.23644760105701</v>
      </c>
      <c r="J40">
        <v>0.16000049013746301</v>
      </c>
      <c r="K40">
        <v>0.951878397819237</v>
      </c>
      <c r="L40">
        <v>-4.1573242737911604</v>
      </c>
      <c r="M40">
        <v>-11.5618931823689</v>
      </c>
      <c r="N40">
        <v>0.87968303852085905</v>
      </c>
      <c r="O40">
        <v>0.46312570825781901</v>
      </c>
      <c r="P40">
        <v>0.93678993991855497</v>
      </c>
      <c r="Q40">
        <v>0.89360578759282405</v>
      </c>
      <c r="R40">
        <v>0.13656757210090301</v>
      </c>
      <c r="S40">
        <v>-0.124092701961054</v>
      </c>
      <c r="T40">
        <v>2.53225816327729</v>
      </c>
      <c r="U40">
        <v>1572924.0066139</v>
      </c>
      <c r="V40">
        <v>2.9039186336734599</v>
      </c>
      <c r="W40">
        <v>0.555352549641277</v>
      </c>
      <c r="X40">
        <v>11.3036067675101</v>
      </c>
      <c r="Y40">
        <v>1.35034250361668E-2</v>
      </c>
      <c r="Z40">
        <v>-5.1939314204268197</v>
      </c>
      <c r="AA40">
        <v>0.64453869688115095</v>
      </c>
      <c r="AB40">
        <v>7.6364993881434196E-2</v>
      </c>
      <c r="AC40">
        <v>0.50811139173689301</v>
      </c>
      <c r="AD40">
        <v>0.35526602639933103</v>
      </c>
      <c r="AE40">
        <v>0.12946054162923201</v>
      </c>
      <c r="AF40">
        <v>7.4692505853250601E-2</v>
      </c>
      <c r="AG40">
        <v>0.10599334079341501</v>
      </c>
      <c r="AH40">
        <v>0.47826917820043202</v>
      </c>
      <c r="AI40">
        <v>0.20460356930393001</v>
      </c>
      <c r="AJ40">
        <v>0.38495364427571199</v>
      </c>
      <c r="AK40">
        <v>0.76346701497305203</v>
      </c>
      <c r="AL40">
        <v>2.46628005577114</v>
      </c>
      <c r="AM40">
        <v>1.95699375395022</v>
      </c>
    </row>
    <row r="41" spans="1:39" x14ac:dyDescent="0.25">
      <c r="A41">
        <v>1</v>
      </c>
      <c r="B41">
        <v>268490617.66296601</v>
      </c>
      <c r="C41">
        <v>40</v>
      </c>
      <c r="D41">
        <v>31</v>
      </c>
      <c r="E41">
        <v>0.11773288166802399</v>
      </c>
      <c r="F41">
        <v>0.68469729327946005</v>
      </c>
      <c r="G41">
        <v>81807.200613926398</v>
      </c>
      <c r="H41">
        <v>6.8235625549708497E-3</v>
      </c>
      <c r="I41">
        <v>1.3706745577119299</v>
      </c>
      <c r="J41">
        <v>6.6260076812395693E-2</v>
      </c>
      <c r="K41">
        <v>0.58732712411438104</v>
      </c>
      <c r="L41">
        <v>-2.38963085317519</v>
      </c>
      <c r="M41">
        <v>-10.469731558803501</v>
      </c>
      <c r="N41">
        <v>0.867409323332482</v>
      </c>
      <c r="O41">
        <v>2.64613759806858</v>
      </c>
      <c r="P41">
        <v>0.64207625557668502</v>
      </c>
      <c r="Q41">
        <v>0.94759877373348</v>
      </c>
      <c r="R41">
        <v>0.20075065403827499</v>
      </c>
      <c r="S41">
        <v>-0.22655322506558201</v>
      </c>
      <c r="T41">
        <v>2.5718091981147899</v>
      </c>
      <c r="U41">
        <v>2716192.19438639</v>
      </c>
      <c r="V41">
        <v>2.4167573427956102</v>
      </c>
      <c r="W41">
        <v>0.52377351585275</v>
      </c>
      <c r="X41">
        <v>14.114909176668201</v>
      </c>
      <c r="Y41">
        <v>3.6611383184888997E-2</v>
      </c>
      <c r="Z41">
        <v>-6.3028638035617801</v>
      </c>
      <c r="AA41">
        <v>0.70011320088384699</v>
      </c>
      <c r="AB41">
        <v>0.95466931755654505</v>
      </c>
      <c r="AC41">
        <v>0.63978288838872699</v>
      </c>
      <c r="AD41">
        <v>0.22777409180416699</v>
      </c>
      <c r="AE41">
        <v>0.10372877730207999</v>
      </c>
      <c r="AF41">
        <v>7.0938556526671206E-2</v>
      </c>
      <c r="AG41">
        <v>0.105437070778687</v>
      </c>
      <c r="AH41">
        <v>0.39474202309701401</v>
      </c>
      <c r="AI41">
        <v>0.25786749420175298</v>
      </c>
      <c r="AJ41">
        <v>0.40174145897245001</v>
      </c>
      <c r="AK41">
        <v>1.1170032888643799</v>
      </c>
      <c r="AL41">
        <v>2.2804232387418901</v>
      </c>
      <c r="AM41">
        <v>0.817204879725142</v>
      </c>
    </row>
    <row r="42" spans="1:39" x14ac:dyDescent="0.25">
      <c r="A42">
        <v>1</v>
      </c>
      <c r="B42">
        <v>337524714.73180401</v>
      </c>
      <c r="C42">
        <v>41</v>
      </c>
      <c r="D42">
        <v>31</v>
      </c>
      <c r="E42">
        <v>0.16871744860894999</v>
      </c>
      <c r="F42">
        <v>0.81332879550172898</v>
      </c>
      <c r="G42">
        <v>61504.461869859399</v>
      </c>
      <c r="H42">
        <v>4.5476351400534597E-3</v>
      </c>
      <c r="I42">
        <v>0.57380037788092197</v>
      </c>
      <c r="J42">
        <v>0.16758633374236501</v>
      </c>
      <c r="K42">
        <v>0.68631091360643004</v>
      </c>
      <c r="L42">
        <v>-2.3333277675742301</v>
      </c>
      <c r="M42">
        <v>-11.8655200415105</v>
      </c>
      <c r="N42">
        <v>0.980296622984693</v>
      </c>
      <c r="O42">
        <v>0.75450405281117505</v>
      </c>
      <c r="P42">
        <v>0.77289094009064097</v>
      </c>
      <c r="Q42">
        <v>0.85348468978598202</v>
      </c>
      <c r="R42">
        <v>0.18292147072206699</v>
      </c>
      <c r="S42">
        <v>-0.16945936888048899</v>
      </c>
      <c r="T42">
        <v>3.6915711327490901</v>
      </c>
      <c r="U42">
        <v>2466427.6286447402</v>
      </c>
      <c r="V42">
        <v>2.05315639038978</v>
      </c>
      <c r="W42">
        <v>0.39116061252308998</v>
      </c>
      <c r="X42">
        <v>13.4875977364602</v>
      </c>
      <c r="Y42">
        <v>1.49155924134305E-2</v>
      </c>
      <c r="Z42">
        <v>-11.978303354485</v>
      </c>
      <c r="AA42">
        <v>0.75469754018972202</v>
      </c>
      <c r="AB42">
        <v>0.46748374110320601</v>
      </c>
      <c r="AC42">
        <v>0.61724004745483396</v>
      </c>
      <c r="AD42">
        <v>0.197723038152326</v>
      </c>
      <c r="AE42">
        <v>8.7880334084620704E-2</v>
      </c>
      <c r="AF42">
        <v>6.79315767603694E-2</v>
      </c>
      <c r="AG42">
        <v>0.13496916652750199</v>
      </c>
      <c r="AH42">
        <v>0.50071571542223703</v>
      </c>
      <c r="AI42">
        <v>0.21134008507872901</v>
      </c>
      <c r="AJ42">
        <v>0.50588927317066101</v>
      </c>
      <c r="AK42">
        <v>0.56223011477808504</v>
      </c>
      <c r="AL42">
        <v>0.56186037409561695</v>
      </c>
      <c r="AM42">
        <v>2.4077010140823298</v>
      </c>
    </row>
    <row r="43" spans="1:39" x14ac:dyDescent="0.25">
      <c r="A43">
        <v>0</v>
      </c>
      <c r="B43">
        <v>16394896.347722501</v>
      </c>
      <c r="C43">
        <v>42</v>
      </c>
      <c r="D43">
        <v>31</v>
      </c>
      <c r="E43">
        <v>0.16591883084166301</v>
      </c>
      <c r="F43">
        <v>0.93342969361110595</v>
      </c>
      <c r="G43">
        <v>37351.5561863314</v>
      </c>
      <c r="H43">
        <v>1.8190649691340499E-3</v>
      </c>
      <c r="I43">
        <v>0.86843319810903596</v>
      </c>
      <c r="J43">
        <v>0.125831594517294</v>
      </c>
      <c r="K43">
        <v>0.52092971159494506</v>
      </c>
      <c r="L43">
        <v>-5.7174902551621196</v>
      </c>
      <c r="M43">
        <v>-7.1693709121085698</v>
      </c>
      <c r="N43">
        <v>0.87259948280442001</v>
      </c>
      <c r="O43">
        <v>0.80679287148964496</v>
      </c>
      <c r="P43">
        <v>0.61498941393522499</v>
      </c>
      <c r="Q43">
        <v>0.91824698234966495</v>
      </c>
      <c r="R43">
        <v>4.5450299986114301E-2</v>
      </c>
      <c r="S43">
        <v>-0.18622640413756</v>
      </c>
      <c r="T43">
        <v>3.9048635365406499</v>
      </c>
      <c r="U43">
        <v>2951526.84539324</v>
      </c>
      <c r="V43">
        <v>1.7622451831866099</v>
      </c>
      <c r="W43">
        <v>0.35317839932092499</v>
      </c>
      <c r="X43">
        <v>7.1363295774674</v>
      </c>
      <c r="Y43">
        <v>1.6908745474934199E-2</v>
      </c>
      <c r="Z43">
        <v>-6.3570468528848103</v>
      </c>
      <c r="AA43">
        <v>0.39785353758931202</v>
      </c>
      <c r="AB43">
        <v>6.9587852333206704E-2</v>
      </c>
      <c r="AC43">
        <v>0.91334819383569998</v>
      </c>
      <c r="AD43">
        <v>6.7499356584157802E-2</v>
      </c>
      <c r="AE43">
        <v>0.12387046543473799</v>
      </c>
      <c r="AF43">
        <v>0.143789334640023</v>
      </c>
      <c r="AG43">
        <v>0.14860681635898099</v>
      </c>
      <c r="AH43">
        <v>0.37178711839913198</v>
      </c>
      <c r="AI43">
        <v>0.18079295054945399</v>
      </c>
      <c r="AJ43">
        <v>0.35163356542554702</v>
      </c>
      <c r="AK43">
        <v>0.55033012101226497</v>
      </c>
      <c r="AL43">
        <v>2.4020073409413301</v>
      </c>
      <c r="AM43">
        <v>1.7695451013146599</v>
      </c>
    </row>
    <row r="44" spans="1:39" x14ac:dyDescent="0.25">
      <c r="A44">
        <v>0</v>
      </c>
      <c r="B44">
        <v>89022490.210293099</v>
      </c>
      <c r="C44">
        <v>43</v>
      </c>
      <c r="D44">
        <v>31</v>
      </c>
      <c r="E44">
        <v>0.17936353739164801</v>
      </c>
      <c r="F44">
        <v>0.75979218916967495</v>
      </c>
      <c r="G44">
        <v>64555.008089490002</v>
      </c>
      <c r="H44">
        <v>2.5046659741818399E-3</v>
      </c>
      <c r="I44">
        <v>0.40119960047327902</v>
      </c>
      <c r="J44">
        <v>0.12952662025447401</v>
      </c>
      <c r="K44">
        <v>0.99444538166804697</v>
      </c>
      <c r="L44">
        <v>-3.6942316705128202</v>
      </c>
      <c r="M44">
        <v>-5.0714028155803703</v>
      </c>
      <c r="N44">
        <v>0.88909244451997804</v>
      </c>
      <c r="O44">
        <v>2.42212327596078</v>
      </c>
      <c r="P44">
        <v>0.78328579192189496</v>
      </c>
      <c r="Q44">
        <v>0.96947776605316904</v>
      </c>
      <c r="R44">
        <v>0.177468496363726</v>
      </c>
      <c r="S44">
        <v>-0.49326747593993803</v>
      </c>
      <c r="T44">
        <v>3.9266703739389799</v>
      </c>
      <c r="U44">
        <v>1454491.4284464901</v>
      </c>
      <c r="V44">
        <v>1.9079990464704999</v>
      </c>
      <c r="W44">
        <v>0.37758072013082</v>
      </c>
      <c r="X44">
        <v>9.3660092021222194</v>
      </c>
      <c r="Y44">
        <v>2.46744093863921E-2</v>
      </c>
      <c r="Z44">
        <v>-11.2053686934058</v>
      </c>
      <c r="AA44">
        <v>0.51941123633959796</v>
      </c>
      <c r="AB44">
        <v>9.3538412321358899E-2</v>
      </c>
      <c r="AC44">
        <v>0.42832433551200699</v>
      </c>
      <c r="AD44">
        <v>0.959445638736943</v>
      </c>
      <c r="AE44">
        <v>0.104539635421126</v>
      </c>
      <c r="AF44">
        <v>6.6944694836158294E-2</v>
      </c>
      <c r="AG44">
        <v>0.108276977437665</v>
      </c>
      <c r="AH44">
        <v>0.297588827846269</v>
      </c>
      <c r="AI44">
        <v>0.258907683548809</v>
      </c>
      <c r="AJ44">
        <v>0.48054042945345898</v>
      </c>
      <c r="AK44">
        <v>2.2784080677657998</v>
      </c>
      <c r="AL44">
        <v>1.9278118881428301</v>
      </c>
      <c r="AM44">
        <v>1.82504366232153</v>
      </c>
    </row>
    <row r="45" spans="1:39" x14ac:dyDescent="0.25">
      <c r="A45">
        <v>0</v>
      </c>
      <c r="B45">
        <v>15447390.4549025</v>
      </c>
      <c r="C45">
        <v>44</v>
      </c>
      <c r="D45">
        <v>31</v>
      </c>
      <c r="E45">
        <v>0.194522869378212</v>
      </c>
      <c r="F45">
        <v>0.56083743760944305</v>
      </c>
      <c r="G45">
        <v>49483.770260470897</v>
      </c>
      <c r="H45">
        <v>9.4454499455320206E-3</v>
      </c>
      <c r="I45">
        <v>0.53826796123827803</v>
      </c>
      <c r="J45">
        <v>6.8929068517027195E-2</v>
      </c>
      <c r="K45">
        <v>0.56395372504077401</v>
      </c>
      <c r="L45">
        <v>-4.3670607875799803</v>
      </c>
      <c r="M45">
        <v>-6.3863942454941602</v>
      </c>
      <c r="N45">
        <v>0.98302915299870097</v>
      </c>
      <c r="O45">
        <v>2.98847549921306</v>
      </c>
      <c r="P45">
        <v>0.89259776358306397</v>
      </c>
      <c r="Q45">
        <v>0.58978122239699604</v>
      </c>
      <c r="R45">
        <v>0.16428777899156599</v>
      </c>
      <c r="S45">
        <v>-4.6717262564343401E-2</v>
      </c>
      <c r="T45">
        <v>1.0335886843327899</v>
      </c>
      <c r="U45">
        <v>1980980.0711600101</v>
      </c>
      <c r="V45">
        <v>2.39148955226876</v>
      </c>
      <c r="W45">
        <v>0.445012391552213</v>
      </c>
      <c r="X45">
        <v>11.784130954346599</v>
      </c>
      <c r="Y45">
        <v>1.48312200720798E-2</v>
      </c>
      <c r="Z45">
        <v>-6.6751311232987796</v>
      </c>
      <c r="AA45">
        <v>0.38233227631170302</v>
      </c>
      <c r="AB45">
        <v>7.0953691004542602E-2</v>
      </c>
      <c r="AC45">
        <v>0.65686441782512694</v>
      </c>
      <c r="AD45">
        <v>0.93409837445476995</v>
      </c>
      <c r="AE45">
        <v>6.1603669402771601E-2</v>
      </c>
      <c r="AF45">
        <v>0.12217685623141</v>
      </c>
      <c r="AG45">
        <v>0.12742374839540599</v>
      </c>
      <c r="AH45">
        <v>0.31210536391431198</v>
      </c>
      <c r="AI45">
        <v>0.200443258637446</v>
      </c>
      <c r="AJ45">
        <v>0.43191106308503102</v>
      </c>
      <c r="AK45">
        <v>1.70703550685841</v>
      </c>
      <c r="AL45">
        <v>1.8305784847570701</v>
      </c>
      <c r="AM45">
        <v>1.3130586663454999</v>
      </c>
    </row>
    <row r="46" spans="1:39" x14ac:dyDescent="0.25">
      <c r="A46">
        <v>0</v>
      </c>
      <c r="B46">
        <v>63257154.644900903</v>
      </c>
      <c r="C46">
        <v>45</v>
      </c>
      <c r="D46">
        <v>31</v>
      </c>
      <c r="E46">
        <v>0.172976879666909</v>
      </c>
      <c r="F46">
        <v>0.290968099972233</v>
      </c>
      <c r="G46">
        <v>31166.074886161401</v>
      </c>
      <c r="H46">
        <v>8.6996742086787697E-3</v>
      </c>
      <c r="I46">
        <v>0.91464003260270699</v>
      </c>
      <c r="J46">
        <v>0.14776617224830299</v>
      </c>
      <c r="K46">
        <v>0.94380173903831799</v>
      </c>
      <c r="L46">
        <v>-2.4595616041589499</v>
      </c>
      <c r="M46">
        <v>-8.1870814011339093</v>
      </c>
      <c r="N46">
        <v>0.72745524491381397</v>
      </c>
      <c r="O46">
        <v>2.2768150699821099</v>
      </c>
      <c r="P46">
        <v>0.91538071004021904</v>
      </c>
      <c r="Q46">
        <v>0.928968990794383</v>
      </c>
      <c r="R46">
        <v>0.142682113838382</v>
      </c>
      <c r="S46">
        <v>-0.44296550269413298</v>
      </c>
      <c r="T46">
        <v>3.3237252805777802</v>
      </c>
      <c r="U46">
        <v>1056994.6534140001</v>
      </c>
      <c r="V46">
        <v>2.6514218514208898</v>
      </c>
      <c r="W46">
        <v>0.55018002693762502</v>
      </c>
      <c r="X46">
        <v>10.098100846528499</v>
      </c>
      <c r="Y46">
        <v>1.5626219175672099E-2</v>
      </c>
      <c r="Z46">
        <v>-9.9407368170842503</v>
      </c>
      <c r="AA46">
        <v>0.75359782910975603</v>
      </c>
      <c r="AB46">
        <v>0.78425774535979098</v>
      </c>
      <c r="AC46">
        <v>0.76211355803185099</v>
      </c>
      <c r="AD46">
        <v>0.58986798880971003</v>
      </c>
      <c r="AE46">
        <v>5.1423166981083297E-2</v>
      </c>
      <c r="AF46">
        <v>0.13782168130029501</v>
      </c>
      <c r="AG46">
        <v>7.2214494060957798E-2</v>
      </c>
      <c r="AH46">
        <v>0.30838302461641098</v>
      </c>
      <c r="AI46">
        <v>0.18352775175974201</v>
      </c>
      <c r="AJ46">
        <v>0.45877583577791198</v>
      </c>
      <c r="AK46">
        <v>1.0681710742780901</v>
      </c>
      <c r="AL46">
        <v>1.65104192515743</v>
      </c>
      <c r="AM46">
        <v>0.77950005596383698</v>
      </c>
    </row>
    <row r="47" spans="1:39" x14ac:dyDescent="0.25">
      <c r="A47">
        <v>0</v>
      </c>
      <c r="B47">
        <v>0</v>
      </c>
      <c r="C47">
        <v>46</v>
      </c>
      <c r="D47">
        <v>31</v>
      </c>
      <c r="E47">
        <v>0.14464296239893901</v>
      </c>
      <c r="F47">
        <v>0.13831804103450901</v>
      </c>
      <c r="G47">
        <v>39472.999302001001</v>
      </c>
      <c r="H47">
        <v>9.5126210772455699E-3</v>
      </c>
      <c r="I47">
        <v>0.71826627892348904</v>
      </c>
      <c r="J47">
        <v>0.22392235418359599</v>
      </c>
      <c r="K47">
        <v>0.90173790921864605</v>
      </c>
      <c r="L47">
        <v>-2.8810789495566902</v>
      </c>
      <c r="M47">
        <v>-7.20956616678275</v>
      </c>
      <c r="N47">
        <v>0.96675884161412295</v>
      </c>
      <c r="O47">
        <v>1.92787840265163</v>
      </c>
      <c r="P47">
        <v>0.61922775755683002</v>
      </c>
      <c r="Q47">
        <v>0.87477425683988297</v>
      </c>
      <c r="R47">
        <v>0.102026891210116</v>
      </c>
      <c r="S47">
        <v>-9.0177735786419397E-2</v>
      </c>
      <c r="T47">
        <v>1.51047711255844</v>
      </c>
      <c r="U47">
        <v>1182869.7883989699</v>
      </c>
      <c r="V47">
        <v>1.56883841715928</v>
      </c>
      <c r="W47">
        <v>0.37399533670989299</v>
      </c>
      <c r="X47">
        <v>8.3798325610929201</v>
      </c>
      <c r="Y47">
        <v>2.44051938527102E-2</v>
      </c>
      <c r="Z47">
        <v>-5.2355583852343299</v>
      </c>
      <c r="AA47">
        <v>0.361187038271921</v>
      </c>
      <c r="AB47">
        <v>0.341131099122576</v>
      </c>
      <c r="AC47">
        <v>9.9311897075967895E-2</v>
      </c>
      <c r="AD47">
        <v>0.50532389439409597</v>
      </c>
      <c r="AE47">
        <v>0.10223488032491899</v>
      </c>
      <c r="AF47">
        <v>5.7357928447658198E-2</v>
      </c>
      <c r="AG47">
        <v>6.3323053004103694E-2</v>
      </c>
      <c r="AH47">
        <v>0.54101184366362898</v>
      </c>
      <c r="AI47">
        <v>0.17788493696384799</v>
      </c>
      <c r="AJ47">
        <v>0.49163452395401003</v>
      </c>
      <c r="AK47">
        <v>1.9360598738255299</v>
      </c>
      <c r="AL47">
        <v>2.41173524677128</v>
      </c>
      <c r="AM47">
        <v>2.0748003392749901</v>
      </c>
    </row>
    <row r="48" spans="1:39" x14ac:dyDescent="0.25">
      <c r="A48">
        <v>1</v>
      </c>
      <c r="B48">
        <v>709331398.58998704</v>
      </c>
      <c r="C48">
        <v>47</v>
      </c>
      <c r="D48">
        <v>31</v>
      </c>
      <c r="E48">
        <v>0.19781525531900099</v>
      </c>
      <c r="F48">
        <v>0.68997137928381602</v>
      </c>
      <c r="G48">
        <v>66159.180423623198</v>
      </c>
      <c r="H48">
        <v>7.72824088967871E-3</v>
      </c>
      <c r="I48">
        <v>1.0557701454561901</v>
      </c>
      <c r="J48">
        <v>0.15699514150059299</v>
      </c>
      <c r="K48">
        <v>0.87028617187286705</v>
      </c>
      <c r="L48">
        <v>-3.6028747320454602</v>
      </c>
      <c r="M48">
        <v>-7.1018001478072303</v>
      </c>
      <c r="N48">
        <v>0.70709030368179104</v>
      </c>
      <c r="O48">
        <v>0.360201443963094</v>
      </c>
      <c r="P48">
        <v>0.66686127182189403</v>
      </c>
      <c r="Q48">
        <v>0.95583205454400699</v>
      </c>
      <c r="R48">
        <v>0.153699319457519</v>
      </c>
      <c r="S48">
        <v>-1.12874540610937E-2</v>
      </c>
      <c r="T48">
        <v>1.6905107779381801</v>
      </c>
      <c r="U48">
        <v>2301810.5148686999</v>
      </c>
      <c r="V48">
        <v>2.95348493819183</v>
      </c>
      <c r="W48">
        <v>0.32082076328003301</v>
      </c>
      <c r="X48">
        <v>14.9037345576216</v>
      </c>
      <c r="Y48">
        <v>1.33057781756296E-2</v>
      </c>
      <c r="Z48">
        <v>-10.384017257746301</v>
      </c>
      <c r="AA48">
        <v>0.276167490353459</v>
      </c>
      <c r="AB48">
        <v>0.85670027137617599</v>
      </c>
      <c r="AC48">
        <v>0.90802441666601197</v>
      </c>
      <c r="AD48">
        <v>0.36307027271715903</v>
      </c>
      <c r="AE48">
        <v>0.13984677593759301</v>
      </c>
      <c r="AF48">
        <v>6.8941801880602699E-2</v>
      </c>
      <c r="AG48">
        <v>5.3544987203087702E-2</v>
      </c>
      <c r="AH48">
        <v>0.35310013881508501</v>
      </c>
      <c r="AI48">
        <v>0.219930567459203</v>
      </c>
      <c r="AJ48">
        <v>0.486145960581023</v>
      </c>
      <c r="AK48">
        <v>2.36127263037229</v>
      </c>
      <c r="AL48">
        <v>1.69235581247022</v>
      </c>
      <c r="AM48">
        <v>1.4549063932784001</v>
      </c>
    </row>
    <row r="49" spans="1:39" x14ac:dyDescent="0.25">
      <c r="A49">
        <v>1</v>
      </c>
      <c r="B49">
        <v>433075580.48997998</v>
      </c>
      <c r="C49">
        <v>48</v>
      </c>
      <c r="D49">
        <v>31</v>
      </c>
      <c r="E49">
        <v>0.15189153791870899</v>
      </c>
      <c r="F49">
        <v>0.38933464433415799</v>
      </c>
      <c r="G49">
        <v>82447.383751918096</v>
      </c>
      <c r="H49">
        <v>3.2086540159408498E-3</v>
      </c>
      <c r="I49">
        <v>1.06716704250046</v>
      </c>
      <c r="J49">
        <v>0.17785999534251501</v>
      </c>
      <c r="K49">
        <v>0.50923851227911698</v>
      </c>
      <c r="L49">
        <v>-5.2609767403360497</v>
      </c>
      <c r="M49">
        <v>-9.0514828540943597</v>
      </c>
      <c r="N49">
        <v>0.86567995443986701</v>
      </c>
      <c r="O49">
        <v>1.98592458113329</v>
      </c>
      <c r="P49">
        <v>0.64929299273947205</v>
      </c>
      <c r="Q49">
        <v>0.83196098311629596</v>
      </c>
      <c r="R49">
        <v>5.5367145978670998E-2</v>
      </c>
      <c r="S49">
        <v>-0.31218890930118498</v>
      </c>
      <c r="T49">
        <v>3.3268591868481598</v>
      </c>
      <c r="U49">
        <v>2247388.7470481</v>
      </c>
      <c r="V49">
        <v>2.1083363437332401</v>
      </c>
      <c r="W49">
        <v>0.33139606202300598</v>
      </c>
      <c r="X49">
        <v>6.4392120288685</v>
      </c>
      <c r="Y49">
        <v>2.3014240804522901E-2</v>
      </c>
      <c r="Z49">
        <v>-4.12629181229509</v>
      </c>
      <c r="AA49">
        <v>0.57707532958872598</v>
      </c>
      <c r="AB49">
        <v>0.374825390571495</v>
      </c>
      <c r="AC49">
        <v>0.28633619158179502</v>
      </c>
      <c r="AD49">
        <v>0.29984722662600699</v>
      </c>
      <c r="AE49">
        <v>0.114401500776294</v>
      </c>
      <c r="AF49">
        <v>5.2832229942898302E-2</v>
      </c>
      <c r="AG49">
        <v>0.136702077839989</v>
      </c>
      <c r="AH49">
        <v>0.39587710894896899</v>
      </c>
      <c r="AI49">
        <v>0.194488276039017</v>
      </c>
      <c r="AJ49">
        <v>0.433231323963776</v>
      </c>
      <c r="AK49">
        <v>0.99460451708567599</v>
      </c>
      <c r="AL49">
        <v>0.86486965197993004</v>
      </c>
      <c r="AM49">
        <v>1.07619061298592</v>
      </c>
    </row>
    <row r="50" spans="1:39" x14ac:dyDescent="0.25">
      <c r="A50">
        <v>1</v>
      </c>
      <c r="B50">
        <v>765307453.72352302</v>
      </c>
      <c r="C50">
        <v>49</v>
      </c>
      <c r="D50">
        <v>31</v>
      </c>
      <c r="E50">
        <v>0.14387753882177601</v>
      </c>
      <c r="F50">
        <v>1.5679290191037601E-2</v>
      </c>
      <c r="G50">
        <v>67130.222045525399</v>
      </c>
      <c r="H50">
        <v>8.8083993426256307E-3</v>
      </c>
      <c r="I50">
        <v>0.85884305563673802</v>
      </c>
      <c r="J50">
        <v>0.18881158694996</v>
      </c>
      <c r="K50">
        <v>0.68279062424844605</v>
      </c>
      <c r="L50">
        <v>-5.9345742215309301</v>
      </c>
      <c r="M50">
        <v>-11.745547249224</v>
      </c>
      <c r="N50">
        <v>0.902269149682834</v>
      </c>
      <c r="O50">
        <v>2.14443953019539</v>
      </c>
      <c r="P50">
        <v>0.67252350083319501</v>
      </c>
      <c r="Q50">
        <v>0.59929154885176095</v>
      </c>
      <c r="R50">
        <v>0.238907822282345</v>
      </c>
      <c r="S50">
        <v>-0.34406188324966902</v>
      </c>
      <c r="T50">
        <v>2.2406201379047701</v>
      </c>
      <c r="U50">
        <v>1499987.0745465199</v>
      </c>
      <c r="V50">
        <v>2.0392571290279702</v>
      </c>
      <c r="W50">
        <v>0.52047876021126305</v>
      </c>
      <c r="X50">
        <v>11.9267794639571</v>
      </c>
      <c r="Y50">
        <v>3.5366049114260799E-2</v>
      </c>
      <c r="Z50">
        <v>-7.8486750765983002</v>
      </c>
      <c r="AA50">
        <v>0.25895902896695799</v>
      </c>
      <c r="AB50">
        <v>0.181270222985186</v>
      </c>
      <c r="AC50">
        <v>8.8221760862506896E-2</v>
      </c>
      <c r="AD50">
        <v>0.72801425123005203</v>
      </c>
      <c r="AE50">
        <v>0.122612836883636</v>
      </c>
      <c r="AF50">
        <v>0.14649851013871401</v>
      </c>
      <c r="AG50">
        <v>9.7376591264153795E-2</v>
      </c>
      <c r="AH50">
        <v>0.56796045440842902</v>
      </c>
      <c r="AI50">
        <v>0.17256319673970599</v>
      </c>
      <c r="AJ50">
        <v>0.39382418759264998</v>
      </c>
      <c r="AK50">
        <v>0.77424550333336195</v>
      </c>
      <c r="AL50">
        <v>0.93640653015179598</v>
      </c>
      <c r="AM50">
        <v>0.84676565286650995</v>
      </c>
    </row>
    <row r="51" spans="1:39" x14ac:dyDescent="0.25">
      <c r="A51">
        <v>0</v>
      </c>
      <c r="B51">
        <v>143273177.026142</v>
      </c>
      <c r="C51">
        <v>50</v>
      </c>
      <c r="D51">
        <v>31</v>
      </c>
      <c r="E51">
        <v>0.18361358487594401</v>
      </c>
      <c r="F51">
        <v>0.55016219108249098</v>
      </c>
      <c r="G51">
        <v>70186.233134707407</v>
      </c>
      <c r="H51">
        <v>8.6753647645842306E-3</v>
      </c>
      <c r="I51">
        <v>1.0977207223813701</v>
      </c>
      <c r="J51">
        <v>9.94759309582878E-2</v>
      </c>
      <c r="K51">
        <v>0.64826997674536002</v>
      </c>
      <c r="L51">
        <v>-2.2961115525336901</v>
      </c>
      <c r="M51">
        <v>-5.6931487645301999</v>
      </c>
      <c r="N51">
        <v>0.98449887865269603</v>
      </c>
      <c r="O51">
        <v>0.82104831466533201</v>
      </c>
      <c r="P51">
        <v>0.93084164132410696</v>
      </c>
      <c r="Q51">
        <v>0.89654967603331903</v>
      </c>
      <c r="R51">
        <v>9.5606979875301507E-2</v>
      </c>
      <c r="S51">
        <v>-0.26052550676860797</v>
      </c>
      <c r="T51">
        <v>3.84366362982662</v>
      </c>
      <c r="U51">
        <v>2791510.6255468</v>
      </c>
      <c r="V51">
        <v>1.62240776595776</v>
      </c>
      <c r="W51">
        <v>0.40770745654916402</v>
      </c>
      <c r="X51">
        <v>7.0926183039206103</v>
      </c>
      <c r="Y51">
        <v>2.6828352458550399E-2</v>
      </c>
      <c r="Z51">
        <v>-5.3097051347792101</v>
      </c>
      <c r="AA51">
        <v>0.45036407003004603</v>
      </c>
      <c r="AB51">
        <v>0.93105652225902302</v>
      </c>
      <c r="AC51">
        <v>0.17095873161568301</v>
      </c>
      <c r="AD51">
        <v>0.305306435821112</v>
      </c>
      <c r="AE51">
        <v>9.6562721982481906E-2</v>
      </c>
      <c r="AF51">
        <v>0.106647677509231</v>
      </c>
      <c r="AG51">
        <v>9.5681938173249395E-2</v>
      </c>
      <c r="AH51">
        <v>0.572598412742512</v>
      </c>
      <c r="AI51">
        <v>0.270099923851085</v>
      </c>
      <c r="AJ51">
        <v>0.43895986880287502</v>
      </c>
      <c r="AK51">
        <v>1.71655356005135</v>
      </c>
      <c r="AL51">
        <v>0.54871516896830896</v>
      </c>
      <c r="AM51">
        <v>0.66769586378926205</v>
      </c>
    </row>
    <row r="52" spans="1:39" x14ac:dyDescent="0.25">
      <c r="A52">
        <v>0</v>
      </c>
      <c r="B52">
        <v>112001548.82579499</v>
      </c>
      <c r="C52">
        <v>51</v>
      </c>
      <c r="D52">
        <v>31</v>
      </c>
      <c r="E52">
        <v>0.12303952291503099</v>
      </c>
      <c r="F52">
        <v>0.55881137444055595</v>
      </c>
      <c r="G52">
        <v>52322.1990812453</v>
      </c>
      <c r="H52">
        <v>2.5528660859935898E-3</v>
      </c>
      <c r="I52">
        <v>1.3471543669494599</v>
      </c>
      <c r="J52">
        <v>6.9980967584197099E-2</v>
      </c>
      <c r="K52">
        <v>0.98086337031912996</v>
      </c>
      <c r="L52">
        <v>-2.4288973530195701</v>
      </c>
      <c r="M52">
        <v>-10.019539308557301</v>
      </c>
      <c r="N52">
        <v>0.83086990202870203</v>
      </c>
      <c r="O52">
        <v>2.6173414827812098</v>
      </c>
      <c r="P52">
        <v>0.68728029241645705</v>
      </c>
      <c r="Q52">
        <v>0.81883167210617103</v>
      </c>
      <c r="R52">
        <v>0.18421803878736701</v>
      </c>
      <c r="S52">
        <v>-0.27777366308844598</v>
      </c>
      <c r="T52">
        <v>2.60923910664278</v>
      </c>
      <c r="U52">
        <v>1793017.2442179199</v>
      </c>
      <c r="V52">
        <v>2.82599261663505</v>
      </c>
      <c r="W52">
        <v>0.509996209823526</v>
      </c>
      <c r="X52">
        <v>14.988659798691501</v>
      </c>
      <c r="Y52">
        <v>2.1215209592791998E-2</v>
      </c>
      <c r="Z52">
        <v>-11.8610666748695</v>
      </c>
      <c r="AA52">
        <v>0.72201941131416203</v>
      </c>
      <c r="AB52">
        <v>0.57051151231164099</v>
      </c>
      <c r="AC52">
        <v>0.49928321206593002</v>
      </c>
      <c r="AD52">
        <v>0.54796784005244303</v>
      </c>
      <c r="AE52">
        <v>5.5107696616905698E-2</v>
      </c>
      <c r="AF52">
        <v>0.13329057444049999</v>
      </c>
      <c r="AG52">
        <v>9.4304805794265104E-2</v>
      </c>
      <c r="AH52">
        <v>0.36294270635467302</v>
      </c>
      <c r="AI52">
        <v>0.239893560519267</v>
      </c>
      <c r="AJ52">
        <v>0.51803137084464501</v>
      </c>
      <c r="AK52">
        <v>1.47315572002229</v>
      </c>
      <c r="AL52">
        <v>2.2045030015524398</v>
      </c>
      <c r="AM52">
        <v>1.2603330047077499</v>
      </c>
    </row>
    <row r="53" spans="1:39" x14ac:dyDescent="0.25">
      <c r="A53">
        <v>0</v>
      </c>
      <c r="B53">
        <v>28876800.813583702</v>
      </c>
      <c r="C53">
        <v>52</v>
      </c>
      <c r="D53">
        <v>31</v>
      </c>
      <c r="E53">
        <v>0.15204911018849801</v>
      </c>
      <c r="F53">
        <v>8.7102843321627002E-2</v>
      </c>
      <c r="G53">
        <v>77967.462410364504</v>
      </c>
      <c r="H53">
        <v>7.0122658903012001E-3</v>
      </c>
      <c r="I53">
        <v>0.48626206263585497</v>
      </c>
      <c r="J53">
        <v>8.89545065885613E-2</v>
      </c>
      <c r="K53">
        <v>0.78448458841536195</v>
      </c>
      <c r="L53">
        <v>-4.3446001596841999</v>
      </c>
      <c r="M53">
        <v>-6.7425381745956798</v>
      </c>
      <c r="N53">
        <v>0.75168430769513395</v>
      </c>
      <c r="O53">
        <v>1.7369802487447901</v>
      </c>
      <c r="P53">
        <v>0.92274452513875405</v>
      </c>
      <c r="Q53">
        <v>0.83720464915968495</v>
      </c>
      <c r="R53">
        <v>9.8450513739662696E-2</v>
      </c>
      <c r="S53">
        <v>-0.15662919698574099</v>
      </c>
      <c r="T53">
        <v>1.9170049803168501</v>
      </c>
      <c r="U53">
        <v>1208928.8344839599</v>
      </c>
      <c r="V53">
        <v>2.5924286806897698</v>
      </c>
      <c r="W53">
        <v>0.46915331096586299</v>
      </c>
      <c r="X53">
        <v>13.6686544396798</v>
      </c>
      <c r="Y53">
        <v>2.53352151378173E-2</v>
      </c>
      <c r="Z53">
        <v>-5.0847309621330297</v>
      </c>
      <c r="AA53">
        <v>0.45862016503477898</v>
      </c>
      <c r="AB53">
        <v>0.131423995069927</v>
      </c>
      <c r="AC53">
        <v>0.24121747823432099</v>
      </c>
      <c r="AD53">
        <v>0.51567491359426598</v>
      </c>
      <c r="AE53">
        <v>0.12515623131499201</v>
      </c>
      <c r="AF53">
        <v>5.65060066120932E-2</v>
      </c>
      <c r="AG53">
        <v>0.122155183870113</v>
      </c>
      <c r="AH53">
        <v>0.55930807991573805</v>
      </c>
      <c r="AI53">
        <v>0.230490157419525</v>
      </c>
      <c r="AJ53">
        <v>0.47888469047849103</v>
      </c>
      <c r="AK53">
        <v>1.77072514167454</v>
      </c>
      <c r="AL53">
        <v>2.16051086747634</v>
      </c>
      <c r="AM53">
        <v>2.3775409487116801</v>
      </c>
    </row>
    <row r="54" spans="1:39" x14ac:dyDescent="0.25">
      <c r="A54">
        <v>0</v>
      </c>
      <c r="B54">
        <v>177725970.32289499</v>
      </c>
      <c r="C54">
        <v>53</v>
      </c>
      <c r="D54">
        <v>31</v>
      </c>
      <c r="E54">
        <v>0.180042016010382</v>
      </c>
      <c r="F54">
        <v>7.7592896893620505E-2</v>
      </c>
      <c r="G54">
        <v>71861.226828856205</v>
      </c>
      <c r="H54">
        <v>1.59639427379356E-3</v>
      </c>
      <c r="I54">
        <v>0.59292007542960301</v>
      </c>
      <c r="J54">
        <v>0.21675217342803099</v>
      </c>
      <c r="K54">
        <v>0.79136900264129495</v>
      </c>
      <c r="L54">
        <v>-4.8071415360458198</v>
      </c>
      <c r="M54">
        <v>-5.1018738707806897</v>
      </c>
      <c r="N54">
        <v>0.92879341456096198</v>
      </c>
      <c r="O54">
        <v>1.48693770632001</v>
      </c>
      <c r="P54">
        <v>0.72029305872041705</v>
      </c>
      <c r="Q54">
        <v>0.50203305132279596</v>
      </c>
      <c r="R54">
        <v>0.179998784804484</v>
      </c>
      <c r="S54">
        <v>-9.27966757520335E-2</v>
      </c>
      <c r="T54">
        <v>1.6866869356832499</v>
      </c>
      <c r="U54">
        <v>1071941.7820055999</v>
      </c>
      <c r="V54">
        <v>2.3676409998029699</v>
      </c>
      <c r="W54">
        <v>0.32475670652976302</v>
      </c>
      <c r="X54">
        <v>12.120002000010601</v>
      </c>
      <c r="Y54">
        <v>1.61519699935192E-2</v>
      </c>
      <c r="Z54">
        <v>-4.5026683906093199</v>
      </c>
      <c r="AA54">
        <v>0.175769938452635</v>
      </c>
      <c r="AB54">
        <v>0.10669556334498299</v>
      </c>
      <c r="AC54">
        <v>0.83060592924826804</v>
      </c>
      <c r="AD54">
        <v>0.80677099870634295</v>
      </c>
      <c r="AE54">
        <v>7.80506953828735E-2</v>
      </c>
      <c r="AF54">
        <v>7.3216505763935902E-2</v>
      </c>
      <c r="AG54">
        <v>0.115986704310519</v>
      </c>
      <c r="AH54">
        <v>0.54942627758645701</v>
      </c>
      <c r="AI54">
        <v>0.16832658551033799</v>
      </c>
      <c r="AJ54">
        <v>0.310401437284891</v>
      </c>
      <c r="AK54">
        <v>1.8153562441653299</v>
      </c>
      <c r="AL54">
        <v>2.1060535237846398</v>
      </c>
      <c r="AM54">
        <v>0.73912156399380202</v>
      </c>
    </row>
    <row r="55" spans="1:39" x14ac:dyDescent="0.25">
      <c r="A55">
        <v>1</v>
      </c>
      <c r="B55">
        <v>315029329.37389201</v>
      </c>
      <c r="C55">
        <v>54</v>
      </c>
      <c r="D55">
        <v>31</v>
      </c>
      <c r="E55">
        <v>0.136902635340928</v>
      </c>
      <c r="F55">
        <v>0.54598157860338703</v>
      </c>
      <c r="G55">
        <v>73329.125275282393</v>
      </c>
      <c r="H55">
        <v>7.4398947361763602E-3</v>
      </c>
      <c r="I55">
        <v>1.10290955778735</v>
      </c>
      <c r="J55">
        <v>0.104605098501779</v>
      </c>
      <c r="K55">
        <v>0.77764892353443404</v>
      </c>
      <c r="L55">
        <v>-5.5546132076298802</v>
      </c>
      <c r="M55">
        <v>-4.1033414513245203</v>
      </c>
      <c r="N55">
        <v>0.74706531884206895</v>
      </c>
      <c r="O55">
        <v>1.99295845812387</v>
      </c>
      <c r="P55">
        <v>0.62755678114900404</v>
      </c>
      <c r="Q55">
        <v>0.53725760722591098</v>
      </c>
      <c r="R55">
        <v>0.24917471057880899</v>
      </c>
      <c r="S55">
        <v>-0.104378090261598</v>
      </c>
      <c r="T55">
        <v>2.7372161885024999</v>
      </c>
      <c r="U55">
        <v>1357111.56549165</v>
      </c>
      <c r="V55">
        <v>2.5050051408377501</v>
      </c>
      <c r="W55">
        <v>0.53293194264324895</v>
      </c>
      <c r="X55">
        <v>12.3620184327243</v>
      </c>
      <c r="Y55">
        <v>3.33822163041637E-2</v>
      </c>
      <c r="Z55">
        <v>-11.255765542518301</v>
      </c>
      <c r="AA55">
        <v>0.16966097289614801</v>
      </c>
      <c r="AB55">
        <v>0.52815288278739903</v>
      </c>
      <c r="AC55">
        <v>0.15204906983883101</v>
      </c>
      <c r="AD55">
        <v>0.66034917494049294</v>
      </c>
      <c r="AE55">
        <v>7.4021359357866495E-2</v>
      </c>
      <c r="AF55">
        <v>0.100927979630651</v>
      </c>
      <c r="AG55">
        <v>0.14231285143119701</v>
      </c>
      <c r="AH55">
        <v>0.52360325324961399</v>
      </c>
      <c r="AI55">
        <v>0.16710036328760899</v>
      </c>
      <c r="AJ55">
        <v>0.42524784373063601</v>
      </c>
      <c r="AK55">
        <v>2.1583188623081702</v>
      </c>
      <c r="AL55">
        <v>1.8640844415306499</v>
      </c>
      <c r="AM55">
        <v>2.1110070540949599</v>
      </c>
    </row>
    <row r="56" spans="1:39" x14ac:dyDescent="0.25">
      <c r="A56">
        <v>0</v>
      </c>
      <c r="B56">
        <v>0</v>
      </c>
      <c r="C56">
        <v>55</v>
      </c>
      <c r="D56">
        <v>31</v>
      </c>
      <c r="E56">
        <v>0.135181357909576</v>
      </c>
      <c r="F56">
        <v>0.69312425035750502</v>
      </c>
      <c r="G56">
        <v>53157.870239316297</v>
      </c>
      <c r="H56">
        <v>8.5868098724097893E-3</v>
      </c>
      <c r="I56">
        <v>1.2197274941331699</v>
      </c>
      <c r="J56">
        <v>0.104818036841825</v>
      </c>
      <c r="K56">
        <v>0.70149702943221204</v>
      </c>
      <c r="L56">
        <v>-5.8338053457159598</v>
      </c>
      <c r="M56">
        <v>-8.2111253635492201</v>
      </c>
      <c r="N56">
        <v>0.75379589655133905</v>
      </c>
      <c r="O56">
        <v>2.2389166355852699</v>
      </c>
      <c r="P56">
        <v>0.89186337314592701</v>
      </c>
      <c r="Q56">
        <v>0.68027529707644097</v>
      </c>
      <c r="R56">
        <v>0.146737945918576</v>
      </c>
      <c r="S56">
        <v>-0.43671575295913501</v>
      </c>
      <c r="T56">
        <v>2.0779256904649102</v>
      </c>
      <c r="U56">
        <v>1223913.01938798</v>
      </c>
      <c r="V56">
        <v>1.84709651874262</v>
      </c>
      <c r="W56">
        <v>0.403523353723926</v>
      </c>
      <c r="X56">
        <v>9.2970846040407196</v>
      </c>
      <c r="Y56">
        <v>1.92374481037683E-2</v>
      </c>
      <c r="Z56">
        <v>-11.8246312198136</v>
      </c>
      <c r="AA56">
        <v>0.173021307513234</v>
      </c>
      <c r="AB56">
        <v>0.63895972170866999</v>
      </c>
      <c r="AC56">
        <v>0.21956850511604001</v>
      </c>
      <c r="AD56">
        <v>0.86917399176862098</v>
      </c>
      <c r="AE56">
        <v>8.1231532921898206E-2</v>
      </c>
      <c r="AF56">
        <v>0.140291752302903</v>
      </c>
      <c r="AG56">
        <v>0.12696097481704799</v>
      </c>
      <c r="AH56">
        <v>0.411882320587244</v>
      </c>
      <c r="AI56">
        <v>0.16483907393028499</v>
      </c>
      <c r="AJ56">
        <v>0.47789557341942601</v>
      </c>
      <c r="AK56">
        <v>1.8612152437205101</v>
      </c>
      <c r="AL56">
        <v>0.52637071287791504</v>
      </c>
      <c r="AM56">
        <v>1.72500154703388</v>
      </c>
    </row>
    <row r="57" spans="1:39" x14ac:dyDescent="0.25">
      <c r="A57">
        <v>0</v>
      </c>
      <c r="B57">
        <v>0</v>
      </c>
      <c r="C57">
        <v>56</v>
      </c>
      <c r="D57">
        <v>31</v>
      </c>
      <c r="E57">
        <v>0.15886861052038101</v>
      </c>
      <c r="F57">
        <v>0.91787112169200602</v>
      </c>
      <c r="G57">
        <v>92084.013696294307</v>
      </c>
      <c r="H57">
        <v>2.9518517620069902E-3</v>
      </c>
      <c r="I57">
        <v>0.89831249890907205</v>
      </c>
      <c r="J57">
        <v>0.24721799822807999</v>
      </c>
      <c r="K57">
        <v>0.70575983807211695</v>
      </c>
      <c r="L57">
        <v>-5.9521035863412504</v>
      </c>
      <c r="M57">
        <v>-11.637695565307499</v>
      </c>
      <c r="N57">
        <v>0.77262922844570103</v>
      </c>
      <c r="O57">
        <v>2.7334856834027499</v>
      </c>
      <c r="P57">
        <v>0.60405130975460597</v>
      </c>
      <c r="Q57">
        <v>0.64231705333862898</v>
      </c>
      <c r="R57">
        <v>6.5565066884155407E-2</v>
      </c>
      <c r="S57">
        <v>-0.40978067757911102</v>
      </c>
      <c r="T57">
        <v>2.31684552382678</v>
      </c>
      <c r="U57">
        <v>2218844.0788118201</v>
      </c>
      <c r="V57">
        <v>1.7209467545984101</v>
      </c>
      <c r="W57">
        <v>0.52924648554716303</v>
      </c>
      <c r="X57">
        <v>10.7318213271326</v>
      </c>
      <c r="Y57">
        <v>2.4854296661151101E-2</v>
      </c>
      <c r="Z57">
        <v>-9.2952372612524794</v>
      </c>
      <c r="AA57">
        <v>0.67941316513635697</v>
      </c>
      <c r="AB57">
        <v>4.9757749771233699E-2</v>
      </c>
      <c r="AC57">
        <v>0.58366312798811104</v>
      </c>
      <c r="AD57">
        <v>0.14566504600574301</v>
      </c>
      <c r="AE57">
        <v>0.13848206966917501</v>
      </c>
      <c r="AF57">
        <v>6.5003548096865399E-2</v>
      </c>
      <c r="AG57">
        <v>0.12501886187808101</v>
      </c>
      <c r="AH57">
        <v>0.38537475409925698</v>
      </c>
      <c r="AI57">
        <v>0.26396641215984701</v>
      </c>
      <c r="AJ57">
        <v>0.295080366993975</v>
      </c>
      <c r="AK57">
        <v>0.98499123120330001</v>
      </c>
      <c r="AL57">
        <v>1.7996846668465301</v>
      </c>
      <c r="AM57">
        <v>1.61307354357847</v>
      </c>
    </row>
    <row r="58" spans="1:39" x14ac:dyDescent="0.25">
      <c r="A58">
        <v>1</v>
      </c>
      <c r="B58">
        <v>2053850532.71156</v>
      </c>
      <c r="C58">
        <v>57</v>
      </c>
      <c r="D58">
        <v>31</v>
      </c>
      <c r="E58">
        <v>0.110247081941459</v>
      </c>
      <c r="F58">
        <v>0.30863478522864202</v>
      </c>
      <c r="G58">
        <v>72080.357631086401</v>
      </c>
      <c r="H58">
        <v>3.9181793221214302E-3</v>
      </c>
      <c r="I58">
        <v>0.74951278322015402</v>
      </c>
      <c r="J58">
        <v>0.231429175725643</v>
      </c>
      <c r="K58">
        <v>0.71844654452754197</v>
      </c>
      <c r="L58">
        <v>-2.5621904726698999</v>
      </c>
      <c r="M58">
        <v>-6.0876951820682699</v>
      </c>
      <c r="N58">
        <v>0.70276497673767102</v>
      </c>
      <c r="O58">
        <v>1.61315816272417</v>
      </c>
      <c r="P58">
        <v>0.65113472153851804</v>
      </c>
      <c r="Q58">
        <v>0.73975325654202595</v>
      </c>
      <c r="R58">
        <v>1.7041277659009198E-2</v>
      </c>
      <c r="S58">
        <v>-0.154651897477452</v>
      </c>
      <c r="T58">
        <v>1.8085717705125</v>
      </c>
      <c r="U58">
        <v>2438529.0402057599</v>
      </c>
      <c r="V58">
        <v>2.9139368748629901</v>
      </c>
      <c r="W58">
        <v>0.54869781826436503</v>
      </c>
      <c r="X58">
        <v>11.0057036524988</v>
      </c>
      <c r="Y58">
        <v>1.3804302428194601E-2</v>
      </c>
      <c r="Z58">
        <v>-9.6054465538915306</v>
      </c>
      <c r="AA58">
        <v>0.22993372118135399</v>
      </c>
      <c r="AB58">
        <v>0.25117545580724299</v>
      </c>
      <c r="AC58">
        <v>0.95938956478494197</v>
      </c>
      <c r="AD58">
        <v>3.7707460140809397E-2</v>
      </c>
      <c r="AE58">
        <v>9.9397323854733294E-2</v>
      </c>
      <c r="AF58">
        <v>0.110221187794348</v>
      </c>
      <c r="AG58">
        <v>0.11517828588222601</v>
      </c>
      <c r="AH58">
        <v>0.315486163569137</v>
      </c>
      <c r="AI58">
        <v>0.15906883938959801</v>
      </c>
      <c r="AJ58">
        <v>0.31259558894578399</v>
      </c>
      <c r="AK58">
        <v>0.58476007588786305</v>
      </c>
      <c r="AL58">
        <v>1.2327470713269999</v>
      </c>
      <c r="AM58">
        <v>1.0207089048104001</v>
      </c>
    </row>
    <row r="59" spans="1:39" x14ac:dyDescent="0.25">
      <c r="A59">
        <v>1</v>
      </c>
      <c r="B59">
        <v>1225213213.16363</v>
      </c>
      <c r="C59">
        <v>58</v>
      </c>
      <c r="D59">
        <v>31</v>
      </c>
      <c r="E59">
        <v>0.17616616935131599</v>
      </c>
      <c r="F59">
        <v>0.72174066497478595</v>
      </c>
      <c r="G59">
        <v>83678.914484335095</v>
      </c>
      <c r="H59">
        <v>4.0185313037584998E-3</v>
      </c>
      <c r="I59">
        <v>0.823820672221249</v>
      </c>
      <c r="J59">
        <v>0.206962898453348</v>
      </c>
      <c r="K59">
        <v>0.81069697764760396</v>
      </c>
      <c r="L59">
        <v>-5.1945868228096499</v>
      </c>
      <c r="M59">
        <v>-6.2378595967683896</v>
      </c>
      <c r="N59">
        <v>0.84223764127201906</v>
      </c>
      <c r="O59">
        <v>0.93330053537077695</v>
      </c>
      <c r="P59">
        <v>0.81980250844219704</v>
      </c>
      <c r="Q59">
        <v>0.50782332402712205</v>
      </c>
      <c r="R59">
        <v>0.18698049617058099</v>
      </c>
      <c r="S59">
        <v>-0.45229412478569397</v>
      </c>
      <c r="T59">
        <v>2.93179357221466</v>
      </c>
      <c r="U59">
        <v>1557064.0298537901</v>
      </c>
      <c r="V59">
        <v>2.94438028013567</v>
      </c>
      <c r="W59">
        <v>0.55071208538243099</v>
      </c>
      <c r="X59">
        <v>6.4549618255463397</v>
      </c>
      <c r="Y59">
        <v>2.9534530171209002E-2</v>
      </c>
      <c r="Z59">
        <v>-9.5203092545829708</v>
      </c>
      <c r="AA59">
        <v>0.237830418118741</v>
      </c>
      <c r="AB59">
        <v>0.75149412029189999</v>
      </c>
      <c r="AC59">
        <v>0.60720238684443795</v>
      </c>
      <c r="AD59">
        <v>0.98564187378622603</v>
      </c>
      <c r="AE59">
        <v>5.0092175320955001E-2</v>
      </c>
      <c r="AF59">
        <v>7.7177062649279801E-2</v>
      </c>
      <c r="AG59">
        <v>9.8678018195671E-2</v>
      </c>
      <c r="AH59">
        <v>0.54027412605601099</v>
      </c>
      <c r="AI59">
        <v>0.15174659159436099</v>
      </c>
      <c r="AJ59">
        <v>0.52880566802485895</v>
      </c>
      <c r="AK59">
        <v>0.84619665876156702</v>
      </c>
      <c r="AL59">
        <v>1.94935112171459</v>
      </c>
      <c r="AM59">
        <v>1.48717167754207</v>
      </c>
    </row>
    <row r="60" spans="1:39" x14ac:dyDescent="0.25">
      <c r="A60">
        <v>1</v>
      </c>
      <c r="B60">
        <v>414618664.53049397</v>
      </c>
      <c r="C60">
        <v>59</v>
      </c>
      <c r="D60">
        <v>31</v>
      </c>
      <c r="E60">
        <v>0.17391770305112</v>
      </c>
      <c r="F60">
        <v>0.31352291912306102</v>
      </c>
      <c r="G60">
        <v>85660.243414924495</v>
      </c>
      <c r="H60">
        <v>9.7302966718794805E-4</v>
      </c>
      <c r="I60">
        <v>0.48011932427913401</v>
      </c>
      <c r="J60">
        <v>0.22625739002331099</v>
      </c>
      <c r="K60">
        <v>0.86868504757876497</v>
      </c>
      <c r="L60">
        <v>-3.0524978376459302</v>
      </c>
      <c r="M60">
        <v>-6.0067086230777198</v>
      </c>
      <c r="N60">
        <v>0.92282683279295497</v>
      </c>
      <c r="O60">
        <v>2.5373762574819199</v>
      </c>
      <c r="P60">
        <v>0.87453201132826497</v>
      </c>
      <c r="Q60">
        <v>0.85020504675572695</v>
      </c>
      <c r="R60">
        <v>8.7595217188354599E-2</v>
      </c>
      <c r="S60">
        <v>-0.38307379382371398</v>
      </c>
      <c r="T60">
        <v>1.53705754872644</v>
      </c>
      <c r="U60">
        <v>1261385.87854803</v>
      </c>
      <c r="V60">
        <v>1.78413082064828</v>
      </c>
      <c r="W60">
        <v>0.38128862160793497</v>
      </c>
      <c r="X60">
        <v>9.6995642926427497</v>
      </c>
      <c r="Y60">
        <v>3.6738086817397701E-2</v>
      </c>
      <c r="Z60">
        <v>-4.3728815682139199</v>
      </c>
      <c r="AA60">
        <v>0.50678040395095003</v>
      </c>
      <c r="AB60">
        <v>0.21215660822926999</v>
      </c>
      <c r="AC60">
        <v>0.66851410951465395</v>
      </c>
      <c r="AD60">
        <v>0.47028917791554697</v>
      </c>
      <c r="AE60">
        <v>9.5801966563565696E-2</v>
      </c>
      <c r="AF60">
        <v>0.12186809854698399</v>
      </c>
      <c r="AG60">
        <v>0.14982217143673901</v>
      </c>
      <c r="AH60">
        <v>0.45140100114469001</v>
      </c>
      <c r="AI60">
        <v>0.28830206322862101</v>
      </c>
      <c r="AJ60">
        <v>0.55397649836726504</v>
      </c>
      <c r="AK60">
        <v>2.4617700986151898</v>
      </c>
      <c r="AL60">
        <v>1.2482198329895999</v>
      </c>
      <c r="AM60">
        <v>1.5734274204067</v>
      </c>
    </row>
    <row r="61" spans="1:39" x14ac:dyDescent="0.25">
      <c r="A61">
        <v>0</v>
      </c>
      <c r="B61">
        <v>0</v>
      </c>
      <c r="C61">
        <v>60</v>
      </c>
      <c r="D61">
        <v>31</v>
      </c>
      <c r="E61">
        <v>0.148592197146034</v>
      </c>
      <c r="F61">
        <v>0.90115189032396303</v>
      </c>
      <c r="G61">
        <v>26865.138261433502</v>
      </c>
      <c r="H61">
        <v>5.5892228811734801E-3</v>
      </c>
      <c r="I61">
        <v>0.69885533008770995</v>
      </c>
      <c r="J61">
        <v>0.20432717498057201</v>
      </c>
      <c r="K61">
        <v>0.96370087847928498</v>
      </c>
      <c r="L61">
        <v>-2.8119322611764099</v>
      </c>
      <c r="M61">
        <v>-11.127004370484499</v>
      </c>
      <c r="N61">
        <v>0.82318763177155096</v>
      </c>
      <c r="O61">
        <v>1.84301160694893</v>
      </c>
      <c r="P61">
        <v>0.86927625073818504</v>
      </c>
      <c r="Q61">
        <v>0.92651349012798201</v>
      </c>
      <c r="R61">
        <v>0.242602747031196</v>
      </c>
      <c r="S61">
        <v>-5.5933652961393798E-2</v>
      </c>
      <c r="T61">
        <v>3.6072352760483</v>
      </c>
      <c r="U61">
        <v>2970510.3398370598</v>
      </c>
      <c r="V61">
        <v>2.2083216257323501</v>
      </c>
      <c r="W61">
        <v>0.56375894421734896</v>
      </c>
      <c r="X61">
        <v>6.1196590702747899</v>
      </c>
      <c r="Y61">
        <v>2.32980378018324E-2</v>
      </c>
      <c r="Z61">
        <v>-5.1479349389858502</v>
      </c>
      <c r="AA61">
        <v>0.14848227751732301</v>
      </c>
      <c r="AB61">
        <v>0.26445055055315603</v>
      </c>
      <c r="AC61">
        <v>0.83559167621307995</v>
      </c>
      <c r="AD61">
        <v>0.31691579781589102</v>
      </c>
      <c r="AE61">
        <v>7.3862046567373899E-2</v>
      </c>
      <c r="AF61">
        <v>0.12641868133237599</v>
      </c>
      <c r="AG61">
        <v>0.13417778082005699</v>
      </c>
      <c r="AH61">
        <v>0.39269682705469899</v>
      </c>
      <c r="AI61">
        <v>0.157668379512266</v>
      </c>
      <c r="AJ61">
        <v>0.31451074068308799</v>
      </c>
      <c r="AK61">
        <v>2.0684080182143099</v>
      </c>
      <c r="AL61">
        <v>2.2908393046946598</v>
      </c>
      <c r="AM61">
        <v>2.2271834076595001</v>
      </c>
    </row>
    <row r="62" spans="1:39" x14ac:dyDescent="0.25">
      <c r="A62">
        <v>0</v>
      </c>
      <c r="B62">
        <v>0</v>
      </c>
      <c r="C62">
        <v>61</v>
      </c>
      <c r="D62">
        <v>31</v>
      </c>
      <c r="E62">
        <v>0.13475696722953601</v>
      </c>
      <c r="F62">
        <v>0.79485934561118499</v>
      </c>
      <c r="G62">
        <v>28208.2304471114</v>
      </c>
      <c r="H62">
        <v>3.3821351286175199E-3</v>
      </c>
      <c r="I62">
        <v>0.71015717196220096</v>
      </c>
      <c r="J62">
        <v>0.16738835835065399</v>
      </c>
      <c r="K62">
        <v>0.89725886220461704</v>
      </c>
      <c r="L62">
        <v>-3.20471103544347</v>
      </c>
      <c r="M62">
        <v>-11.550879371464299</v>
      </c>
      <c r="N62">
        <v>0.71592012232996005</v>
      </c>
      <c r="O62">
        <v>0.43228875861007998</v>
      </c>
      <c r="P62">
        <v>0.918802240102086</v>
      </c>
      <c r="Q62">
        <v>0.82976613272388899</v>
      </c>
      <c r="R62">
        <v>3.9595770466257802E-3</v>
      </c>
      <c r="S62">
        <v>-0.14829393586085601</v>
      </c>
      <c r="T62">
        <v>2.74984303109464</v>
      </c>
      <c r="U62">
        <v>1738340.8740256</v>
      </c>
      <c r="V62">
        <v>2.5338175113103398</v>
      </c>
      <c r="W62">
        <v>0.53737737964117005</v>
      </c>
      <c r="X62">
        <v>10.6247791878297</v>
      </c>
      <c r="Y62">
        <v>2.0789091494866799E-2</v>
      </c>
      <c r="Z62">
        <v>-11.701643945006699</v>
      </c>
      <c r="AA62">
        <v>0.16178017373988399</v>
      </c>
      <c r="AB62">
        <v>0.33099533442407802</v>
      </c>
      <c r="AC62">
        <v>0.34732420446467599</v>
      </c>
      <c r="AD62">
        <v>0.62542500399635204</v>
      </c>
      <c r="AE62">
        <v>0.13766753993148501</v>
      </c>
      <c r="AF62">
        <v>5.1598696618690203E-2</v>
      </c>
      <c r="AG62">
        <v>0.100948955168482</v>
      </c>
      <c r="AH62">
        <v>0.32438299496712902</v>
      </c>
      <c r="AI62">
        <v>0.20135868238069801</v>
      </c>
      <c r="AJ62">
        <v>0.43484855786142901</v>
      </c>
      <c r="AK62">
        <v>2.45973075940084</v>
      </c>
      <c r="AL62">
        <v>1.0929813037282301</v>
      </c>
      <c r="AM62">
        <v>1.3996035960669</v>
      </c>
    </row>
    <row r="63" spans="1:39" x14ac:dyDescent="0.25">
      <c r="A63">
        <v>1</v>
      </c>
      <c r="B63">
        <v>256765708.57349399</v>
      </c>
      <c r="C63">
        <v>62</v>
      </c>
      <c r="D63">
        <v>31</v>
      </c>
      <c r="E63">
        <v>0.108657942431979</v>
      </c>
      <c r="F63">
        <v>0.41621579787810298</v>
      </c>
      <c r="G63">
        <v>95374.846114747896</v>
      </c>
      <c r="H63">
        <v>1.0831779828129801E-2</v>
      </c>
      <c r="I63">
        <v>0.58661514122714298</v>
      </c>
      <c r="J63">
        <v>0.111653806690083</v>
      </c>
      <c r="K63">
        <v>0.61327850863977795</v>
      </c>
      <c r="L63">
        <v>-4.8375855649355799</v>
      </c>
      <c r="M63">
        <v>-10.7855544992257</v>
      </c>
      <c r="N63">
        <v>0.87152887055138095</v>
      </c>
      <c r="O63">
        <v>2.0163333343057701</v>
      </c>
      <c r="P63">
        <v>0.61661324089719005</v>
      </c>
      <c r="Q63">
        <v>0.80771889179246503</v>
      </c>
      <c r="R63">
        <v>3.6118642653454998E-2</v>
      </c>
      <c r="S63">
        <v>-0.27648947399051399</v>
      </c>
      <c r="T63">
        <v>2.67202678922447</v>
      </c>
      <c r="U63">
        <v>2853344.8557113302</v>
      </c>
      <c r="V63">
        <v>2.7540632075542799</v>
      </c>
      <c r="W63">
        <v>0.32822761628602198</v>
      </c>
      <c r="X63">
        <v>6.5330852847429899</v>
      </c>
      <c r="Y63">
        <v>1.9920656955153701E-2</v>
      </c>
      <c r="Z63">
        <v>-8.7978392882645107</v>
      </c>
      <c r="AA63">
        <v>0.31735740116238598</v>
      </c>
      <c r="AB63">
        <v>0.94148473912733599</v>
      </c>
      <c r="AC63">
        <v>0.122299761315808</v>
      </c>
      <c r="AD63">
        <v>0.56198581165517703</v>
      </c>
      <c r="AE63">
        <v>8.9703902950859601E-2</v>
      </c>
      <c r="AF63">
        <v>0.117779235496768</v>
      </c>
      <c r="AG63">
        <v>0.111404187580571</v>
      </c>
      <c r="AH63">
        <v>0.52598477890286599</v>
      </c>
      <c r="AI63">
        <v>0.17933264456939699</v>
      </c>
      <c r="AJ63">
        <v>0.33170587722463502</v>
      </c>
      <c r="AK63">
        <v>1.1542392302361999</v>
      </c>
      <c r="AL63">
        <v>2.4494619779885398</v>
      </c>
      <c r="AM63">
        <v>1.7359364611213901</v>
      </c>
    </row>
    <row r="64" spans="1:39" x14ac:dyDescent="0.25">
      <c r="A64">
        <v>0</v>
      </c>
      <c r="B64">
        <v>10038879.6736088</v>
      </c>
      <c r="C64">
        <v>63</v>
      </c>
      <c r="D64">
        <v>31</v>
      </c>
      <c r="E64">
        <v>0.105823958674679</v>
      </c>
      <c r="F64">
        <v>3.2268021501367899E-2</v>
      </c>
      <c r="G64">
        <v>49832.198671705599</v>
      </c>
      <c r="H64">
        <v>9.5647126827982706E-3</v>
      </c>
      <c r="I64">
        <v>1.26727502596949</v>
      </c>
      <c r="J64">
        <v>0.24416268343586101</v>
      </c>
      <c r="K64">
        <v>0.60398164545244104</v>
      </c>
      <c r="L64">
        <v>-4.5429036037018502</v>
      </c>
      <c r="M64">
        <v>-7.9896803707536304</v>
      </c>
      <c r="N64">
        <v>0.92419365748215898</v>
      </c>
      <c r="O64">
        <v>1.23985584997683</v>
      </c>
      <c r="P64">
        <v>0.63976918733585597</v>
      </c>
      <c r="Q64">
        <v>0.60854275697376603</v>
      </c>
      <c r="R64">
        <v>8.4612285794573805E-2</v>
      </c>
      <c r="S64">
        <v>-0.24032905490545101</v>
      </c>
      <c r="T64">
        <v>1.62290424981271</v>
      </c>
      <c r="U64">
        <v>1878734.8465458499</v>
      </c>
      <c r="V64">
        <v>2.8676303557871101</v>
      </c>
      <c r="W64">
        <v>0.33607203059387403</v>
      </c>
      <c r="X64">
        <v>7.7046341923647601</v>
      </c>
      <c r="Y64">
        <v>3.43215435399205E-2</v>
      </c>
      <c r="Z64">
        <v>-7.0341980965901199</v>
      </c>
      <c r="AA64">
        <v>0.67711516214662704</v>
      </c>
      <c r="AB64">
        <v>0.15382544198422701</v>
      </c>
      <c r="AC64">
        <v>0.50232181335100901</v>
      </c>
      <c r="AD64">
        <v>0.292024063855642</v>
      </c>
      <c r="AE64">
        <v>0.114672696261434</v>
      </c>
      <c r="AF64">
        <v>0.120321240149206</v>
      </c>
      <c r="AG64">
        <v>0.12930170498264501</v>
      </c>
      <c r="AH64">
        <v>0.30113168840540999</v>
      </c>
      <c r="AI64">
        <v>0.15647879027039699</v>
      </c>
      <c r="AJ64">
        <v>0.39848192280205003</v>
      </c>
      <c r="AK64">
        <v>1.9303000795746299</v>
      </c>
      <c r="AL64">
        <v>1.1090694715720499</v>
      </c>
      <c r="AM64">
        <v>2.36025290232261</v>
      </c>
    </row>
    <row r="65" spans="1:39" x14ac:dyDescent="0.25">
      <c r="A65">
        <v>0</v>
      </c>
      <c r="B65">
        <v>0</v>
      </c>
      <c r="C65">
        <v>64</v>
      </c>
      <c r="D65">
        <v>31</v>
      </c>
      <c r="E65">
        <v>0.112992235593847</v>
      </c>
      <c r="F65">
        <v>0.64093197099165999</v>
      </c>
      <c r="G65">
        <v>91651.082668977295</v>
      </c>
      <c r="H65">
        <v>8.0545308415254108E-3</v>
      </c>
      <c r="I65">
        <v>0.90795758055185405</v>
      </c>
      <c r="J65">
        <v>0.12773548635079399</v>
      </c>
      <c r="K65">
        <v>0.72767116969917001</v>
      </c>
      <c r="L65">
        <v>-5.3537435711920303</v>
      </c>
      <c r="M65">
        <v>-9.5256465980690006</v>
      </c>
      <c r="N65">
        <v>0.76959410145587703</v>
      </c>
      <c r="O65">
        <v>0.76532423213674305</v>
      </c>
      <c r="P65">
        <v>0.82164413983561102</v>
      </c>
      <c r="Q65">
        <v>0.77736879042640805</v>
      </c>
      <c r="R65">
        <v>7.1155421798466706E-2</v>
      </c>
      <c r="S65">
        <v>-0.16268617135763599</v>
      </c>
      <c r="T65">
        <v>1.34326910875156</v>
      </c>
      <c r="U65">
        <v>1660761.4447083301</v>
      </c>
      <c r="V65">
        <v>2.31736043537152</v>
      </c>
      <c r="W65">
        <v>0.35711262605711802</v>
      </c>
      <c r="X65">
        <v>9.8308334164670708</v>
      </c>
      <c r="Y65">
        <v>1.81515681900998E-2</v>
      </c>
      <c r="Z65">
        <v>-11.013622837569599</v>
      </c>
      <c r="AA65">
        <v>0.57484783013840202</v>
      </c>
      <c r="AB65">
        <v>9.6895444829715405E-2</v>
      </c>
      <c r="AC65">
        <v>0.46136200033710301</v>
      </c>
      <c r="AD65">
        <v>0.90927667670068302</v>
      </c>
      <c r="AE65">
        <v>6.055431536783E-2</v>
      </c>
      <c r="AF65">
        <v>7.8878058913862306E-2</v>
      </c>
      <c r="AG65">
        <v>0.11364078186499001</v>
      </c>
      <c r="AH65">
        <v>0.57605997191856195</v>
      </c>
      <c r="AI65">
        <v>0.261241042293201</v>
      </c>
      <c r="AJ65">
        <v>0.53375376817318598</v>
      </c>
      <c r="AK65">
        <v>2.2457521851117601</v>
      </c>
      <c r="AL65">
        <v>1.2943289482757201</v>
      </c>
      <c r="AM65">
        <v>1.7967029539688499</v>
      </c>
    </row>
    <row r="66" spans="1:39" x14ac:dyDescent="0.25">
      <c r="A66">
        <v>0</v>
      </c>
      <c r="B66">
        <v>0</v>
      </c>
      <c r="C66">
        <v>65</v>
      </c>
      <c r="D66">
        <v>31</v>
      </c>
      <c r="E66">
        <v>0.106574270006851</v>
      </c>
      <c r="F66">
        <v>0.42080441025435</v>
      </c>
      <c r="G66">
        <v>78574.676034826596</v>
      </c>
      <c r="H66">
        <v>2.1445306928746899E-3</v>
      </c>
      <c r="I66">
        <v>0.84172741957835395</v>
      </c>
      <c r="J66">
        <v>0.20285122531560801</v>
      </c>
      <c r="K66">
        <v>0.78922619847464404</v>
      </c>
      <c r="L66">
        <v>-5.4245527733955496</v>
      </c>
      <c r="M66">
        <v>-5.8257913150265797</v>
      </c>
      <c r="N66">
        <v>0.95602083418786099</v>
      </c>
      <c r="O66">
        <v>1.27322433929666</v>
      </c>
      <c r="P66">
        <v>0.879679469857365</v>
      </c>
      <c r="Q66">
        <v>0.77052046725992096</v>
      </c>
      <c r="R66">
        <v>0.13758028379816101</v>
      </c>
      <c r="S66">
        <v>-0.25090974510705599</v>
      </c>
      <c r="T66">
        <v>1.46917207662947</v>
      </c>
      <c r="U66">
        <v>1468462.8401906199</v>
      </c>
      <c r="V66">
        <v>1.67440817593422</v>
      </c>
      <c r="W66">
        <v>0.53410138343903202</v>
      </c>
      <c r="X66">
        <v>13.5510893560946</v>
      </c>
      <c r="Y66">
        <v>1.5338062292005499E-2</v>
      </c>
      <c r="Z66">
        <v>-8.5005846415925799</v>
      </c>
      <c r="AA66">
        <v>0.13794718568620701</v>
      </c>
      <c r="AB66">
        <v>0.28754461976699502</v>
      </c>
      <c r="AC66">
        <v>2.4378917544381699E-2</v>
      </c>
      <c r="AD66">
        <v>0.210007013888098</v>
      </c>
      <c r="AE66">
        <v>0.130251333804452</v>
      </c>
      <c r="AF66">
        <v>9.4982806028099706E-2</v>
      </c>
      <c r="AG66">
        <v>0.13160385398473601</v>
      </c>
      <c r="AH66">
        <v>0.53605376072060296</v>
      </c>
      <c r="AI66">
        <v>0.20789493136567799</v>
      </c>
      <c r="AJ66">
        <v>0.28560806165416702</v>
      </c>
      <c r="AK66">
        <v>2.0840777702884399</v>
      </c>
      <c r="AL66">
        <v>1.27923792472628</v>
      </c>
      <c r="AM66">
        <v>1.59731381732685</v>
      </c>
    </row>
    <row r="67" spans="1:39" x14ac:dyDescent="0.25">
      <c r="A67">
        <v>0</v>
      </c>
      <c r="B67">
        <v>164495606.332551</v>
      </c>
      <c r="C67">
        <v>66</v>
      </c>
      <c r="D67">
        <v>31</v>
      </c>
      <c r="E67">
        <v>0.177855658261688</v>
      </c>
      <c r="F67">
        <v>0.30235215242253599</v>
      </c>
      <c r="G67">
        <v>47900.527269026497</v>
      </c>
      <c r="H67">
        <v>7.9037812983139902E-3</v>
      </c>
      <c r="I67">
        <v>0.80990185428794903</v>
      </c>
      <c r="J67">
        <v>0.21051902245642901</v>
      </c>
      <c r="K67">
        <v>0.86248752357787495</v>
      </c>
      <c r="L67">
        <v>-2.7782819900661702</v>
      </c>
      <c r="M67">
        <v>-10.9217028769664</v>
      </c>
      <c r="N67">
        <v>0.886749230226618</v>
      </c>
      <c r="O67">
        <v>2.7739530222523201</v>
      </c>
      <c r="P67">
        <v>0.98883734294027104</v>
      </c>
      <c r="Q67">
        <v>0.813946412543883</v>
      </c>
      <c r="R67">
        <v>4.3156580516078999E-2</v>
      </c>
      <c r="S67">
        <v>-0.460062350172666</v>
      </c>
      <c r="T67">
        <v>2.3745517868304198</v>
      </c>
      <c r="U67">
        <v>2562888.0592808099</v>
      </c>
      <c r="V67">
        <v>2.7784307591104902</v>
      </c>
      <c r="W67">
        <v>0.34643643628328602</v>
      </c>
      <c r="X67">
        <v>12.7986853628187</v>
      </c>
      <c r="Y67">
        <v>2.46128462529621E-2</v>
      </c>
      <c r="Z67">
        <v>-11.768611554093701</v>
      </c>
      <c r="AA67">
        <v>0.17711798253038399</v>
      </c>
      <c r="AB67">
        <v>0.44404862438328602</v>
      </c>
      <c r="AC67">
        <v>0.97837974291993302</v>
      </c>
      <c r="AD67">
        <v>0.55104885390028402</v>
      </c>
      <c r="AE67">
        <v>7.4594302733428805E-2</v>
      </c>
      <c r="AF67">
        <v>0.13473042629624199</v>
      </c>
      <c r="AG67">
        <v>8.3783362168818695E-2</v>
      </c>
      <c r="AH67">
        <v>0.306305312500533</v>
      </c>
      <c r="AI67">
        <v>0.246634712376574</v>
      </c>
      <c r="AJ67">
        <v>0.46522517011850101</v>
      </c>
      <c r="AK67">
        <v>1.39018793998631</v>
      </c>
      <c r="AL67">
        <v>0.62400742455648694</v>
      </c>
      <c r="AM67">
        <v>1.0477622581085899</v>
      </c>
    </row>
    <row r="68" spans="1:39" x14ac:dyDescent="0.25">
      <c r="A68">
        <v>0</v>
      </c>
      <c r="B68">
        <v>86053619.6389222</v>
      </c>
      <c r="C68">
        <v>67</v>
      </c>
      <c r="D68">
        <v>31</v>
      </c>
      <c r="E68">
        <v>0.13780204456148201</v>
      </c>
      <c r="F68">
        <v>0.96051310048671401</v>
      </c>
      <c r="G68">
        <v>51263.657685980397</v>
      </c>
      <c r="H68">
        <v>6.3348232300148802E-3</v>
      </c>
      <c r="I68">
        <v>0.81571913299616405</v>
      </c>
      <c r="J68">
        <v>0.13429921005561499</v>
      </c>
      <c r="K68">
        <v>0.94806512136768994</v>
      </c>
      <c r="L68">
        <v>-5.6397389360657</v>
      </c>
      <c r="M68">
        <v>-9.4206880175042897</v>
      </c>
      <c r="N68">
        <v>0.79989790541213002</v>
      </c>
      <c r="O68">
        <v>0.55584117860580795</v>
      </c>
      <c r="P68">
        <v>0.91378904834669095</v>
      </c>
      <c r="Q68">
        <v>0.72609657055698296</v>
      </c>
      <c r="R68">
        <v>0.14067117261147399</v>
      </c>
      <c r="S68">
        <v>-5.9784943839185901E-2</v>
      </c>
      <c r="T68">
        <v>2.1696633030741901</v>
      </c>
      <c r="U68">
        <v>1834367.2005785599</v>
      </c>
      <c r="V68">
        <v>2.2754800362896601</v>
      </c>
      <c r="W68">
        <v>0.59563761879969401</v>
      </c>
      <c r="X68">
        <v>13.3674439947703</v>
      </c>
      <c r="Y68">
        <v>1.582224817271E-2</v>
      </c>
      <c r="Z68">
        <v>-10.9559569888655</v>
      </c>
      <c r="AA68">
        <v>0.65024476837867395</v>
      </c>
      <c r="AB68">
        <v>0.50073368450975997</v>
      </c>
      <c r="AC68">
        <v>0.33400848852586901</v>
      </c>
      <c r="AD68">
        <v>9.85419561120216E-2</v>
      </c>
      <c r="AE68">
        <v>8.0022575682727595E-2</v>
      </c>
      <c r="AF68">
        <v>5.00589398749871E-2</v>
      </c>
      <c r="AG68">
        <v>5.0748226915719001E-2</v>
      </c>
      <c r="AH68">
        <v>0.42173740972165302</v>
      </c>
      <c r="AI68">
        <v>0.26405994288873602</v>
      </c>
      <c r="AJ68">
        <v>0.30441652711909301</v>
      </c>
      <c r="AK68">
        <v>1.162020905463</v>
      </c>
      <c r="AL68">
        <v>2.0186237358039598</v>
      </c>
      <c r="AM68">
        <v>0.90603348502181502</v>
      </c>
    </row>
    <row r="69" spans="1:39" x14ac:dyDescent="0.25">
      <c r="A69">
        <v>0</v>
      </c>
      <c r="B69">
        <v>69849218.194067806</v>
      </c>
      <c r="C69">
        <v>68</v>
      </c>
      <c r="D69">
        <v>31</v>
      </c>
      <c r="E69">
        <v>0.120682730545755</v>
      </c>
      <c r="F69">
        <v>0.14558581688790601</v>
      </c>
      <c r="G69">
        <v>55867.946434096702</v>
      </c>
      <c r="H69">
        <v>1.0718462331872399E-3</v>
      </c>
      <c r="I69">
        <v>0.55282817308243803</v>
      </c>
      <c r="J69">
        <v>0.10568367884749</v>
      </c>
      <c r="K69">
        <v>0.83295333613525102</v>
      </c>
      <c r="L69">
        <v>-5.1667544628586599</v>
      </c>
      <c r="M69">
        <v>-8.5647729217633604</v>
      </c>
      <c r="N69">
        <v>0.78989423855848095</v>
      </c>
      <c r="O69">
        <v>0.64077080859906599</v>
      </c>
      <c r="P69">
        <v>0.69215114517323695</v>
      </c>
      <c r="Q69">
        <v>0.61496432676329305</v>
      </c>
      <c r="R69">
        <v>0.22041808451816899</v>
      </c>
      <c r="S69">
        <v>-0.29136102865450098</v>
      </c>
      <c r="T69">
        <v>2.9747619879257399</v>
      </c>
      <c r="U69">
        <v>2003811.37013203</v>
      </c>
      <c r="V69">
        <v>2.3408658031560501</v>
      </c>
      <c r="W69">
        <v>0.50686251258349502</v>
      </c>
      <c r="X69">
        <v>12.2781480850885</v>
      </c>
      <c r="Y69">
        <v>2.2466729776782601E-2</v>
      </c>
      <c r="Z69">
        <v>-8.3873535940051092</v>
      </c>
      <c r="AA69">
        <v>0.370331049495493</v>
      </c>
      <c r="AB69">
        <v>0.29897934137610699</v>
      </c>
      <c r="AC69">
        <v>0.20132141134119599</v>
      </c>
      <c r="AD69">
        <v>0.599432303800713</v>
      </c>
      <c r="AE69">
        <v>0.14893494425725701</v>
      </c>
      <c r="AF69">
        <v>8.8613542689941802E-2</v>
      </c>
      <c r="AG69">
        <v>6.9913009917479896E-2</v>
      </c>
      <c r="AH69">
        <v>0.38382586988363199</v>
      </c>
      <c r="AI69">
        <v>0.27724065935611703</v>
      </c>
      <c r="AJ69">
        <v>0.55613807705156504</v>
      </c>
      <c r="AK69">
        <v>0.61279900702122803</v>
      </c>
      <c r="AL69">
        <v>1.4936377929214999</v>
      </c>
      <c r="AM69">
        <v>2.3932910131733198</v>
      </c>
    </row>
    <row r="70" spans="1:39" x14ac:dyDescent="0.25">
      <c r="A70">
        <v>0</v>
      </c>
      <c r="B70">
        <v>17160478.7872447</v>
      </c>
      <c r="C70">
        <v>69</v>
      </c>
      <c r="D70">
        <v>31</v>
      </c>
      <c r="E70">
        <v>0.14682591986260399</v>
      </c>
      <c r="F70">
        <v>0.17466779870563201</v>
      </c>
      <c r="G70">
        <v>29752.913043863398</v>
      </c>
      <c r="H70">
        <v>2.4150527718756298E-3</v>
      </c>
      <c r="I70">
        <v>0.78573696580028596</v>
      </c>
      <c r="J70">
        <v>0.18745223403762801</v>
      </c>
      <c r="K70">
        <v>0.68835748028708599</v>
      </c>
      <c r="L70">
        <v>-4.5387462286278604</v>
      </c>
      <c r="M70">
        <v>-10.8807673376705</v>
      </c>
      <c r="N70">
        <v>0.99650573479349303</v>
      </c>
      <c r="O70">
        <v>1.90803633553508</v>
      </c>
      <c r="P70">
        <v>0.85029958614753598</v>
      </c>
      <c r="Q70">
        <v>0.50628893782850404</v>
      </c>
      <c r="R70">
        <v>3.39592889361666E-2</v>
      </c>
      <c r="S70">
        <v>-0.17312560422636999</v>
      </c>
      <c r="T70">
        <v>2.0601812112995002</v>
      </c>
      <c r="U70">
        <v>1520563.91084334</v>
      </c>
      <c r="V70">
        <v>2.7202026889583801</v>
      </c>
      <c r="W70">
        <v>0.37898400179122099</v>
      </c>
      <c r="X70">
        <v>5.2579521324834797</v>
      </c>
      <c r="Y70">
        <v>2.9925876828659201E-2</v>
      </c>
      <c r="Z70">
        <v>-4.5768669079244102</v>
      </c>
      <c r="AA70">
        <v>0.63467297638591802</v>
      </c>
      <c r="AB70">
        <v>0.65668074393412101</v>
      </c>
      <c r="AC70">
        <v>0.13937802646192701</v>
      </c>
      <c r="AD70">
        <v>0.91771844707196604</v>
      </c>
      <c r="AE70">
        <v>5.45690492975991E-2</v>
      </c>
      <c r="AF70">
        <v>9.2386291098198806E-2</v>
      </c>
      <c r="AG70">
        <v>0.10970537848922</v>
      </c>
      <c r="AH70">
        <v>0.42293654074869103</v>
      </c>
      <c r="AI70">
        <v>0.19011281232669699</v>
      </c>
      <c r="AJ70">
        <v>0.54970161494421799</v>
      </c>
      <c r="AK70">
        <v>0.57247992798913006</v>
      </c>
      <c r="AL70">
        <v>2.1958382347063599</v>
      </c>
      <c r="AM70">
        <v>1.3906013878488099</v>
      </c>
    </row>
    <row r="71" spans="1:39" x14ac:dyDescent="0.25">
      <c r="A71">
        <v>0</v>
      </c>
      <c r="B71">
        <v>58382481.609172396</v>
      </c>
      <c r="C71">
        <v>70</v>
      </c>
      <c r="D71">
        <v>31</v>
      </c>
      <c r="E71">
        <v>0.14121767649042899</v>
      </c>
      <c r="F71">
        <v>0.29909268371528003</v>
      </c>
      <c r="G71">
        <v>44177.426856069404</v>
      </c>
      <c r="H71">
        <v>6.7590071215981101E-3</v>
      </c>
      <c r="I71">
        <v>0.54452849416993598</v>
      </c>
      <c r="J71">
        <v>0.120843418412187</v>
      </c>
      <c r="K71">
        <v>0.95316283613559805</v>
      </c>
      <c r="L71">
        <v>-4.6859549751505298</v>
      </c>
      <c r="M71">
        <v>-9.6122832369711304</v>
      </c>
      <c r="N71">
        <v>0.78378752641985205</v>
      </c>
      <c r="O71">
        <v>2.8989518679439898</v>
      </c>
      <c r="P71">
        <v>0.63478790951101105</v>
      </c>
      <c r="Q71">
        <v>0.99510994291107602</v>
      </c>
      <c r="R71">
        <v>0.17243219567637399</v>
      </c>
      <c r="S71">
        <v>-0.20886757993895999</v>
      </c>
      <c r="T71">
        <v>3.8683334741706501</v>
      </c>
      <c r="U71">
        <v>2961381.5133064101</v>
      </c>
      <c r="V71">
        <v>2.3940310494904402</v>
      </c>
      <c r="W71">
        <v>0.34806856593035601</v>
      </c>
      <c r="X71">
        <v>12.947549998865</v>
      </c>
      <c r="Y71">
        <v>2.80681810085869E-2</v>
      </c>
      <c r="Z71">
        <v>-11.9204892779607</v>
      </c>
      <c r="AA71">
        <v>0.39472405523888299</v>
      </c>
      <c r="AB71">
        <v>0.41584219004609602</v>
      </c>
      <c r="AC71">
        <v>0.74621455373358903</v>
      </c>
      <c r="AD71">
        <v>0.524820182655239</v>
      </c>
      <c r="AE71">
        <v>0.107437686838908</v>
      </c>
      <c r="AF71">
        <v>9.0166442458052207E-2</v>
      </c>
      <c r="AG71">
        <v>9.7605287753976894E-2</v>
      </c>
      <c r="AH71">
        <v>0.467109854059236</v>
      </c>
      <c r="AI71">
        <v>0.202981413336704</v>
      </c>
      <c r="AJ71">
        <v>0.30133685062364701</v>
      </c>
      <c r="AK71">
        <v>1.08600037967378</v>
      </c>
      <c r="AL71">
        <v>1.71703254424424</v>
      </c>
      <c r="AM71">
        <v>1.1142170757123999</v>
      </c>
    </row>
    <row r="72" spans="1:39" x14ac:dyDescent="0.25">
      <c r="A72">
        <v>0</v>
      </c>
      <c r="B72">
        <v>0</v>
      </c>
      <c r="C72">
        <v>71</v>
      </c>
      <c r="D72">
        <v>31</v>
      </c>
      <c r="E72">
        <v>0.117011023478583</v>
      </c>
      <c r="F72">
        <v>0.402570985157508</v>
      </c>
      <c r="G72">
        <v>34381.873350066599</v>
      </c>
      <c r="H72">
        <v>5.9315142543928199E-3</v>
      </c>
      <c r="I72">
        <v>0.446891369206598</v>
      </c>
      <c r="J72">
        <v>0.118880448673372</v>
      </c>
      <c r="K72">
        <v>0.70295240491745103</v>
      </c>
      <c r="L72">
        <v>-4.9261217929469403</v>
      </c>
      <c r="M72">
        <v>-11.6986107774079</v>
      </c>
      <c r="N72">
        <v>0.93442227175668802</v>
      </c>
      <c r="O72">
        <v>1.5646528021044399</v>
      </c>
      <c r="P72">
        <v>0.80583489692490595</v>
      </c>
      <c r="Q72">
        <v>0.88944400549691605</v>
      </c>
      <c r="R72">
        <v>5.67154545945232E-2</v>
      </c>
      <c r="S72">
        <v>-0.43824195194640198</v>
      </c>
      <c r="T72">
        <v>1.2170529466087501</v>
      </c>
      <c r="U72">
        <v>2058785.3905255899</v>
      </c>
      <c r="V72">
        <v>2.18909089771681</v>
      </c>
      <c r="W72">
        <v>0.45731151120050301</v>
      </c>
      <c r="X72">
        <v>5.8201125168590799</v>
      </c>
      <c r="Y72">
        <v>1.75409778375142E-2</v>
      </c>
      <c r="Z72">
        <v>-9.8687586458958698</v>
      </c>
      <c r="AA72">
        <v>0.44037422466871801</v>
      </c>
      <c r="AB72">
        <v>0.70255146154435399</v>
      </c>
      <c r="AC72">
        <v>0.70913574757403697</v>
      </c>
      <c r="AD72">
        <v>0.87080185201717497</v>
      </c>
      <c r="AE72">
        <v>0.12072813132125899</v>
      </c>
      <c r="AF72">
        <v>0.14148318181268399</v>
      </c>
      <c r="AG72">
        <v>5.2559610535856303E-2</v>
      </c>
      <c r="AH72">
        <v>0.48598698020172298</v>
      </c>
      <c r="AI72">
        <v>0.21699920929712199</v>
      </c>
      <c r="AJ72">
        <v>0.44806767007200998</v>
      </c>
      <c r="AK72">
        <v>2.23904668721877</v>
      </c>
      <c r="AL72">
        <v>1.1692350019489599</v>
      </c>
      <c r="AM72">
        <v>1.0461037169974401</v>
      </c>
    </row>
    <row r="73" spans="1:39" x14ac:dyDescent="0.25">
      <c r="A73">
        <v>1</v>
      </c>
      <c r="B73">
        <v>302065369.41813999</v>
      </c>
      <c r="C73">
        <v>72</v>
      </c>
      <c r="D73">
        <v>31</v>
      </c>
      <c r="E73">
        <v>0.11935001593420699</v>
      </c>
      <c r="F73">
        <v>0.864877266068943</v>
      </c>
      <c r="G73">
        <v>57307.056967605597</v>
      </c>
      <c r="H73">
        <v>3.0031949115137098E-3</v>
      </c>
      <c r="I73">
        <v>1.4066836177187501</v>
      </c>
      <c r="J73">
        <v>7.6677511636516996E-2</v>
      </c>
      <c r="K73">
        <v>0.91708658510236996</v>
      </c>
      <c r="L73">
        <v>-3.9546254348149499</v>
      </c>
      <c r="M73">
        <v>-6.4987711432669304</v>
      </c>
      <c r="N73">
        <v>0.96330661636614201</v>
      </c>
      <c r="O73">
        <v>1.2359096753076899</v>
      </c>
      <c r="P73">
        <v>0.82309986785007605</v>
      </c>
      <c r="Q73">
        <v>0.93380583844962495</v>
      </c>
      <c r="R73">
        <v>0.21287143021851099</v>
      </c>
      <c r="S73">
        <v>-0.32658486145315702</v>
      </c>
      <c r="T73">
        <v>1.3587631194433201</v>
      </c>
      <c r="U73">
        <v>1064447.9687861199</v>
      </c>
      <c r="V73">
        <v>2.0140761246462402</v>
      </c>
      <c r="W73">
        <v>0.42605535596958399</v>
      </c>
      <c r="X73">
        <v>11.982679289078799</v>
      </c>
      <c r="Y73">
        <v>2.57646822033115E-2</v>
      </c>
      <c r="Z73">
        <v>-4.9390572479087904</v>
      </c>
      <c r="AA73">
        <v>0.12008895591471801</v>
      </c>
      <c r="AB73">
        <v>0.48903984853532201</v>
      </c>
      <c r="AC73">
        <v>0.10258808612125001</v>
      </c>
      <c r="AD73">
        <v>0.58336132649215899</v>
      </c>
      <c r="AE73">
        <v>6.6722627785988198E-2</v>
      </c>
      <c r="AF73">
        <v>7.5284923343802795E-2</v>
      </c>
      <c r="AG73">
        <v>0.123174466842669</v>
      </c>
      <c r="AH73">
        <v>0.50430774153072799</v>
      </c>
      <c r="AI73">
        <v>0.179055085263157</v>
      </c>
      <c r="AJ73">
        <v>0.51385785694518105</v>
      </c>
      <c r="AK73">
        <v>1.2287359077601301</v>
      </c>
      <c r="AL73">
        <v>0.88477500642034002</v>
      </c>
      <c r="AM73">
        <v>1.8163220309013499</v>
      </c>
    </row>
    <row r="74" spans="1:39" x14ac:dyDescent="0.25">
      <c r="A74">
        <v>0</v>
      </c>
      <c r="B74">
        <v>100636269.983403</v>
      </c>
      <c r="C74">
        <v>73</v>
      </c>
      <c r="D74">
        <v>31</v>
      </c>
      <c r="E74">
        <v>0.15089514558028899</v>
      </c>
      <c r="F74">
        <v>0.633747771665221</v>
      </c>
      <c r="G74">
        <v>75998.755829146801</v>
      </c>
      <c r="H74">
        <v>3.54672375063528E-3</v>
      </c>
      <c r="I74">
        <v>0.83072676193469697</v>
      </c>
      <c r="J74">
        <v>0.114680764227378</v>
      </c>
      <c r="K74">
        <v>0.58447379252524101</v>
      </c>
      <c r="L74">
        <v>-5.0048510327702402</v>
      </c>
      <c r="M74">
        <v>-9.2260005940310705</v>
      </c>
      <c r="N74">
        <v>0.90648417702433604</v>
      </c>
      <c r="O74">
        <v>0.93281661251213999</v>
      </c>
      <c r="P74">
        <v>0.828503086473793</v>
      </c>
      <c r="Q74">
        <v>0.73184098293248101</v>
      </c>
      <c r="R74">
        <v>4.0772719501401301E-2</v>
      </c>
      <c r="S74">
        <v>-0.198535809810273</v>
      </c>
      <c r="T74">
        <v>1.4172970366000699</v>
      </c>
      <c r="U74">
        <v>1297473.9613383999</v>
      </c>
      <c r="V74">
        <v>2.5538901901297502</v>
      </c>
      <c r="W74">
        <v>0.39566575999755899</v>
      </c>
      <c r="X74">
        <v>14.484359539870599</v>
      </c>
      <c r="Y74">
        <v>3.1655878082102101E-2</v>
      </c>
      <c r="Z74">
        <v>-5.3779372726567098</v>
      </c>
      <c r="AA74">
        <v>0.24820896675554099</v>
      </c>
      <c r="AB74">
        <v>0.19526445392286401</v>
      </c>
      <c r="AC74">
        <v>0.85599296679603898</v>
      </c>
      <c r="AD74">
        <v>0.767117737128865</v>
      </c>
      <c r="AE74">
        <v>0.133523856749176</v>
      </c>
      <c r="AF74">
        <v>5.2406406370690099E-2</v>
      </c>
      <c r="AG74">
        <v>0.13122459459723901</v>
      </c>
      <c r="AH74">
        <v>0.562200277663919</v>
      </c>
      <c r="AI74">
        <v>0.22754893971432499</v>
      </c>
      <c r="AJ74">
        <v>0.39595166164664602</v>
      </c>
      <c r="AK74">
        <v>1.68309678558256</v>
      </c>
      <c r="AL74">
        <v>0.80955128765829099</v>
      </c>
      <c r="AM74">
        <v>1.13158057287269</v>
      </c>
    </row>
    <row r="75" spans="1:39" x14ac:dyDescent="0.25">
      <c r="A75">
        <v>0</v>
      </c>
      <c r="B75">
        <v>0</v>
      </c>
      <c r="C75">
        <v>74</v>
      </c>
      <c r="D75">
        <v>31</v>
      </c>
      <c r="E75">
        <v>0.19213696714642001</v>
      </c>
      <c r="F75">
        <v>0.20551534085767301</v>
      </c>
      <c r="G75">
        <v>46307.2237181768</v>
      </c>
      <c r="H75">
        <v>2.67989954496967E-3</v>
      </c>
      <c r="I75">
        <v>0.98772883842117198</v>
      </c>
      <c r="J75">
        <v>0.22340229634181</v>
      </c>
      <c r="K75">
        <v>0.53209213602764105</v>
      </c>
      <c r="L75">
        <v>-2.3506951433466701</v>
      </c>
      <c r="M75">
        <v>-11.7999725877307</v>
      </c>
      <c r="N75">
        <v>0.849154431638657</v>
      </c>
      <c r="O75">
        <v>1.40857707877724</v>
      </c>
      <c r="P75">
        <v>0.65672490348620305</v>
      </c>
      <c r="Q75">
        <v>0.675749145514565</v>
      </c>
      <c r="R75">
        <v>0.17284690043772599</v>
      </c>
      <c r="S75">
        <v>-0.33152511079329999</v>
      </c>
      <c r="T75">
        <v>3.4560863337013901</v>
      </c>
      <c r="U75">
        <v>2067896.6725990199</v>
      </c>
      <c r="V75">
        <v>2.5855064434383501</v>
      </c>
      <c r="W75">
        <v>0.577562407616526</v>
      </c>
      <c r="X75">
        <v>12.6336945369607</v>
      </c>
      <c r="Y75">
        <v>1.5605104835685999E-2</v>
      </c>
      <c r="Z75">
        <v>-5.8954440269433004</v>
      </c>
      <c r="AA75">
        <v>0.55951134215935605</v>
      </c>
      <c r="AB75">
        <v>0.96960884653613899</v>
      </c>
      <c r="AC75">
        <v>0.93453904139460098</v>
      </c>
      <c r="AD75">
        <v>0.435287503245054</v>
      </c>
      <c r="AE75">
        <v>8.92205695527373E-2</v>
      </c>
      <c r="AF75">
        <v>0.123686262537376</v>
      </c>
      <c r="AG75">
        <v>5.7438226829399398E-2</v>
      </c>
      <c r="AH75">
        <v>0.33505367907466099</v>
      </c>
      <c r="AI75">
        <v>0.29646491628832899</v>
      </c>
      <c r="AJ75">
        <v>0.390664322193433</v>
      </c>
      <c r="AK75">
        <v>2.0941748963875702</v>
      </c>
      <c r="AL75">
        <v>0.61339988557521696</v>
      </c>
      <c r="AM75">
        <v>2.4996680423220701</v>
      </c>
    </row>
    <row r="76" spans="1:39" x14ac:dyDescent="0.25">
      <c r="A76">
        <v>0</v>
      </c>
      <c r="B76">
        <v>76293631.188528106</v>
      </c>
      <c r="C76">
        <v>75</v>
      </c>
      <c r="D76">
        <v>31</v>
      </c>
      <c r="E76">
        <v>0.114969179520267</v>
      </c>
      <c r="F76">
        <v>0.54323674232466101</v>
      </c>
      <c r="G76">
        <v>89391.442348511206</v>
      </c>
      <c r="H76">
        <v>6.1690472655382498E-3</v>
      </c>
      <c r="I76">
        <v>0.99926702859729999</v>
      </c>
      <c r="J76">
        <v>0.107067467371307</v>
      </c>
      <c r="K76">
        <v>0.58163152292254405</v>
      </c>
      <c r="L76">
        <v>-3.92476600738242</v>
      </c>
      <c r="M76">
        <v>-10.9878462148551</v>
      </c>
      <c r="N76">
        <v>0.78240002943971199</v>
      </c>
      <c r="O76">
        <v>2.5152644342884298</v>
      </c>
      <c r="P76">
        <v>0.611298734661192</v>
      </c>
      <c r="Q76">
        <v>0.91281033477571305</v>
      </c>
      <c r="R76">
        <v>2.03056635110988E-2</v>
      </c>
      <c r="S76">
        <v>-0.17987285454757501</v>
      </c>
      <c r="T76">
        <v>3.1192476914613501</v>
      </c>
      <c r="U76">
        <v>2637698.24799849</v>
      </c>
      <c r="V76">
        <v>2.1240277456340801</v>
      </c>
      <c r="W76">
        <v>0.55284644800890204</v>
      </c>
      <c r="X76">
        <v>5.1564736555796102</v>
      </c>
      <c r="Y76">
        <v>1.46496833677077E-2</v>
      </c>
      <c r="Z76">
        <v>-4.0104219429008703</v>
      </c>
      <c r="AA76">
        <v>0.102775720743928</v>
      </c>
      <c r="AB76">
        <v>0.15558361176867</v>
      </c>
      <c r="AC76">
        <v>0.829260227488121</v>
      </c>
      <c r="AD76">
        <v>0.72194221207522802</v>
      </c>
      <c r="AE76">
        <v>6.7444870240054994E-2</v>
      </c>
      <c r="AF76">
        <v>6.3818707215948997E-2</v>
      </c>
      <c r="AG76">
        <v>5.1186453770031198E-2</v>
      </c>
      <c r="AH76">
        <v>0.38745728756430298</v>
      </c>
      <c r="AI76">
        <v>0.16087025490787299</v>
      </c>
      <c r="AJ76">
        <v>0.40406232244060403</v>
      </c>
      <c r="AK76">
        <v>1.6700674733499501</v>
      </c>
      <c r="AL76">
        <v>1.4725910049456901</v>
      </c>
      <c r="AM76">
        <v>2.01790404882553</v>
      </c>
    </row>
    <row r="77" spans="1:39" x14ac:dyDescent="0.25">
      <c r="A77">
        <v>1</v>
      </c>
      <c r="B77">
        <v>1006078770.16467</v>
      </c>
      <c r="C77">
        <v>76</v>
      </c>
      <c r="D77">
        <v>31</v>
      </c>
      <c r="E77">
        <v>0.18875613448140199</v>
      </c>
      <c r="F77">
        <v>0.49564332385430998</v>
      </c>
      <c r="G77">
        <v>84038.2455542276</v>
      </c>
      <c r="H77">
        <v>9.2301035784499302E-3</v>
      </c>
      <c r="I77">
        <v>1.46610562044638</v>
      </c>
      <c r="J77">
        <v>0.21509495316080601</v>
      </c>
      <c r="K77">
        <v>0.50211342702328698</v>
      </c>
      <c r="L77">
        <v>-4.7246232334757199</v>
      </c>
      <c r="M77">
        <v>-9.0325650049839208</v>
      </c>
      <c r="N77">
        <v>0.74929015811358102</v>
      </c>
      <c r="O77">
        <v>1.9494907280070299</v>
      </c>
      <c r="P77">
        <v>0.74563305613631403</v>
      </c>
      <c r="Q77">
        <v>0.55585441697621696</v>
      </c>
      <c r="R77">
        <v>0.148352477375011</v>
      </c>
      <c r="S77">
        <v>-0.47626366957265398</v>
      </c>
      <c r="T77">
        <v>3.7352492629911298</v>
      </c>
      <c r="U77">
        <v>1121136.6258258901</v>
      </c>
      <c r="V77">
        <v>2.7917699479364102</v>
      </c>
      <c r="W77">
        <v>0.471485700540477</v>
      </c>
      <c r="X77">
        <v>13.047013303719</v>
      </c>
      <c r="Y77">
        <v>3.00761673942446E-2</v>
      </c>
      <c r="Z77">
        <v>-9.0988168982323305</v>
      </c>
      <c r="AA77">
        <v>0.57971063597092898</v>
      </c>
      <c r="AB77">
        <v>0.30646593841724101</v>
      </c>
      <c r="AC77">
        <v>0.283531366328243</v>
      </c>
      <c r="AD77">
        <v>0.53672322989907095</v>
      </c>
      <c r="AE77">
        <v>0.109442901566857</v>
      </c>
      <c r="AF77">
        <v>7.75819548349828E-2</v>
      </c>
      <c r="AG77">
        <v>6.9187673161970498E-2</v>
      </c>
      <c r="AH77">
        <v>0.45852805187433299</v>
      </c>
      <c r="AI77">
        <v>0.188589030823438</v>
      </c>
      <c r="AJ77">
        <v>0.41813104917677102</v>
      </c>
      <c r="AK77">
        <v>1.36511149764678</v>
      </c>
      <c r="AL77">
        <v>1.17877671732788</v>
      </c>
      <c r="AM77">
        <v>0.96322631418767801</v>
      </c>
    </row>
    <row r="78" spans="1:39" x14ac:dyDescent="0.25">
      <c r="A78">
        <v>0</v>
      </c>
      <c r="B78">
        <v>0</v>
      </c>
      <c r="C78">
        <v>77</v>
      </c>
      <c r="D78">
        <v>31</v>
      </c>
      <c r="E78">
        <v>0.120031414035009</v>
      </c>
      <c r="F78">
        <v>0.36548201511148398</v>
      </c>
      <c r="G78">
        <v>32068.1049468403</v>
      </c>
      <c r="H78">
        <v>5.6682277796638704E-3</v>
      </c>
      <c r="I78">
        <v>0.73564683869283198</v>
      </c>
      <c r="J78">
        <v>0.133519257857624</v>
      </c>
      <c r="K78">
        <v>0.91049006578163205</v>
      </c>
      <c r="L78">
        <v>-4.4544250671379304</v>
      </c>
      <c r="M78">
        <v>-10.753345836698999</v>
      </c>
      <c r="N78">
        <v>0.94243731603643399</v>
      </c>
      <c r="O78">
        <v>2.1687064010341599</v>
      </c>
      <c r="P78">
        <v>0.73348553864425003</v>
      </c>
      <c r="Q78">
        <v>0.94714607319387101</v>
      </c>
      <c r="R78">
        <v>0.12593734582740601</v>
      </c>
      <c r="S78">
        <v>-0.48208638414798799</v>
      </c>
      <c r="T78">
        <v>2.66073899026029</v>
      </c>
      <c r="U78">
        <v>2723033.8390055099</v>
      </c>
      <c r="V78">
        <v>1.72904247160011</v>
      </c>
      <c r="W78">
        <v>0.479964532966143</v>
      </c>
      <c r="X78">
        <v>6.23223653800087</v>
      </c>
      <c r="Y78">
        <v>1.88369515915182E-2</v>
      </c>
      <c r="Z78">
        <v>-7.42223151733167</v>
      </c>
      <c r="AA78">
        <v>0.40542417275859</v>
      </c>
      <c r="AB78">
        <v>0.19266077152453401</v>
      </c>
      <c r="AC78">
        <v>0.98417239559232295</v>
      </c>
      <c r="AD78">
        <v>0.85240027177496802</v>
      </c>
      <c r="AE78">
        <v>6.2894185820128803E-2</v>
      </c>
      <c r="AF78">
        <v>8.7540080680395496E-2</v>
      </c>
      <c r="AG78">
        <v>0.12576410854456499</v>
      </c>
      <c r="AH78">
        <v>0.33134969780781498</v>
      </c>
      <c r="AI78">
        <v>0.175319218455988</v>
      </c>
      <c r="AJ78">
        <v>0.28038874443545903</v>
      </c>
      <c r="AK78">
        <v>1.8745417110436899</v>
      </c>
      <c r="AL78">
        <v>0.905838611638907</v>
      </c>
      <c r="AM78">
        <v>0.77803285056782201</v>
      </c>
    </row>
    <row r="79" spans="1:39" x14ac:dyDescent="0.25">
      <c r="A79">
        <v>1</v>
      </c>
      <c r="B79">
        <v>495156674.73877198</v>
      </c>
      <c r="C79">
        <v>78</v>
      </c>
      <c r="D79">
        <v>31</v>
      </c>
      <c r="E79">
        <v>0.17209264838090199</v>
      </c>
      <c r="F79">
        <v>0.79545865119318504</v>
      </c>
      <c r="G79">
        <v>91248.170389997496</v>
      </c>
      <c r="H79">
        <v>5.4500113113212902E-3</v>
      </c>
      <c r="I79">
        <v>0.87656246130110205</v>
      </c>
      <c r="J79">
        <v>0.11586995600489899</v>
      </c>
      <c r="K79">
        <v>0.596021090932773</v>
      </c>
      <c r="L79">
        <v>-2.9780324860429399</v>
      </c>
      <c r="M79">
        <v>-7.6663511176314199</v>
      </c>
      <c r="N79">
        <v>0.75735750165570104</v>
      </c>
      <c r="O79">
        <v>1.3875290296095899</v>
      </c>
      <c r="P79">
        <v>0.730541187667754</v>
      </c>
      <c r="Q79">
        <v>0.57538329918403197</v>
      </c>
      <c r="R79">
        <v>3.1416071289277203E-2</v>
      </c>
      <c r="S79">
        <v>-0.23381364103406699</v>
      </c>
      <c r="T79">
        <v>3.2879527742741601</v>
      </c>
      <c r="U79">
        <v>2254459.6072356198</v>
      </c>
      <c r="V79">
        <v>1.7880228562426099</v>
      </c>
      <c r="W79">
        <v>0.33933561601338402</v>
      </c>
      <c r="X79">
        <v>12.1691328248475</v>
      </c>
      <c r="Y79">
        <v>2.0300084331678198E-2</v>
      </c>
      <c r="Z79">
        <v>-8.8350426108483209</v>
      </c>
      <c r="AA79">
        <v>0.24260390482354</v>
      </c>
      <c r="AB79">
        <v>0.48376451822696298</v>
      </c>
      <c r="AC79">
        <v>0.90402869835612398</v>
      </c>
      <c r="AD79">
        <v>0.81369964435114495</v>
      </c>
      <c r="AE79">
        <v>0.112328910057317</v>
      </c>
      <c r="AF79">
        <v>5.1206278150202698E-2</v>
      </c>
      <c r="AG79">
        <v>0.13563304730225401</v>
      </c>
      <c r="AH79">
        <v>0.33786320616343302</v>
      </c>
      <c r="AI79">
        <v>0.20750351940124501</v>
      </c>
      <c r="AJ79">
        <v>0.34879289898211102</v>
      </c>
      <c r="AK79">
        <v>0.79085445849017699</v>
      </c>
      <c r="AL79">
        <v>1.4383949022713101</v>
      </c>
      <c r="AM79">
        <v>1.33925302135332</v>
      </c>
    </row>
    <row r="80" spans="1:39" x14ac:dyDescent="0.25">
      <c r="A80">
        <v>0</v>
      </c>
      <c r="B80">
        <v>68519142.687162504</v>
      </c>
      <c r="C80">
        <v>79</v>
      </c>
      <c r="D80">
        <v>31</v>
      </c>
      <c r="E80">
        <v>0.114190192967537</v>
      </c>
      <c r="F80">
        <v>0.74530184949864597</v>
      </c>
      <c r="G80">
        <v>35065.477559663101</v>
      </c>
      <c r="H80">
        <v>5.6165075778146301E-3</v>
      </c>
      <c r="I80">
        <v>1.1215880402937799</v>
      </c>
      <c r="J80">
        <v>0.15759169559532901</v>
      </c>
      <c r="K80">
        <v>0.75540212213993096</v>
      </c>
      <c r="L80">
        <v>-2.6237263210304098</v>
      </c>
      <c r="M80">
        <v>-5.9497596037201603</v>
      </c>
      <c r="N80">
        <v>0.96203276843030505</v>
      </c>
      <c r="O80">
        <v>1.13661499508665</v>
      </c>
      <c r="P80">
        <v>0.70445723436865904</v>
      </c>
      <c r="Q80">
        <v>0.54741042529931305</v>
      </c>
      <c r="R80">
        <v>4.6934508667909498E-2</v>
      </c>
      <c r="S80">
        <v>-8.5505902105360299E-2</v>
      </c>
      <c r="T80">
        <v>3.1668333186593398</v>
      </c>
      <c r="U80">
        <v>2236473.6433909298</v>
      </c>
      <c r="V80">
        <v>2.36063341153669</v>
      </c>
      <c r="W80">
        <v>0.46191175422677799</v>
      </c>
      <c r="X80">
        <v>11.6710323677049</v>
      </c>
      <c r="Y80">
        <v>2.2045656170534399E-2</v>
      </c>
      <c r="Z80">
        <v>-4.1616564484499401</v>
      </c>
      <c r="AA80">
        <v>0.448806959139882</v>
      </c>
      <c r="AB80">
        <v>0.117011384650832</v>
      </c>
      <c r="AC80">
        <v>8.5319611837621802E-3</v>
      </c>
      <c r="AD80">
        <v>8.3938639323459893E-2</v>
      </c>
      <c r="AE80">
        <v>5.44986270879163E-2</v>
      </c>
      <c r="AF80">
        <v>7.5542278888169695E-2</v>
      </c>
      <c r="AG80">
        <v>0.14468618040252501</v>
      </c>
      <c r="AH80">
        <v>0.438312886688556</v>
      </c>
      <c r="AI80">
        <v>0.19118300476251199</v>
      </c>
      <c r="AJ80">
        <v>0.42872319302256201</v>
      </c>
      <c r="AK80">
        <v>1.9074097655086</v>
      </c>
      <c r="AL80">
        <v>0.92584267989137403</v>
      </c>
      <c r="AM80">
        <v>1.1599245645349301</v>
      </c>
    </row>
    <row r="81" spans="1:39" x14ac:dyDescent="0.25">
      <c r="A81">
        <v>0</v>
      </c>
      <c r="B81">
        <v>19779613.159078099</v>
      </c>
      <c r="C81">
        <v>80</v>
      </c>
      <c r="D81">
        <v>31</v>
      </c>
      <c r="E81">
        <v>0.130193861663458</v>
      </c>
      <c r="F81">
        <v>9.1331494097830701E-2</v>
      </c>
      <c r="G81">
        <v>35464.987506362399</v>
      </c>
      <c r="H81">
        <v>5.4002529796352604E-3</v>
      </c>
      <c r="I81">
        <v>1.4173523582882499</v>
      </c>
      <c r="J81">
        <v>0.12238400383124801</v>
      </c>
      <c r="K81">
        <v>0.53939572918345202</v>
      </c>
      <c r="L81">
        <v>-4.6059442147519398</v>
      </c>
      <c r="M81">
        <v>-11.0997485642787</v>
      </c>
      <c r="N81">
        <v>0.71446159324771696</v>
      </c>
      <c r="O81">
        <v>0.78295823440186696</v>
      </c>
      <c r="P81">
        <v>0.70336713628144898</v>
      </c>
      <c r="Q81">
        <v>0.76258050820673795</v>
      </c>
      <c r="R81">
        <v>0.16301010280702</v>
      </c>
      <c r="S81">
        <v>-0.28659858016529999</v>
      </c>
      <c r="T81">
        <v>1.3777613286697299</v>
      </c>
      <c r="U81">
        <v>1282706.9033612499</v>
      </c>
      <c r="V81">
        <v>1.9530866712564601</v>
      </c>
      <c r="W81">
        <v>0.47396706432569802</v>
      </c>
      <c r="X81">
        <v>14.1677192427567</v>
      </c>
      <c r="Y81">
        <v>2.5933841338455801E-2</v>
      </c>
      <c r="Z81">
        <v>-4.5496049048658502</v>
      </c>
      <c r="AA81">
        <v>0.19523866798053499</v>
      </c>
      <c r="AB81">
        <v>0.53668286182917702</v>
      </c>
      <c r="AC81">
        <v>0.66082258182228504</v>
      </c>
      <c r="AD81">
        <v>0.67268686151830503</v>
      </c>
      <c r="AE81">
        <v>0.147696291537839</v>
      </c>
      <c r="AF81">
        <v>0.14333116484060901</v>
      </c>
      <c r="AG81">
        <v>7.33364968155511E-2</v>
      </c>
      <c r="AH81">
        <v>0.43982227411048902</v>
      </c>
      <c r="AI81">
        <v>0.262490135706612</v>
      </c>
      <c r="AJ81">
        <v>0.41555537721267899</v>
      </c>
      <c r="AK81">
        <v>0.73294752108579297</v>
      </c>
      <c r="AL81">
        <v>0.91650642227397805</v>
      </c>
      <c r="AM81">
        <v>1.2384096207514801</v>
      </c>
    </row>
    <row r="82" spans="1:39" x14ac:dyDescent="0.25">
      <c r="A82">
        <v>0</v>
      </c>
      <c r="B82">
        <v>0</v>
      </c>
      <c r="C82">
        <v>81</v>
      </c>
      <c r="D82">
        <v>31</v>
      </c>
      <c r="E82">
        <v>0.10233205245749601</v>
      </c>
      <c r="F82">
        <v>0.11850414648884899</v>
      </c>
      <c r="G82">
        <v>90662.148156377996</v>
      </c>
      <c r="H82">
        <v>4.9049989478499598E-3</v>
      </c>
      <c r="I82">
        <v>1.08696335970878</v>
      </c>
      <c r="J82">
        <v>7.1350977526744797E-2</v>
      </c>
      <c r="K82">
        <v>0.86421974829863801</v>
      </c>
      <c r="L82">
        <v>-4.5188344720099103</v>
      </c>
      <c r="M82">
        <v>-5.2600597190018696</v>
      </c>
      <c r="N82">
        <v>0.79694599657249598</v>
      </c>
      <c r="O82">
        <v>2.6045144782613998</v>
      </c>
      <c r="P82">
        <v>0.94353932388406203</v>
      </c>
      <c r="Q82">
        <v>0.84820687044062604</v>
      </c>
      <c r="R82">
        <v>0.10452992796315801</v>
      </c>
      <c r="S82">
        <v>-0.167177240966703</v>
      </c>
      <c r="T82">
        <v>1.1358024973340799</v>
      </c>
      <c r="U82">
        <v>1011318.21405375</v>
      </c>
      <c r="V82">
        <v>1.5345567941298901</v>
      </c>
      <c r="W82">
        <v>0.30742310000129502</v>
      </c>
      <c r="X82">
        <v>6.0025934278033697</v>
      </c>
      <c r="Y82">
        <v>2.79432763026881E-2</v>
      </c>
      <c r="Z82">
        <v>-11.047643096987199</v>
      </c>
      <c r="AA82">
        <v>0.224079830628238</v>
      </c>
      <c r="AB82">
        <v>0.13720895269303601</v>
      </c>
      <c r="AC82">
        <v>0.14826920899329701</v>
      </c>
      <c r="AD82">
        <v>0.74935756020131505</v>
      </c>
      <c r="AE82">
        <v>0.1108483380205</v>
      </c>
      <c r="AF82">
        <v>9.6059504757868105E-2</v>
      </c>
      <c r="AG82">
        <v>6.0228667817194999E-2</v>
      </c>
      <c r="AH82">
        <v>0.45039402634750603</v>
      </c>
      <c r="AI82">
        <v>0.28318481505231502</v>
      </c>
      <c r="AJ82">
        <v>0.37154596803658602</v>
      </c>
      <c r="AK82">
        <v>1.52213196058843</v>
      </c>
      <c r="AL82">
        <v>2.3950820876835599</v>
      </c>
      <c r="AM82">
        <v>1.98773110956268</v>
      </c>
    </row>
    <row r="83" spans="1:39" x14ac:dyDescent="0.25">
      <c r="A83">
        <v>0</v>
      </c>
      <c r="B83">
        <v>12770580.1459218</v>
      </c>
      <c r="C83">
        <v>82</v>
      </c>
      <c r="D83">
        <v>31</v>
      </c>
      <c r="E83">
        <v>0.10459827210940401</v>
      </c>
      <c r="F83">
        <v>0.785534582961118</v>
      </c>
      <c r="G83">
        <v>77768.470774055502</v>
      </c>
      <c r="H83">
        <v>7.2686753398494303E-3</v>
      </c>
      <c r="I83">
        <v>1.2145674567710401</v>
      </c>
      <c r="J83">
        <v>0.116140517416643</v>
      </c>
      <c r="K83">
        <v>0.93504762007039999</v>
      </c>
      <c r="L83">
        <v>-3.4621528437128299</v>
      </c>
      <c r="M83">
        <v>-10.0777094033174</v>
      </c>
      <c r="N83">
        <v>0.72158089498267497</v>
      </c>
      <c r="O83">
        <v>1.2955113017241</v>
      </c>
      <c r="P83">
        <v>0.83138166277483105</v>
      </c>
      <c r="Q83">
        <v>0.59180118396820003</v>
      </c>
      <c r="R83">
        <v>8.6907728375808804E-2</v>
      </c>
      <c r="S83">
        <v>-6.7763718537753398E-2</v>
      </c>
      <c r="T83">
        <v>1.2822283208079199</v>
      </c>
      <c r="U83">
        <v>1408431.6583420101</v>
      </c>
      <c r="V83">
        <v>2.9368296480725999</v>
      </c>
      <c r="W83">
        <v>0.33204380892065799</v>
      </c>
      <c r="X83">
        <v>8.7442947262199606</v>
      </c>
      <c r="Y83">
        <v>3.3930143170268802E-2</v>
      </c>
      <c r="Z83">
        <v>-10.8062556805834</v>
      </c>
      <c r="AA83">
        <v>0.59995156471012201</v>
      </c>
      <c r="AB83">
        <v>0.49157417879439902</v>
      </c>
      <c r="AC83">
        <v>0.53935530266258902</v>
      </c>
      <c r="AD83">
        <v>0.49883576049120198</v>
      </c>
      <c r="AE83">
        <v>5.2731899037724399E-2</v>
      </c>
      <c r="AF83">
        <v>0.141759191085119</v>
      </c>
      <c r="AG83">
        <v>0.113060852781404</v>
      </c>
      <c r="AH83">
        <v>0.49012435422609602</v>
      </c>
      <c r="AI83">
        <v>0.22161275264737201</v>
      </c>
      <c r="AJ83">
        <v>0.51954152350835503</v>
      </c>
      <c r="AK83">
        <v>0.83819610392723698</v>
      </c>
      <c r="AL83">
        <v>1.1562639380714901</v>
      </c>
      <c r="AM83">
        <v>2.2498578280535102</v>
      </c>
    </row>
    <row r="84" spans="1:39" x14ac:dyDescent="0.25">
      <c r="A84">
        <v>0</v>
      </c>
      <c r="B84">
        <v>14345724.072840299</v>
      </c>
      <c r="C84">
        <v>83</v>
      </c>
      <c r="D84">
        <v>31</v>
      </c>
      <c r="E84">
        <v>0.14267710416694199</v>
      </c>
      <c r="F84">
        <v>9.90160000754986E-2</v>
      </c>
      <c r="G84">
        <v>32815.247536927898</v>
      </c>
      <c r="H84">
        <v>1.04886795157683E-2</v>
      </c>
      <c r="I84">
        <v>1.4414525490277399</v>
      </c>
      <c r="J84">
        <v>0.23819307619305599</v>
      </c>
      <c r="K84">
        <v>0.75339972887828499</v>
      </c>
      <c r="L84">
        <v>-4.6289226918993496</v>
      </c>
      <c r="M84">
        <v>-9.5706849520932895</v>
      </c>
      <c r="N84">
        <v>0.70535968196287302</v>
      </c>
      <c r="O84">
        <v>0.65316585833076501</v>
      </c>
      <c r="P84">
        <v>0.71010636149579698</v>
      </c>
      <c r="Q84">
        <v>0.60114939655875799</v>
      </c>
      <c r="R84">
        <v>0.122074862193549</v>
      </c>
      <c r="S84">
        <v>-3.4034163079922998E-2</v>
      </c>
      <c r="T84">
        <v>1.08419024755363</v>
      </c>
      <c r="U84">
        <v>1855445.3853028801</v>
      </c>
      <c r="V84">
        <v>1.9754703610204201</v>
      </c>
      <c r="W84">
        <v>0.40893469088687601</v>
      </c>
      <c r="X84">
        <v>5.7063909599673899</v>
      </c>
      <c r="Y84">
        <v>2.0895514015260502E-2</v>
      </c>
      <c r="Z84">
        <v>-10.0432355554402</v>
      </c>
      <c r="AA84">
        <v>0.12238786346616699</v>
      </c>
      <c r="AB84">
        <v>0.98680092255701302</v>
      </c>
      <c r="AC84">
        <v>3.2689477808307901E-2</v>
      </c>
      <c r="AD84">
        <v>0.57128868860774695</v>
      </c>
      <c r="AE84">
        <v>8.2229443235788499E-2</v>
      </c>
      <c r="AF84">
        <v>0.12771125288843199</v>
      </c>
      <c r="AG84">
        <v>9.9104455989785498E-2</v>
      </c>
      <c r="AH84">
        <v>0.40323583610591002</v>
      </c>
      <c r="AI84">
        <v>0.283996204186929</v>
      </c>
      <c r="AJ84">
        <v>0.34094729878646302</v>
      </c>
      <c r="AK84">
        <v>1.5818837285391301</v>
      </c>
      <c r="AL84">
        <v>1.0179312244101799</v>
      </c>
      <c r="AM84">
        <v>0.87941454319109902</v>
      </c>
    </row>
    <row r="85" spans="1:39" x14ac:dyDescent="0.25">
      <c r="A85">
        <v>0</v>
      </c>
      <c r="B85">
        <v>0</v>
      </c>
      <c r="C85">
        <v>84</v>
      </c>
      <c r="D85">
        <v>31</v>
      </c>
      <c r="E85">
        <v>0.17054628285369799</v>
      </c>
      <c r="F85">
        <v>0.66076348125934603</v>
      </c>
      <c r="G85">
        <v>54035.082254180503</v>
      </c>
      <c r="H85">
        <v>8.2899827708350499E-3</v>
      </c>
      <c r="I85">
        <v>0.96513559197296905</v>
      </c>
      <c r="J85">
        <v>9.43266306901933E-2</v>
      </c>
      <c r="K85">
        <v>0.96569066175259599</v>
      </c>
      <c r="L85">
        <v>-4.7683807885460601</v>
      </c>
      <c r="M85">
        <v>-7.7718982948083397</v>
      </c>
      <c r="N85">
        <v>0.74400789625977604</v>
      </c>
      <c r="O85">
        <v>0.79328301260019896</v>
      </c>
      <c r="P85">
        <v>0.87188977826805802</v>
      </c>
      <c r="Q85">
        <v>0.65522529119916695</v>
      </c>
      <c r="R85">
        <v>0.20180693420144999</v>
      </c>
      <c r="S85">
        <v>-0.41147312251327101</v>
      </c>
      <c r="T85">
        <v>3.5835744143067898</v>
      </c>
      <c r="U85">
        <v>2949008.9078294099</v>
      </c>
      <c r="V85">
        <v>1.6664730377798</v>
      </c>
      <c r="W85">
        <v>0.33356370155420201</v>
      </c>
      <c r="X85">
        <v>12.311705931602001</v>
      </c>
      <c r="Y85">
        <v>2.4480136477166198E-2</v>
      </c>
      <c r="Z85">
        <v>-9.3313270949013507</v>
      </c>
      <c r="AA85">
        <v>0.54538750959723303</v>
      </c>
      <c r="AB85">
        <v>0.89316094729816498</v>
      </c>
      <c r="AC85">
        <v>0.143147407814395</v>
      </c>
      <c r="AD85">
        <v>0.55955729051842396</v>
      </c>
      <c r="AE85">
        <v>0.119835684796679</v>
      </c>
      <c r="AF85">
        <v>6.9115764090791301E-2</v>
      </c>
      <c r="AG85">
        <v>0.117055371166789</v>
      </c>
      <c r="AH85">
        <v>0.40886656045407299</v>
      </c>
      <c r="AI85">
        <v>0.285502436329785</v>
      </c>
      <c r="AJ85">
        <v>0.53268307941672399</v>
      </c>
      <c r="AK85">
        <v>1.11184073570935</v>
      </c>
      <c r="AL85">
        <v>2.2629950511999199</v>
      </c>
      <c r="AM85">
        <v>1.6531738942326</v>
      </c>
    </row>
    <row r="86" spans="1:39" x14ac:dyDescent="0.25">
      <c r="A86">
        <v>1</v>
      </c>
      <c r="B86">
        <v>468950726.775195</v>
      </c>
      <c r="C86">
        <v>85</v>
      </c>
      <c r="D86">
        <v>31</v>
      </c>
      <c r="E86">
        <v>0.13915663326811001</v>
      </c>
      <c r="F86">
        <v>2.82832904648967E-2</v>
      </c>
      <c r="G86">
        <v>94437.479665095496</v>
      </c>
      <c r="H86">
        <v>7.3239497620891797E-3</v>
      </c>
      <c r="I86">
        <v>1.2049121575295001</v>
      </c>
      <c r="J86">
        <v>0.22080131300608599</v>
      </c>
      <c r="K86">
        <v>0.922211470543989</v>
      </c>
      <c r="L86">
        <v>-5.0727606385480604</v>
      </c>
      <c r="M86">
        <v>-9.7497714039403895</v>
      </c>
      <c r="N86">
        <v>0.71747073677147299</v>
      </c>
      <c r="O86">
        <v>0.567684050387257</v>
      </c>
      <c r="P86">
        <v>0.67830920592229804</v>
      </c>
      <c r="Q86">
        <v>0.88069331113074401</v>
      </c>
      <c r="R86">
        <v>0.24764721950312399</v>
      </c>
      <c r="S86">
        <v>-0.25291038262774201</v>
      </c>
      <c r="T86">
        <v>1.9074146562791401</v>
      </c>
      <c r="U86">
        <v>2996836.6843066202</v>
      </c>
      <c r="V86">
        <v>2.9245805075130198</v>
      </c>
      <c r="W86">
        <v>0.54311202114494495</v>
      </c>
      <c r="X86">
        <v>14.396555845846899</v>
      </c>
      <c r="Y86">
        <v>2.6550122827575701E-2</v>
      </c>
      <c r="Z86">
        <v>-7.1561544263455996</v>
      </c>
      <c r="AA86">
        <v>0.341827282842249</v>
      </c>
      <c r="AB86">
        <v>0.89860145779093703</v>
      </c>
      <c r="AC86">
        <v>0.17887142952298701</v>
      </c>
      <c r="AD86">
        <v>0.41655709637794602</v>
      </c>
      <c r="AE86">
        <v>9.1972729208297105E-2</v>
      </c>
      <c r="AF86">
        <v>0.13990762842923901</v>
      </c>
      <c r="AG86">
        <v>9.2551609344314806E-2</v>
      </c>
      <c r="AH86">
        <v>0.48456502491084402</v>
      </c>
      <c r="AI86">
        <v>0.29805083883268502</v>
      </c>
      <c r="AJ86">
        <v>0.47390786627461201</v>
      </c>
      <c r="AK86">
        <v>0.78534372326291602</v>
      </c>
      <c r="AL86">
        <v>0.72821898903556903</v>
      </c>
      <c r="AM86">
        <v>1.40942217856591</v>
      </c>
    </row>
    <row r="87" spans="1:39" x14ac:dyDescent="0.25">
      <c r="A87">
        <v>0</v>
      </c>
      <c r="B87">
        <v>0</v>
      </c>
      <c r="C87">
        <v>86</v>
      </c>
      <c r="D87">
        <v>31</v>
      </c>
      <c r="E87">
        <v>0.18072918338933999</v>
      </c>
      <c r="F87">
        <v>0.390129505593795</v>
      </c>
      <c r="G87">
        <v>87763.706282741594</v>
      </c>
      <c r="H87">
        <v>1.9975603675597801E-3</v>
      </c>
      <c r="I87">
        <v>0.69348934538359797</v>
      </c>
      <c r="J87">
        <v>8.3968978625052801E-2</v>
      </c>
      <c r="K87">
        <v>0.75164426210161805</v>
      </c>
      <c r="L87">
        <v>-2.7546793055534402</v>
      </c>
      <c r="M87">
        <v>-10.647891420423999</v>
      </c>
      <c r="N87">
        <v>0.85669090087257804</v>
      </c>
      <c r="O87">
        <v>1.1681005843196399</v>
      </c>
      <c r="P87">
        <v>0.65865965663641701</v>
      </c>
      <c r="Q87">
        <v>0.57027874763822195</v>
      </c>
      <c r="R87">
        <v>0.197286049989052</v>
      </c>
      <c r="S87">
        <v>-0.19314295265765399</v>
      </c>
      <c r="T87">
        <v>3.2225712555972899</v>
      </c>
      <c r="U87">
        <v>2155016.9233907899</v>
      </c>
      <c r="V87">
        <v>2.8277847793773998</v>
      </c>
      <c r="W87">
        <v>0.56140713702491496</v>
      </c>
      <c r="X87">
        <v>9.2431939803296697</v>
      </c>
      <c r="Y87">
        <v>3.5562546846937798E-2</v>
      </c>
      <c r="Z87">
        <v>-7.4601162936259096</v>
      </c>
      <c r="AA87">
        <v>0.68543515796097898</v>
      </c>
      <c r="AB87">
        <v>0.35747413243982001</v>
      </c>
      <c r="AC87">
        <v>7.2475750666344499E-2</v>
      </c>
      <c r="AD87">
        <v>2.9170652395114301E-2</v>
      </c>
      <c r="AE87">
        <v>5.2291301048127903E-2</v>
      </c>
      <c r="AF87">
        <v>0.139117529223557</v>
      </c>
      <c r="AG87">
        <v>0.110030751445564</v>
      </c>
      <c r="AH87">
        <v>0.56483923615689902</v>
      </c>
      <c r="AI87">
        <v>0.278461228006461</v>
      </c>
      <c r="AJ87">
        <v>0.34782105921404399</v>
      </c>
      <c r="AK87">
        <v>2.0735283457868601</v>
      </c>
      <c r="AL87">
        <v>2.0004662019654602</v>
      </c>
      <c r="AM87">
        <v>1.92949348796265</v>
      </c>
    </row>
    <row r="88" spans="1:39" x14ac:dyDescent="0.25">
      <c r="A88">
        <v>0</v>
      </c>
      <c r="B88">
        <v>0</v>
      </c>
      <c r="C88">
        <v>87</v>
      </c>
      <c r="D88">
        <v>31</v>
      </c>
      <c r="E88">
        <v>0.134041927671991</v>
      </c>
      <c r="F88">
        <v>0.97365900835487995</v>
      </c>
      <c r="G88">
        <v>59763.574479642601</v>
      </c>
      <c r="H88">
        <v>3.65747924749041E-3</v>
      </c>
      <c r="I88">
        <v>0.70538816142466398</v>
      </c>
      <c r="J88">
        <v>0.13720439751654301</v>
      </c>
      <c r="K88">
        <v>0.54374228081665898</v>
      </c>
      <c r="L88">
        <v>-5.9160061520058704</v>
      </c>
      <c r="M88">
        <v>-8.3786000448744709</v>
      </c>
      <c r="N88">
        <v>0.96847050476132401</v>
      </c>
      <c r="O88">
        <v>1.79183190641981</v>
      </c>
      <c r="P88">
        <v>0.74391206900402895</v>
      </c>
      <c r="Q88">
        <v>0.53032796275918404</v>
      </c>
      <c r="R88">
        <v>0.11730371836601999</v>
      </c>
      <c r="S88">
        <v>-0.44004551067133402</v>
      </c>
      <c r="T88">
        <v>3.9671633808675701</v>
      </c>
      <c r="U88">
        <v>2203318.6802011901</v>
      </c>
      <c r="V88">
        <v>2.9578905631596002</v>
      </c>
      <c r="W88">
        <v>0.48213209895941</v>
      </c>
      <c r="X88">
        <v>14.553849552513601</v>
      </c>
      <c r="Y88">
        <v>2.2394744274157899E-2</v>
      </c>
      <c r="Z88">
        <v>-4.0603306938242198</v>
      </c>
      <c r="AA88">
        <v>0.14439703486417399</v>
      </c>
      <c r="AB88">
        <v>0.97038688781904103</v>
      </c>
      <c r="AC88">
        <v>0.99920340918935802</v>
      </c>
      <c r="AD88">
        <v>0.73111439885222396</v>
      </c>
      <c r="AE88">
        <v>9.7294203147175698E-2</v>
      </c>
      <c r="AF88">
        <v>0.107662900105002</v>
      </c>
      <c r="AG88">
        <v>8.6701450165943203E-2</v>
      </c>
      <c r="AH88">
        <v>0.51659958632031899</v>
      </c>
      <c r="AI88">
        <v>0.18650089836807501</v>
      </c>
      <c r="AJ88">
        <v>0.31931994742220299</v>
      </c>
      <c r="AK88">
        <v>2.0534731450796202</v>
      </c>
      <c r="AL88">
        <v>2.2528994519196499</v>
      </c>
      <c r="AM88">
        <v>2.2375670834538202</v>
      </c>
    </row>
    <row r="89" spans="1:39" x14ac:dyDescent="0.25">
      <c r="A89">
        <v>0</v>
      </c>
      <c r="B89">
        <v>0</v>
      </c>
      <c r="C89">
        <v>88</v>
      </c>
      <c r="D89">
        <v>31</v>
      </c>
      <c r="E89">
        <v>0.15675402585428699</v>
      </c>
      <c r="F89">
        <v>0.112281431442825</v>
      </c>
      <c r="G89">
        <v>92626.531215209994</v>
      </c>
      <c r="H89">
        <v>5.0777992510004002E-3</v>
      </c>
      <c r="I89">
        <v>0.97604518311307797</v>
      </c>
      <c r="J89">
        <v>0.17583494991791701</v>
      </c>
      <c r="K89">
        <v>0.73768089811259396</v>
      </c>
      <c r="L89">
        <v>-3.0392751441104302</v>
      </c>
      <c r="M89">
        <v>-9.8076054974738494</v>
      </c>
      <c r="N89">
        <v>0.79109521859826004</v>
      </c>
      <c r="O89">
        <v>2.2120845884714702</v>
      </c>
      <c r="P89">
        <v>0.82417232534242801</v>
      </c>
      <c r="Q89">
        <v>0.74758686186221901</v>
      </c>
      <c r="R89">
        <v>1.5806095484876999E-2</v>
      </c>
      <c r="S89">
        <v>-0.42341294001380397</v>
      </c>
      <c r="T89">
        <v>1.89014175738208</v>
      </c>
      <c r="U89">
        <v>2874147.3271488198</v>
      </c>
      <c r="V89">
        <v>1.5073052257346</v>
      </c>
      <c r="W89">
        <v>0.44348281781037802</v>
      </c>
      <c r="X89">
        <v>6.7727686025900802</v>
      </c>
      <c r="Y89">
        <v>1.9498338510488999E-2</v>
      </c>
      <c r="Z89">
        <v>-10.154887292645901</v>
      </c>
      <c r="AA89">
        <v>0.42924840611859699</v>
      </c>
      <c r="AB89">
        <v>8.7141721701482294E-2</v>
      </c>
      <c r="AC89">
        <v>0.59098077001865001</v>
      </c>
      <c r="AD89">
        <v>0.74247343161143398</v>
      </c>
      <c r="AE89">
        <v>0.118589222240611</v>
      </c>
      <c r="AF89">
        <v>9.9440955362981198E-2</v>
      </c>
      <c r="AG89">
        <v>0.101410098515335</v>
      </c>
      <c r="AH89">
        <v>0.48118731662486702</v>
      </c>
      <c r="AI89">
        <v>0.24175652121927099</v>
      </c>
      <c r="AJ89">
        <v>0.49568279860643699</v>
      </c>
      <c r="AK89">
        <v>1.85247855464333</v>
      </c>
      <c r="AL89">
        <v>0.55853462364531603</v>
      </c>
      <c r="AM89">
        <v>1.44010366064108</v>
      </c>
    </row>
    <row r="90" spans="1:39" x14ac:dyDescent="0.25">
      <c r="A90">
        <v>0</v>
      </c>
      <c r="B90">
        <v>0</v>
      </c>
      <c r="C90">
        <v>89</v>
      </c>
      <c r="D90">
        <v>31</v>
      </c>
      <c r="E90">
        <v>0.13071677416528099</v>
      </c>
      <c r="F90">
        <v>0.124330470487475</v>
      </c>
      <c r="G90">
        <v>80018.642499519003</v>
      </c>
      <c r="H90">
        <v>6.1087272231129504E-3</v>
      </c>
      <c r="I90">
        <v>1.03210520274879</v>
      </c>
      <c r="J90">
        <v>0.181375895347519</v>
      </c>
      <c r="K90">
        <v>0.80569040934846303</v>
      </c>
      <c r="L90">
        <v>-5.10274234971497</v>
      </c>
      <c r="M90">
        <v>-6.9764135210495404</v>
      </c>
      <c r="N90">
        <v>0.850140187189798</v>
      </c>
      <c r="O90">
        <v>2.7311638616870502</v>
      </c>
      <c r="P90">
        <v>0.74953080393234295</v>
      </c>
      <c r="Q90">
        <v>0.672126991756959</v>
      </c>
      <c r="R90">
        <v>3.1147516976343499E-2</v>
      </c>
      <c r="S90">
        <v>-0.15963208696804901</v>
      </c>
      <c r="T90">
        <v>2.4439490172406702</v>
      </c>
      <c r="U90">
        <v>2540667.3908233601</v>
      </c>
      <c r="V90">
        <v>2.9639097096322802</v>
      </c>
      <c r="W90">
        <v>0.439168037646683</v>
      </c>
      <c r="X90">
        <v>6.9421367652132204</v>
      </c>
      <c r="Y90">
        <v>2.71066103983254E-2</v>
      </c>
      <c r="Z90">
        <v>-11.113727177213899</v>
      </c>
      <c r="AA90">
        <v>0.114870152687188</v>
      </c>
      <c r="AB90">
        <v>0.94972988340770803</v>
      </c>
      <c r="AC90">
        <v>0.42404429738875499</v>
      </c>
      <c r="AD90">
        <v>0.97515927545144199</v>
      </c>
      <c r="AE90">
        <v>0.113656229536748</v>
      </c>
      <c r="AF90">
        <v>0.14654641991853701</v>
      </c>
      <c r="AG90">
        <v>0.101978796263924</v>
      </c>
      <c r="AH90">
        <v>0.55199768166967</v>
      </c>
      <c r="AI90">
        <v>0.225227601834806</v>
      </c>
      <c r="AJ90">
        <v>0.38175265275039699</v>
      </c>
      <c r="AK90">
        <v>2.0157885692313702</v>
      </c>
      <c r="AL90">
        <v>0.58793160013370205</v>
      </c>
      <c r="AM90">
        <v>1.52939199791322</v>
      </c>
    </row>
    <row r="91" spans="1:39" x14ac:dyDescent="0.25">
      <c r="A91">
        <v>0</v>
      </c>
      <c r="B91">
        <v>47176183.188359298</v>
      </c>
      <c r="C91">
        <v>90</v>
      </c>
      <c r="D91">
        <v>31</v>
      </c>
      <c r="E91">
        <v>0.16129555122379699</v>
      </c>
      <c r="F91">
        <v>0.38149182466324399</v>
      </c>
      <c r="G91">
        <v>27527.650893549398</v>
      </c>
      <c r="H91">
        <v>3.7703480512148199E-3</v>
      </c>
      <c r="I91">
        <v>1.07623352340248</v>
      </c>
      <c r="J91">
        <v>0.131230079037123</v>
      </c>
      <c r="K91">
        <v>0.98956477139668997</v>
      </c>
      <c r="L91">
        <v>-5.4546377621172004</v>
      </c>
      <c r="M91">
        <v>-4.2088541773427304</v>
      </c>
      <c r="N91">
        <v>0.70031287123542296</v>
      </c>
      <c r="O91">
        <v>0.40498557830713899</v>
      </c>
      <c r="P91">
        <v>0.67012998375902</v>
      </c>
      <c r="Q91">
        <v>0.92436496779148003</v>
      </c>
      <c r="R91">
        <v>0.14143542542326001</v>
      </c>
      <c r="S91">
        <v>-0.322922475879313</v>
      </c>
      <c r="T91">
        <v>3.56070045150584</v>
      </c>
      <c r="U91">
        <v>2746701.1738568498</v>
      </c>
      <c r="V91">
        <v>1.60818710202584</v>
      </c>
      <c r="W91">
        <v>0.41410759650205697</v>
      </c>
      <c r="X91">
        <v>7.5755621954100203</v>
      </c>
      <c r="Y91">
        <v>1.32631425812266E-2</v>
      </c>
      <c r="Z91">
        <v>-6.7068898815568501</v>
      </c>
      <c r="AA91">
        <v>0.62337962079129605</v>
      </c>
      <c r="AB91">
        <v>3.8374436694430199E-2</v>
      </c>
      <c r="AC91">
        <v>0.400948132807389</v>
      </c>
      <c r="AD91">
        <v>0.14470434012473599</v>
      </c>
      <c r="AE91">
        <v>5.9154638834879703E-2</v>
      </c>
      <c r="AF91">
        <v>0.101206073861918</v>
      </c>
      <c r="AG91">
        <v>0.104661586556933</v>
      </c>
      <c r="AH91">
        <v>0.38278597940638398</v>
      </c>
      <c r="AI91">
        <v>0.16239674792398001</v>
      </c>
      <c r="AJ91">
        <v>0.39271178197111001</v>
      </c>
      <c r="AK91">
        <v>0.62233670588237</v>
      </c>
      <c r="AL91">
        <v>0.695759499447967</v>
      </c>
      <c r="AM91">
        <v>2.1448604025132401</v>
      </c>
    </row>
    <row r="92" spans="1:39" x14ac:dyDescent="0.25">
      <c r="A92">
        <v>0</v>
      </c>
      <c r="B92">
        <v>0</v>
      </c>
      <c r="C92">
        <v>91</v>
      </c>
      <c r="D92">
        <v>31</v>
      </c>
      <c r="E92">
        <v>0.13197123533953001</v>
      </c>
      <c r="F92">
        <v>0.71722920653410305</v>
      </c>
      <c r="G92">
        <v>82825.305250385994</v>
      </c>
      <c r="H92">
        <v>7.1021672949427706E-5</v>
      </c>
      <c r="I92">
        <v>0.45883076609589601</v>
      </c>
      <c r="J92">
        <v>0.23084368291747501</v>
      </c>
      <c r="K92">
        <v>0.60880306072474899</v>
      </c>
      <c r="L92">
        <v>-4.2696212772140303</v>
      </c>
      <c r="M92">
        <v>-7.0742048344947399</v>
      </c>
      <c r="N92">
        <v>0.80442741325963296</v>
      </c>
      <c r="O92">
        <v>2.0659566585100602</v>
      </c>
      <c r="P92">
        <v>0.97351484539452904</v>
      </c>
      <c r="Q92">
        <v>0.57898692992748702</v>
      </c>
      <c r="R92">
        <v>6.4419966470159101E-2</v>
      </c>
      <c r="S92">
        <v>-0.117153817539802</v>
      </c>
      <c r="T92">
        <v>1.77457548851613</v>
      </c>
      <c r="U92">
        <v>1777389.67517857</v>
      </c>
      <c r="V92">
        <v>2.2341245767311202</v>
      </c>
      <c r="W92">
        <v>0.311735467988416</v>
      </c>
      <c r="X92">
        <v>13.1491925815819</v>
      </c>
      <c r="Y92">
        <v>1.8322838869158201E-2</v>
      </c>
      <c r="Z92">
        <v>-9.1475228600762808</v>
      </c>
      <c r="AA92">
        <v>0.72372160713281497</v>
      </c>
      <c r="AB92">
        <v>0.349025188466767</v>
      </c>
      <c r="AC92">
        <v>0.80144702967605597</v>
      </c>
      <c r="AD92">
        <v>0.93714748957660099</v>
      </c>
      <c r="AE92">
        <v>9.2834258770686601E-2</v>
      </c>
      <c r="AF92">
        <v>0.10603046290215599</v>
      </c>
      <c r="AG92">
        <v>0.14760925227473501</v>
      </c>
      <c r="AH92">
        <v>0.46590761501337402</v>
      </c>
      <c r="AI92">
        <v>0.27326026747544502</v>
      </c>
      <c r="AJ92">
        <v>0.29385151127041298</v>
      </c>
      <c r="AK92">
        <v>1.28115102428995</v>
      </c>
      <c r="AL92">
        <v>0.97387442662648405</v>
      </c>
      <c r="AM92">
        <v>1.5493215798405999</v>
      </c>
    </row>
    <row r="93" spans="1:39" x14ac:dyDescent="0.25">
      <c r="A93">
        <v>0</v>
      </c>
      <c r="B93">
        <v>0</v>
      </c>
      <c r="C93">
        <v>92</v>
      </c>
      <c r="D93">
        <v>31</v>
      </c>
      <c r="E93">
        <v>0.142333313414827</v>
      </c>
      <c r="F93">
        <v>0.57536099944845798</v>
      </c>
      <c r="G93">
        <v>33051.060763857102</v>
      </c>
      <c r="H93">
        <v>8.17408611608203E-3</v>
      </c>
      <c r="I93">
        <v>1.3193264672595499</v>
      </c>
      <c r="J93">
        <v>0.153617157798144</v>
      </c>
      <c r="K93">
        <v>0.94020731032767801</v>
      </c>
      <c r="L93">
        <v>-2.4820364666031698</v>
      </c>
      <c r="M93">
        <v>-4.8720163090620199</v>
      </c>
      <c r="N93">
        <v>0.75878699997824195</v>
      </c>
      <c r="O93">
        <v>2.0058778327528501</v>
      </c>
      <c r="P93">
        <v>0.94032460037711996</v>
      </c>
      <c r="Q93">
        <v>0.88343118623248296</v>
      </c>
      <c r="R93">
        <v>0.14961752278322801</v>
      </c>
      <c r="S93">
        <v>-5.2227452707593297E-2</v>
      </c>
      <c r="T93">
        <v>2.63040369363967</v>
      </c>
      <c r="U93">
        <v>2371233.1034662202</v>
      </c>
      <c r="V93">
        <v>2.9022794457577401</v>
      </c>
      <c r="W93">
        <v>0.53628857504739402</v>
      </c>
      <c r="X93">
        <v>11.255769156280399</v>
      </c>
      <c r="Y93">
        <v>1.85098933687456E-2</v>
      </c>
      <c r="Z93">
        <v>-11.543714817473701</v>
      </c>
      <c r="AA93">
        <v>0.34041088878700998</v>
      </c>
      <c r="AB93">
        <v>0.76581414490472499</v>
      </c>
      <c r="AC93">
        <v>0.44418754750397099</v>
      </c>
      <c r="AD93">
        <v>0.11304317166097499</v>
      </c>
      <c r="AE93">
        <v>0.113407213609084</v>
      </c>
      <c r="AF93">
        <v>9.9783877238049198E-2</v>
      </c>
      <c r="AG93">
        <v>8.5246481215581302E-2</v>
      </c>
      <c r="AH93">
        <v>0.46428618928043902</v>
      </c>
      <c r="AI93">
        <v>0.26740648598538203</v>
      </c>
      <c r="AJ93">
        <v>0.38667815965642199</v>
      </c>
      <c r="AK93">
        <v>2.40786865267849</v>
      </c>
      <c r="AL93">
        <v>1.16359623757248</v>
      </c>
      <c r="AM93">
        <v>2.4699713391454399</v>
      </c>
    </row>
    <row r="94" spans="1:39" x14ac:dyDescent="0.25">
      <c r="A94">
        <v>0</v>
      </c>
      <c r="B94">
        <v>95659158.302982807</v>
      </c>
      <c r="C94">
        <v>93</v>
      </c>
      <c r="D94">
        <v>31</v>
      </c>
      <c r="E94">
        <v>0.12248464758996901</v>
      </c>
      <c r="F94">
        <v>0.71363471601623996</v>
      </c>
      <c r="G94">
        <v>74139.495906507407</v>
      </c>
      <c r="H94">
        <v>5.9801038483728204E-3</v>
      </c>
      <c r="I94">
        <v>0.56862689579895198</v>
      </c>
      <c r="J94">
        <v>0.117812552266187</v>
      </c>
      <c r="K94">
        <v>0.62090393964492296</v>
      </c>
      <c r="L94">
        <v>-3.0765765237249401</v>
      </c>
      <c r="M94">
        <v>-6.6319523830898097</v>
      </c>
      <c r="N94">
        <v>0.97225727031542897</v>
      </c>
      <c r="O94">
        <v>0.90049912648790897</v>
      </c>
      <c r="P94">
        <v>0.67604979154374401</v>
      </c>
      <c r="Q94">
        <v>0.57473163083835999</v>
      </c>
      <c r="R94">
        <v>0.174100821089232</v>
      </c>
      <c r="S94">
        <v>-0.469655632335925</v>
      </c>
      <c r="T94">
        <v>2.51302860466647</v>
      </c>
      <c r="U94">
        <v>1412286.7592400899</v>
      </c>
      <c r="V94">
        <v>2.1377118850441201</v>
      </c>
      <c r="W94">
        <v>0.49989901124511399</v>
      </c>
      <c r="X94">
        <v>7.3768026417354102</v>
      </c>
      <c r="Y94">
        <v>1.8696443896564399E-2</v>
      </c>
      <c r="Z94">
        <v>-6.8289076303970102</v>
      </c>
      <c r="AA94">
        <v>0.53901012408849802</v>
      </c>
      <c r="AB94">
        <v>0.84094513629446699</v>
      </c>
      <c r="AC94">
        <v>0.73411068839952398</v>
      </c>
      <c r="AD94">
        <v>0.28598496380844202</v>
      </c>
      <c r="AE94">
        <v>8.6897132957004894E-2</v>
      </c>
      <c r="AF94">
        <v>6.1505322883953301E-2</v>
      </c>
      <c r="AG94">
        <v>0.103863106329809</v>
      </c>
      <c r="AH94">
        <v>0.29887559782286399</v>
      </c>
      <c r="AI94">
        <v>0.28488307866506501</v>
      </c>
      <c r="AJ94">
        <v>0.55166365260239703</v>
      </c>
      <c r="AK94">
        <v>0.80102055490514001</v>
      </c>
      <c r="AL94">
        <v>0.82222381367887099</v>
      </c>
      <c r="AM94">
        <v>1.8926435031167901</v>
      </c>
    </row>
    <row r="95" spans="1:39" x14ac:dyDescent="0.25">
      <c r="A95">
        <v>0</v>
      </c>
      <c r="B95">
        <v>145316280.05074099</v>
      </c>
      <c r="C95">
        <v>94</v>
      </c>
      <c r="D95">
        <v>31</v>
      </c>
      <c r="E95">
        <v>0.132856612736476</v>
      </c>
      <c r="F95">
        <v>0.37977845070185101</v>
      </c>
      <c r="G95">
        <v>40159.167258476402</v>
      </c>
      <c r="H95">
        <v>1.01342156921315E-2</v>
      </c>
      <c r="I95">
        <v>0.86636517605418395</v>
      </c>
      <c r="J95">
        <v>0.13036589831193901</v>
      </c>
      <c r="K95">
        <v>0.92828642788401305</v>
      </c>
      <c r="L95">
        <v>-2.5183422779571298</v>
      </c>
      <c r="M95">
        <v>-11.6731144229975</v>
      </c>
      <c r="N95">
        <v>0.82964592104009305</v>
      </c>
      <c r="O95">
        <v>1.59640519827618</v>
      </c>
      <c r="P95">
        <v>0.99170578798558595</v>
      </c>
      <c r="Q95">
        <v>0.73495584880525699</v>
      </c>
      <c r="R95">
        <v>0.19116834315093001</v>
      </c>
      <c r="S95">
        <v>-0.118753834477975</v>
      </c>
      <c r="T95">
        <v>3.8818944875581698</v>
      </c>
      <c r="U95">
        <v>1093498.46212193</v>
      </c>
      <c r="V95">
        <v>2.9271355050086298</v>
      </c>
      <c r="W95">
        <v>0.36413523482100602</v>
      </c>
      <c r="X95">
        <v>12.953657016053301</v>
      </c>
      <c r="Y95">
        <v>2.7205150270909799E-2</v>
      </c>
      <c r="Z95">
        <v>-11.5745879130159</v>
      </c>
      <c r="AA95">
        <v>0.35133461188839299</v>
      </c>
      <c r="AB95">
        <v>0.83019715348607903</v>
      </c>
      <c r="AC95">
        <v>0.293285540429642</v>
      </c>
      <c r="AD95">
        <v>7.9782058170530898E-2</v>
      </c>
      <c r="AE95">
        <v>0.10879748214595</v>
      </c>
      <c r="AF95">
        <v>0.125434760139673</v>
      </c>
      <c r="AG95">
        <v>0.12406063337205001</v>
      </c>
      <c r="AH95">
        <v>0.34205413287199299</v>
      </c>
      <c r="AI95">
        <v>0.17349788626976101</v>
      </c>
      <c r="AJ95">
        <v>0.53577159231039695</v>
      </c>
      <c r="AK95">
        <v>0.71309327264383904</v>
      </c>
      <c r="AL95">
        <v>2.38056762567131</v>
      </c>
      <c r="AM95">
        <v>1.15592372570877</v>
      </c>
    </row>
    <row r="96" spans="1:39" x14ac:dyDescent="0.25">
      <c r="A96">
        <v>0</v>
      </c>
      <c r="B96">
        <v>0</v>
      </c>
      <c r="C96">
        <v>95</v>
      </c>
      <c r="D96">
        <v>31</v>
      </c>
      <c r="E96">
        <v>0.133939006650588</v>
      </c>
      <c r="F96">
        <v>0.56793365385499806</v>
      </c>
      <c r="G96">
        <v>31493.586552533099</v>
      </c>
      <c r="H96">
        <v>7.8521768210851606E-3</v>
      </c>
      <c r="I96">
        <v>1.1550086862410001</v>
      </c>
      <c r="J96">
        <v>0.19304906707744501</v>
      </c>
      <c r="K96">
        <v>0.76882738412881702</v>
      </c>
      <c r="L96">
        <v>-3.97995205877349</v>
      </c>
      <c r="M96">
        <v>-7.2523263115529</v>
      </c>
      <c r="N96">
        <v>0.83311550940119194</v>
      </c>
      <c r="O96">
        <v>1.8678432562942799</v>
      </c>
      <c r="P96">
        <v>0.92497513466794001</v>
      </c>
      <c r="Q96">
        <v>0.95347136026190105</v>
      </c>
      <c r="R96">
        <v>6.0164021911332403E-2</v>
      </c>
      <c r="S96">
        <v>-0.242663600086234</v>
      </c>
      <c r="T96">
        <v>3.6134783156996102</v>
      </c>
      <c r="U96">
        <v>1102308.1165133</v>
      </c>
      <c r="V96">
        <v>2.4376572404574799</v>
      </c>
      <c r="W96">
        <v>0.43774142147332901</v>
      </c>
      <c r="X96">
        <v>13.8517575251055</v>
      </c>
      <c r="Y96">
        <v>2.50186251289134E-2</v>
      </c>
      <c r="Z96">
        <v>-5.5732963678054501</v>
      </c>
      <c r="AA96">
        <v>0.67384903344011404</v>
      </c>
      <c r="AB96">
        <v>0.45263953402638402</v>
      </c>
      <c r="AC96">
        <v>0.245862431033747</v>
      </c>
      <c r="AD96">
        <v>0.84455148189328599</v>
      </c>
      <c r="AE96">
        <v>0.14832057805836699</v>
      </c>
      <c r="AF96">
        <v>8.7277698167949003E-2</v>
      </c>
      <c r="AG96">
        <v>7.6379095128970204E-2</v>
      </c>
      <c r="AH96">
        <v>0.35995097509010199</v>
      </c>
      <c r="AI96">
        <v>0.27520200080657398</v>
      </c>
      <c r="AJ96">
        <v>0.522016971046105</v>
      </c>
      <c r="AK96">
        <v>1.8651639161643501</v>
      </c>
      <c r="AL96">
        <v>1.3944855349918801</v>
      </c>
      <c r="AM96">
        <v>1.03346886150732</v>
      </c>
    </row>
    <row r="97" spans="1:39" x14ac:dyDescent="0.25">
      <c r="A97">
        <v>0</v>
      </c>
      <c r="B97">
        <v>0</v>
      </c>
      <c r="C97">
        <v>96</v>
      </c>
      <c r="D97">
        <v>31</v>
      </c>
      <c r="E97">
        <v>0.17025380758393999</v>
      </c>
      <c r="F97">
        <v>0.73228729077265597</v>
      </c>
      <c r="G97">
        <v>41810.963145107999</v>
      </c>
      <c r="H97">
        <v>1.95899395766202E-3</v>
      </c>
      <c r="I97">
        <v>1.2806633510115799</v>
      </c>
      <c r="J97">
        <v>0.107624035707413</v>
      </c>
      <c r="K97">
        <v>0.54671556562592705</v>
      </c>
      <c r="L97">
        <v>-2.2317573069315402</v>
      </c>
      <c r="M97">
        <v>-8.1061490143369905</v>
      </c>
      <c r="N97">
        <v>0.755967838994693</v>
      </c>
      <c r="O97">
        <v>1.51340094705784</v>
      </c>
      <c r="P97">
        <v>0.97495142213441399</v>
      </c>
      <c r="Q97">
        <v>0.76542536827677399</v>
      </c>
      <c r="R97">
        <v>8.0125993033871107E-2</v>
      </c>
      <c r="S97">
        <v>-0.44874615992710498</v>
      </c>
      <c r="T97">
        <v>3.40620991978329</v>
      </c>
      <c r="U97">
        <v>1686781.02165693</v>
      </c>
      <c r="V97">
        <v>2.76683089231665</v>
      </c>
      <c r="W97">
        <v>0.58027539215621105</v>
      </c>
      <c r="X97">
        <v>10.821511365636299</v>
      </c>
      <c r="Y97">
        <v>2.0961912033847101E-2</v>
      </c>
      <c r="Z97">
        <v>-8.0939931285846995</v>
      </c>
      <c r="AA97">
        <v>0.38543230937758899</v>
      </c>
      <c r="AB97">
        <v>1.2915785801596901E-2</v>
      </c>
      <c r="AC97">
        <v>0.48515229955664801</v>
      </c>
      <c r="AD97">
        <v>0.78275147875654505</v>
      </c>
      <c r="AE97">
        <v>0.13298137931036799</v>
      </c>
      <c r="AF97">
        <v>0.130269466528669</v>
      </c>
      <c r="AG97">
        <v>5.93426184690325E-2</v>
      </c>
      <c r="AH97">
        <v>0.43153578201213399</v>
      </c>
      <c r="AI97">
        <v>0.18785086678439999</v>
      </c>
      <c r="AJ97">
        <v>0.36751807742984999</v>
      </c>
      <c r="AK97">
        <v>1.04252077260566</v>
      </c>
      <c r="AL97">
        <v>0.57038101229882998</v>
      </c>
      <c r="AM97">
        <v>1.9732845375081201</v>
      </c>
    </row>
    <row r="98" spans="1:39" x14ac:dyDescent="0.25">
      <c r="A98">
        <v>0</v>
      </c>
      <c r="B98">
        <v>0</v>
      </c>
      <c r="C98">
        <v>97</v>
      </c>
      <c r="D98">
        <v>31</v>
      </c>
      <c r="E98">
        <v>0.111970165498904</v>
      </c>
      <c r="F98">
        <v>0.61275105382781503</v>
      </c>
      <c r="G98">
        <v>29184.547124954399</v>
      </c>
      <c r="H98">
        <v>2.59966457056464E-3</v>
      </c>
      <c r="I98">
        <v>0.426012899608817</v>
      </c>
      <c r="J98">
        <v>0.15207314555562301</v>
      </c>
      <c r="K98">
        <v>0.93034176336601404</v>
      </c>
      <c r="L98">
        <v>-3.5556168688088698</v>
      </c>
      <c r="M98">
        <v>-10.2721907909121</v>
      </c>
      <c r="N98">
        <v>0.97387203300173897</v>
      </c>
      <c r="O98">
        <v>1.43485760154395</v>
      </c>
      <c r="P98">
        <v>0.79943792043998796</v>
      </c>
      <c r="Q98">
        <v>0.76907817084225805</v>
      </c>
      <c r="R98">
        <v>0.16799895103497001</v>
      </c>
      <c r="S98">
        <v>-0.31856632080569403</v>
      </c>
      <c r="T98">
        <v>1.09808611273766</v>
      </c>
      <c r="U98">
        <v>2648244.6708111102</v>
      </c>
      <c r="V98">
        <v>2.5048832040675899</v>
      </c>
      <c r="W98">
        <v>0.338082327511744</v>
      </c>
      <c r="X98">
        <v>11.7183116916218</v>
      </c>
      <c r="Y98">
        <v>2.8361707160776101E-2</v>
      </c>
      <c r="Z98">
        <v>-9.2040782164595996</v>
      </c>
      <c r="AA98">
        <v>0.55269789725018204</v>
      </c>
      <c r="AB98">
        <v>0.336307089503389</v>
      </c>
      <c r="AC98">
        <v>0.18795479392283601</v>
      </c>
      <c r="AD98">
        <v>0.78796931602526499</v>
      </c>
      <c r="AE98">
        <v>0.126453052066965</v>
      </c>
      <c r="AF98">
        <v>0.11661830310919299</v>
      </c>
      <c r="AG98">
        <v>0.112705823265132</v>
      </c>
      <c r="AH98">
        <v>0.30590817471274601</v>
      </c>
      <c r="AI98">
        <v>0.243570878297905</v>
      </c>
      <c r="AJ98">
        <v>0.28429668652769202</v>
      </c>
      <c r="AK98">
        <v>1.6091273621447899</v>
      </c>
      <c r="AL98">
        <v>1.3674822678221299</v>
      </c>
      <c r="AM98">
        <v>0.81895350839367598</v>
      </c>
    </row>
    <row r="99" spans="1:39" x14ac:dyDescent="0.25">
      <c r="A99">
        <v>0</v>
      </c>
      <c r="B99">
        <v>44354294.748301499</v>
      </c>
      <c r="C99">
        <v>98</v>
      </c>
      <c r="D99">
        <v>31</v>
      </c>
      <c r="E99">
        <v>0.10391180988470999</v>
      </c>
      <c r="F99">
        <v>0.993298972110497</v>
      </c>
      <c r="G99">
        <v>25339.2080220219</v>
      </c>
      <c r="H99">
        <v>4.4166247142909598E-3</v>
      </c>
      <c r="I99">
        <v>1.3637226794122299</v>
      </c>
      <c r="J99">
        <v>0.19900011896963399</v>
      </c>
      <c r="K99">
        <v>0.86734691519464802</v>
      </c>
      <c r="L99">
        <v>-4.0671463302243502</v>
      </c>
      <c r="M99">
        <v>-5.5819588685966997</v>
      </c>
      <c r="N99">
        <v>0.97599772139289398</v>
      </c>
      <c r="O99">
        <v>0.34607129727727698</v>
      </c>
      <c r="P99">
        <v>0.89701192232035099</v>
      </c>
      <c r="Q99">
        <v>0.81248273346980604</v>
      </c>
      <c r="R99">
        <v>0.227187467848707</v>
      </c>
      <c r="S99">
        <v>-0.34906728893285599</v>
      </c>
      <c r="T99">
        <v>1.78897562482627</v>
      </c>
      <c r="U99">
        <v>1306548.8476608901</v>
      </c>
      <c r="V99">
        <v>2.2996679635072401</v>
      </c>
      <c r="W99">
        <v>0.41028090374276499</v>
      </c>
      <c r="X99">
        <v>7.3403694136999604</v>
      </c>
      <c r="Y99">
        <v>2.3897097306597701E-2</v>
      </c>
      <c r="Z99">
        <v>-11.3418781372719</v>
      </c>
      <c r="AA99">
        <v>0.74831798202986799</v>
      </c>
      <c r="AB99">
        <v>0.27204467918490999</v>
      </c>
      <c r="AC99">
        <v>4.9281960185617202E-2</v>
      </c>
      <c r="AD99">
        <v>0.82319351701065901</v>
      </c>
      <c r="AE99">
        <v>0.117199740255601</v>
      </c>
      <c r="AF99">
        <v>5.9550360293826099E-2</v>
      </c>
      <c r="AG99">
        <v>0.102800399419386</v>
      </c>
      <c r="AH99">
        <v>0.511234602557472</v>
      </c>
      <c r="AI99">
        <v>0.22415901613351899</v>
      </c>
      <c r="AJ99">
        <v>0.54486642970377597</v>
      </c>
      <c r="AK99">
        <v>1.35489609045174</v>
      </c>
      <c r="AL99">
        <v>0.66719343905034501</v>
      </c>
      <c r="AM99">
        <v>0.98128312537374396</v>
      </c>
    </row>
    <row r="100" spans="1:39" x14ac:dyDescent="0.25">
      <c r="A100">
        <v>0</v>
      </c>
      <c r="B100">
        <v>0</v>
      </c>
      <c r="C100">
        <v>99</v>
      </c>
      <c r="D100">
        <v>31</v>
      </c>
      <c r="E100">
        <v>0.185362573150196</v>
      </c>
      <c r="F100">
        <v>0.95918996882741303</v>
      </c>
      <c r="G100">
        <v>28447.947299224299</v>
      </c>
      <c r="H100">
        <v>3.9237536686705403E-4</v>
      </c>
      <c r="I100">
        <v>1.42297868472536</v>
      </c>
      <c r="J100">
        <v>0.21967420612483701</v>
      </c>
      <c r="K100">
        <v>0.77587787795113405</v>
      </c>
      <c r="L100">
        <v>-3.3904737317236102</v>
      </c>
      <c r="M100">
        <v>-8.1343881934415592</v>
      </c>
      <c r="N100">
        <v>0.84252784552017701</v>
      </c>
      <c r="O100">
        <v>2.6390391218316398</v>
      </c>
      <c r="P100">
        <v>0.993121844008099</v>
      </c>
      <c r="Q100">
        <v>0.97051016058016104</v>
      </c>
      <c r="R100">
        <v>3.6711992963391803E-2</v>
      </c>
      <c r="S100">
        <v>-0.48515112643130098</v>
      </c>
      <c r="T100">
        <v>2.2299795401690101</v>
      </c>
      <c r="U100">
        <v>2045267.3989557701</v>
      </c>
      <c r="V100">
        <v>2.17744529711665</v>
      </c>
      <c r="W100">
        <v>0.57392859209119296</v>
      </c>
      <c r="X100">
        <v>11.637575788144</v>
      </c>
      <c r="Y100">
        <v>1.7212816300554799E-2</v>
      </c>
      <c r="Z100">
        <v>-11.888368314057599</v>
      </c>
      <c r="AA100">
        <v>0.40333913748688099</v>
      </c>
      <c r="AB100">
        <v>0.45540825656731598</v>
      </c>
      <c r="AC100">
        <v>0.61389681464759605</v>
      </c>
      <c r="AD100">
        <v>0.23825393249746399</v>
      </c>
      <c r="AE100">
        <v>9.5177666120231194E-2</v>
      </c>
      <c r="AF100">
        <v>8.2303792490158206E-2</v>
      </c>
      <c r="AG100">
        <v>0.14064161528355901</v>
      </c>
      <c r="AH100">
        <v>0.43222659225176302</v>
      </c>
      <c r="AI100">
        <v>0.24513311938417601</v>
      </c>
      <c r="AJ100">
        <v>0.35392956216936</v>
      </c>
      <c r="AK100">
        <v>1.6224840990718501</v>
      </c>
      <c r="AL100">
        <v>1.8896126332207199</v>
      </c>
      <c r="AM100">
        <v>2.3001169293002102</v>
      </c>
    </row>
    <row r="101" spans="1:39" x14ac:dyDescent="0.25">
      <c r="A101">
        <v>0</v>
      </c>
      <c r="B101">
        <v>0</v>
      </c>
      <c r="C101">
        <v>100</v>
      </c>
      <c r="D101">
        <v>31</v>
      </c>
      <c r="E101">
        <v>0.18316647623467699</v>
      </c>
      <c r="F101">
        <v>0.44322960641584402</v>
      </c>
      <c r="G101">
        <v>60897.356782574199</v>
      </c>
      <c r="H101">
        <v>9.6659989896393395E-3</v>
      </c>
      <c r="I101">
        <v>0.607223755002953</v>
      </c>
      <c r="J101">
        <v>0.14498029296475601</v>
      </c>
      <c r="K101">
        <v>0.65762029568257296</v>
      </c>
      <c r="L101">
        <v>-3.9111275841575099</v>
      </c>
      <c r="M101">
        <v>-8.7712929935008308</v>
      </c>
      <c r="N101">
        <v>0.88219717835576705</v>
      </c>
      <c r="O101">
        <v>2.0950507849172602</v>
      </c>
      <c r="P101">
        <v>0.86516611004900201</v>
      </c>
      <c r="Q101">
        <v>0.72950844038394302</v>
      </c>
      <c r="R101">
        <v>9.6427455320372293E-2</v>
      </c>
      <c r="S101">
        <v>-0.20521271358069501</v>
      </c>
      <c r="T101">
        <v>3.7786243106308399</v>
      </c>
      <c r="U101">
        <v>2591781.5799219501</v>
      </c>
      <c r="V101">
        <v>2.6797492858848999</v>
      </c>
      <c r="W101">
        <v>0.41773410050408</v>
      </c>
      <c r="X101">
        <v>5.3771644544904103</v>
      </c>
      <c r="Y101">
        <v>1.7678636120075201E-2</v>
      </c>
      <c r="Z101">
        <v>-4.7439209433179403</v>
      </c>
      <c r="AA101">
        <v>0.764827037355164</v>
      </c>
      <c r="AB101">
        <v>0.32901988819008698</v>
      </c>
      <c r="AC101">
        <v>0.96524247058318002</v>
      </c>
      <c r="AD101">
        <v>5.5685838134959302E-2</v>
      </c>
      <c r="AE101">
        <v>9.88672077263473E-2</v>
      </c>
      <c r="AF101">
        <v>8.0659520403947693E-2</v>
      </c>
      <c r="AG101">
        <v>0.119646640427294</v>
      </c>
      <c r="AH101">
        <v>0.51603399962297403</v>
      </c>
      <c r="AI101">
        <v>0.222018978858192</v>
      </c>
      <c r="AJ101">
        <v>0.32499238553903997</v>
      </c>
      <c r="AK101">
        <v>2.1346424848758598</v>
      </c>
      <c r="AL101">
        <v>0.80225732843326403</v>
      </c>
      <c r="AM101">
        <v>1.12560671991748</v>
      </c>
    </row>
    <row r="102" spans="1:39" x14ac:dyDescent="0.25">
      <c r="A102">
        <v>1</v>
      </c>
      <c r="B102">
        <v>800167145.60775101</v>
      </c>
      <c r="C102">
        <v>101</v>
      </c>
      <c r="D102">
        <v>31</v>
      </c>
      <c r="E102">
        <v>0.169761852323776</v>
      </c>
      <c r="F102">
        <v>0.15873481385409799</v>
      </c>
      <c r="G102">
        <v>95940.011397993701</v>
      </c>
      <c r="H102">
        <v>6.3117648936109596E-3</v>
      </c>
      <c r="I102">
        <v>1.2562181865300499</v>
      </c>
      <c r="J102">
        <v>0.24876778625846799</v>
      </c>
      <c r="K102">
        <v>0.59226801727607403</v>
      </c>
      <c r="L102">
        <v>-3.3079669422516602</v>
      </c>
      <c r="M102">
        <v>-10.688565308703099</v>
      </c>
      <c r="N102">
        <v>0.895756490919972</v>
      </c>
      <c r="O102">
        <v>2.24707980248647</v>
      </c>
      <c r="P102">
        <v>0.92713404086977202</v>
      </c>
      <c r="Q102">
        <v>0.93751459618448296</v>
      </c>
      <c r="R102">
        <v>5.3173576153349097E-2</v>
      </c>
      <c r="S102">
        <v>-0.45399436146137301</v>
      </c>
      <c r="T102">
        <v>1.18775826912024</v>
      </c>
      <c r="U102">
        <v>2096165.2737460099</v>
      </c>
      <c r="V102">
        <v>2.2934416864224501</v>
      </c>
      <c r="W102">
        <v>0.51649975869327303</v>
      </c>
      <c r="X102">
        <v>10.0086191184702</v>
      </c>
      <c r="Y102">
        <v>2.2164512011508399E-2</v>
      </c>
      <c r="Z102">
        <v>-6.5912585553806302</v>
      </c>
      <c r="AA102">
        <v>0.25665252579783598</v>
      </c>
      <c r="AB102">
        <v>0.73295171564677697</v>
      </c>
      <c r="AC102">
        <v>0.88107264726539103</v>
      </c>
      <c r="AD102">
        <v>0.65422734734020205</v>
      </c>
      <c r="AE102">
        <v>0.100795663219527</v>
      </c>
      <c r="AF102">
        <v>0.101770383430412</v>
      </c>
      <c r="AG102">
        <v>6.3576723618432904E-2</v>
      </c>
      <c r="AH102">
        <v>0.42986594864876199</v>
      </c>
      <c r="AI102">
        <v>0.18451206545554999</v>
      </c>
      <c r="AJ102">
        <v>0.43790224501010999</v>
      </c>
      <c r="AK102">
        <v>0.89872272734218295</v>
      </c>
      <c r="AL102">
        <v>1.5707392036396699</v>
      </c>
      <c r="AM102">
        <v>1.2083132966480601</v>
      </c>
    </row>
    <row r="103" spans="1:39" x14ac:dyDescent="0.25">
      <c r="A103">
        <v>0</v>
      </c>
      <c r="B103">
        <v>14777806.0164952</v>
      </c>
      <c r="C103">
        <v>102</v>
      </c>
      <c r="D103">
        <v>31</v>
      </c>
      <c r="E103">
        <v>0.12785551347606799</v>
      </c>
      <c r="F103">
        <v>0.18441233320161701</v>
      </c>
      <c r="G103">
        <v>32250.7240419509</v>
      </c>
      <c r="H103">
        <v>2.2826398366503401E-3</v>
      </c>
      <c r="I103">
        <v>0.76562452092662003</v>
      </c>
      <c r="J103">
        <v>0.122685416759778</v>
      </c>
      <c r="K103">
        <v>0.78089010136260195</v>
      </c>
      <c r="L103">
        <v>-4.79784063198138</v>
      </c>
      <c r="M103">
        <v>-11.965851367190499</v>
      </c>
      <c r="N103">
        <v>0.80733913657395195</v>
      </c>
      <c r="O103">
        <v>0.88646959185161001</v>
      </c>
      <c r="P103">
        <v>0.95892639081459496</v>
      </c>
      <c r="Q103">
        <v>0.81584676392143596</v>
      </c>
      <c r="R103">
        <v>8.1392652725335204E-2</v>
      </c>
      <c r="S103">
        <v>-5.0696769496426097E-3</v>
      </c>
      <c r="T103">
        <v>2.85019876123522</v>
      </c>
      <c r="U103">
        <v>2136612.6916860202</v>
      </c>
      <c r="V103">
        <v>1.68365601739381</v>
      </c>
      <c r="W103">
        <v>0.42323613275459498</v>
      </c>
      <c r="X103">
        <v>10.1845279924572</v>
      </c>
      <c r="Y103">
        <v>3.0579054262637701E-2</v>
      </c>
      <c r="Z103">
        <v>-4.2207895284984298</v>
      </c>
      <c r="AA103">
        <v>0.78711226569756398</v>
      </c>
      <c r="AB103">
        <v>0.65332510679494604</v>
      </c>
      <c r="AC103">
        <v>0.60137545646517498</v>
      </c>
      <c r="AD103">
        <v>0.30081055908580301</v>
      </c>
      <c r="AE103">
        <v>7.9718172299908505E-2</v>
      </c>
      <c r="AF103">
        <v>0.105060485801427</v>
      </c>
      <c r="AG103">
        <v>7.4707368526957002E-2</v>
      </c>
      <c r="AH103">
        <v>0.311643940497073</v>
      </c>
      <c r="AI103">
        <v>0.18181696678418699</v>
      </c>
      <c r="AJ103">
        <v>0.307033734926069</v>
      </c>
      <c r="AK103">
        <v>0.73979173459741299</v>
      </c>
      <c r="AL103">
        <v>0.71859793251468795</v>
      </c>
      <c r="AM103">
        <v>1.3572255252485901</v>
      </c>
    </row>
    <row r="104" spans="1:39" x14ac:dyDescent="0.25">
      <c r="A104">
        <v>0</v>
      </c>
      <c r="B104">
        <v>168659788.549072</v>
      </c>
      <c r="C104">
        <v>103</v>
      </c>
      <c r="D104">
        <v>31</v>
      </c>
      <c r="E104">
        <v>0.101675431182259</v>
      </c>
      <c r="F104">
        <v>0.89050590457976797</v>
      </c>
      <c r="G104">
        <v>48532.774549705202</v>
      </c>
      <c r="H104">
        <v>8.1070609591424002E-3</v>
      </c>
      <c r="I104">
        <v>1.3391363835858601</v>
      </c>
      <c r="J104">
        <v>0.14265580131104799</v>
      </c>
      <c r="K104">
        <v>0.55953362413216401</v>
      </c>
      <c r="L104">
        <v>-5.2074879954895001</v>
      </c>
      <c r="M104">
        <v>-7.4336168525647404</v>
      </c>
      <c r="N104">
        <v>0.87797634334303398</v>
      </c>
      <c r="O104">
        <v>1.31092939690586</v>
      </c>
      <c r="P104">
        <v>0.849775299326051</v>
      </c>
      <c r="Q104">
        <v>0.61090199601196205</v>
      </c>
      <c r="R104">
        <v>0.100062665377336</v>
      </c>
      <c r="S104">
        <v>-0.24968110008398101</v>
      </c>
      <c r="T104">
        <v>2.0295179025852099</v>
      </c>
      <c r="U104">
        <v>2114907.8381387498</v>
      </c>
      <c r="V104">
        <v>1.63464316521306</v>
      </c>
      <c r="W104">
        <v>0.30591007368976703</v>
      </c>
      <c r="X104">
        <v>7.5176374351722197</v>
      </c>
      <c r="Y104">
        <v>3.4597976986340997E-2</v>
      </c>
      <c r="Z104">
        <v>-6.46753867621534</v>
      </c>
      <c r="AA104">
        <v>0.49052311437868001</v>
      </c>
      <c r="AB104">
        <v>0.95989383405772999</v>
      </c>
      <c r="AC104">
        <v>0.51919603223912403</v>
      </c>
      <c r="AD104">
        <v>0.39022961580194498</v>
      </c>
      <c r="AE104">
        <v>0.124079073547851</v>
      </c>
      <c r="AF104">
        <v>9.8860665993881394E-2</v>
      </c>
      <c r="AG104">
        <v>5.5490087578771601E-2</v>
      </c>
      <c r="AH104">
        <v>0.34476063397816598</v>
      </c>
      <c r="AI104">
        <v>0.26620868851878898</v>
      </c>
      <c r="AJ104">
        <v>0.54248875036737898</v>
      </c>
      <c r="AK104">
        <v>2.1943024620895701</v>
      </c>
      <c r="AL104">
        <v>0.70193830738123497</v>
      </c>
      <c r="AM104">
        <v>0.656691857478372</v>
      </c>
    </row>
    <row r="105" spans="1:39" x14ac:dyDescent="0.25">
      <c r="A105">
        <v>0</v>
      </c>
      <c r="B105">
        <v>0</v>
      </c>
      <c r="C105">
        <v>104</v>
      </c>
      <c r="D105">
        <v>31</v>
      </c>
      <c r="E105">
        <v>0.11638373487489299</v>
      </c>
      <c r="F105">
        <v>0.36267687988700298</v>
      </c>
      <c r="G105">
        <v>92126.167897193198</v>
      </c>
      <c r="H105">
        <v>6.8902174201246804E-3</v>
      </c>
      <c r="I105">
        <v>0.61581063317123297</v>
      </c>
      <c r="J105">
        <v>0.23912075575317401</v>
      </c>
      <c r="K105">
        <v>0.81608841119334097</v>
      </c>
      <c r="L105">
        <v>-5.8466478382702904</v>
      </c>
      <c r="M105">
        <v>-9.9485488293785593</v>
      </c>
      <c r="N105">
        <v>0.99038545059133298</v>
      </c>
      <c r="O105">
        <v>1.32565297591244</v>
      </c>
      <c r="P105">
        <v>0.72603649944253301</v>
      </c>
      <c r="Q105">
        <v>0.783644572342164</v>
      </c>
      <c r="R105">
        <v>0.18090562254772499</v>
      </c>
      <c r="S105">
        <v>-0.48776754552207402</v>
      </c>
      <c r="T105">
        <v>1.15810731515987</v>
      </c>
      <c r="U105">
        <v>2189155.0068254601</v>
      </c>
      <c r="V105">
        <v>2.5655299794202402</v>
      </c>
      <c r="W105">
        <v>0.55788276297797001</v>
      </c>
      <c r="X105">
        <v>8.7668982521747196</v>
      </c>
      <c r="Y105">
        <v>3.4941605603743202E-2</v>
      </c>
      <c r="Z105">
        <v>-10.6038314761687</v>
      </c>
      <c r="AA105">
        <v>0.47398213736387002</v>
      </c>
      <c r="AB105">
        <v>0.86564384239492898</v>
      </c>
      <c r="AC105">
        <v>0.26939438364934198</v>
      </c>
      <c r="AD105">
        <v>0.70471783678862299</v>
      </c>
      <c r="AE105">
        <v>0.10266777759278201</v>
      </c>
      <c r="AF105">
        <v>0.113796101487358</v>
      </c>
      <c r="AG105">
        <v>0.14032726132229401</v>
      </c>
      <c r="AH105">
        <v>0.57462749393030499</v>
      </c>
      <c r="AI105">
        <v>0.29098714524612301</v>
      </c>
      <c r="AJ105">
        <v>0.408290262575913</v>
      </c>
      <c r="AK105">
        <v>0.95483529210938101</v>
      </c>
      <c r="AL105">
        <v>1.93647703995837</v>
      </c>
      <c r="AM105">
        <v>1.6699074599891399</v>
      </c>
    </row>
    <row r="106" spans="1:39" x14ac:dyDescent="0.25">
      <c r="A106">
        <v>0</v>
      </c>
      <c r="B106">
        <v>0</v>
      </c>
      <c r="C106">
        <v>105</v>
      </c>
      <c r="D106">
        <v>31</v>
      </c>
      <c r="E106">
        <v>0.18803801854129401</v>
      </c>
      <c r="F106">
        <v>0.49341067591682097</v>
      </c>
      <c r="G106">
        <v>74522.219471429693</v>
      </c>
      <c r="H106">
        <v>6.2314848803298097E-3</v>
      </c>
      <c r="I106">
        <v>0.94823482178768603</v>
      </c>
      <c r="J106">
        <v>0.10993626402843799</v>
      </c>
      <c r="K106">
        <v>0.607295912046102</v>
      </c>
      <c r="L106">
        <v>-3.8518721263203801</v>
      </c>
      <c r="M106">
        <v>-7.8729743628576401</v>
      </c>
      <c r="N106">
        <v>0.70874494186148496</v>
      </c>
      <c r="O106">
        <v>1.47633606077248</v>
      </c>
      <c r="P106">
        <v>0.96231944839004402</v>
      </c>
      <c r="Q106">
        <v>0.646687811199808</v>
      </c>
      <c r="R106">
        <v>3.8285315258835897E-2</v>
      </c>
      <c r="S106">
        <v>-0.17190575008862699</v>
      </c>
      <c r="T106">
        <v>1.6443360456381899</v>
      </c>
      <c r="U106">
        <v>1785289.7269697899</v>
      </c>
      <c r="V106">
        <v>1.9479962954751699</v>
      </c>
      <c r="W106">
        <v>0.53885717644903297</v>
      </c>
      <c r="X106">
        <v>9.9726989753893598</v>
      </c>
      <c r="Y106">
        <v>3.3120685272131002E-2</v>
      </c>
      <c r="Z106">
        <v>-5.50652633725666</v>
      </c>
      <c r="AA106">
        <v>0.52600817775656505</v>
      </c>
      <c r="AB106">
        <v>0.20189728840254201</v>
      </c>
      <c r="AC106">
        <v>0.97459060755092697</v>
      </c>
      <c r="AD106">
        <v>0.33893897416302898</v>
      </c>
      <c r="AE106">
        <v>7.2552321808063397E-2</v>
      </c>
      <c r="AF106">
        <v>8.5963748131762302E-2</v>
      </c>
      <c r="AG106">
        <v>0.112389114364516</v>
      </c>
      <c r="AH106">
        <v>0.476152088132687</v>
      </c>
      <c r="AI106">
        <v>0.23781452951295101</v>
      </c>
      <c r="AJ106">
        <v>0.50917682871664904</v>
      </c>
      <c r="AK106">
        <v>0.81761604762334605</v>
      </c>
      <c r="AL106">
        <v>2.18109133091555</v>
      </c>
      <c r="AM106">
        <v>2.0436686672056901</v>
      </c>
    </row>
    <row r="107" spans="1:39" x14ac:dyDescent="0.25">
      <c r="A107">
        <v>0</v>
      </c>
      <c r="B107">
        <v>178155304.82209599</v>
      </c>
      <c r="C107">
        <v>106</v>
      </c>
      <c r="D107">
        <v>31</v>
      </c>
      <c r="E107">
        <v>0.150366177084507</v>
      </c>
      <c r="F107">
        <v>0.87725112215150103</v>
      </c>
      <c r="G107">
        <v>58077.244568878101</v>
      </c>
      <c r="H107">
        <v>2.1670337678317401E-3</v>
      </c>
      <c r="I107">
        <v>1.2325065370700301</v>
      </c>
      <c r="J107">
        <v>8.1722770856795204E-2</v>
      </c>
      <c r="K107">
        <v>0.57133477604948002</v>
      </c>
      <c r="L107">
        <v>-3.2871703725866999</v>
      </c>
      <c r="M107">
        <v>-5.4920738089922798</v>
      </c>
      <c r="N107">
        <v>0.95666286651906596</v>
      </c>
      <c r="O107">
        <v>1.19512773565541</v>
      </c>
      <c r="P107">
        <v>0.69722122548846499</v>
      </c>
      <c r="Q107">
        <v>0.74603409539849996</v>
      </c>
      <c r="R107">
        <v>1.8622123572859001E-2</v>
      </c>
      <c r="S107">
        <v>-0.26968230348371403</v>
      </c>
      <c r="T107">
        <v>3.9104546716436701</v>
      </c>
      <c r="U107">
        <v>2582925.2537619299</v>
      </c>
      <c r="V107">
        <v>2.2616167514654801</v>
      </c>
      <c r="W107">
        <v>0.58703436530311603</v>
      </c>
      <c r="X107">
        <v>8.6094359362730799</v>
      </c>
      <c r="Y107">
        <v>2.1128760883792098E-2</v>
      </c>
      <c r="Z107">
        <v>-7.1800972448196303</v>
      </c>
      <c r="AA107">
        <v>0.427225190966041</v>
      </c>
      <c r="AB107">
        <v>0.71506655979668698</v>
      </c>
      <c r="AC107">
        <v>0.75516080708824995</v>
      </c>
      <c r="AD107">
        <v>0.424970082248328</v>
      </c>
      <c r="AE107">
        <v>0.13578346883598699</v>
      </c>
      <c r="AF107">
        <v>0.105868147575995</v>
      </c>
      <c r="AG107">
        <v>8.56212285748916E-2</v>
      </c>
      <c r="AH107">
        <v>0.47443067795524801</v>
      </c>
      <c r="AI107">
        <v>0.177280822132307</v>
      </c>
      <c r="AJ107">
        <v>0.40661393796415102</v>
      </c>
      <c r="AK107">
        <v>1.0606884975503701</v>
      </c>
      <c r="AL107">
        <v>1.0689323219469</v>
      </c>
      <c r="AM107">
        <v>2.0045880700474799</v>
      </c>
    </row>
    <row r="108" spans="1:39" x14ac:dyDescent="0.25">
      <c r="A108">
        <v>1</v>
      </c>
      <c r="B108">
        <v>616582790.45680499</v>
      </c>
      <c r="C108">
        <v>107</v>
      </c>
      <c r="D108">
        <v>31</v>
      </c>
      <c r="E108">
        <v>0.15348692543641701</v>
      </c>
      <c r="F108">
        <v>0.87185352592729004</v>
      </c>
      <c r="G108">
        <v>78947.0845132018</v>
      </c>
      <c r="H108">
        <v>1.50067012709915E-3</v>
      </c>
      <c r="I108">
        <v>1.4767025400206899</v>
      </c>
      <c r="J108">
        <v>0.213983123703365</v>
      </c>
      <c r="K108">
        <v>0.52781896967499098</v>
      </c>
      <c r="L108">
        <v>-3.77591030185111</v>
      </c>
      <c r="M108">
        <v>-11.0004412274901</v>
      </c>
      <c r="N108">
        <v>0.94528350799623895</v>
      </c>
      <c r="O108">
        <v>2.66719135412567</v>
      </c>
      <c r="P108">
        <v>0.76653059069905405</v>
      </c>
      <c r="Q108">
        <v>0.50308567869767995</v>
      </c>
      <c r="R108">
        <v>0.17547459273104299</v>
      </c>
      <c r="S108">
        <v>-0.38048479114077099</v>
      </c>
      <c r="T108">
        <v>1.3674592007545301</v>
      </c>
      <c r="U108">
        <v>1193262.0672253</v>
      </c>
      <c r="V108">
        <v>2.8804274444648801</v>
      </c>
      <c r="W108">
        <v>0.59159785065147996</v>
      </c>
      <c r="X108">
        <v>9.5766413374454693</v>
      </c>
      <c r="Y108">
        <v>1.78108404405036E-2</v>
      </c>
      <c r="Z108">
        <v>-7.6379723608866303</v>
      </c>
      <c r="AA108">
        <v>0.62084435800800597</v>
      </c>
      <c r="AB108">
        <v>0.756506499563111</v>
      </c>
      <c r="AC108">
        <v>0.157884990253951</v>
      </c>
      <c r="AD108">
        <v>0.87949704866856304</v>
      </c>
      <c r="AE108">
        <v>0.14357747583987701</v>
      </c>
      <c r="AF108">
        <v>0.142612073525786</v>
      </c>
      <c r="AG108">
        <v>0.104098630273133</v>
      </c>
      <c r="AH108">
        <v>0.50269723399437505</v>
      </c>
      <c r="AI108">
        <v>0.223058854194358</v>
      </c>
      <c r="AJ108">
        <v>0.52989144104118502</v>
      </c>
      <c r="AK108">
        <v>2.4149066766315599</v>
      </c>
      <c r="AL108">
        <v>1.2407525989983801</v>
      </c>
      <c r="AM108">
        <v>1.41777453088289</v>
      </c>
    </row>
    <row r="109" spans="1:39" x14ac:dyDescent="0.25">
      <c r="A109">
        <v>1</v>
      </c>
      <c r="B109">
        <v>680962064.59131801</v>
      </c>
      <c r="C109">
        <v>108</v>
      </c>
      <c r="D109">
        <v>31</v>
      </c>
      <c r="E109">
        <v>0.196294126891531</v>
      </c>
      <c r="F109">
        <v>0.52117351213120899</v>
      </c>
      <c r="G109">
        <v>70481.827593932394</v>
      </c>
      <c r="H109">
        <v>7.6065457241877403E-3</v>
      </c>
      <c r="I109">
        <v>1.02191910026514</v>
      </c>
      <c r="J109">
        <v>0.195936777163806</v>
      </c>
      <c r="K109">
        <v>0.61898456036753502</v>
      </c>
      <c r="L109">
        <v>-4.1175386776123197</v>
      </c>
      <c r="M109">
        <v>-9.8957158217579106</v>
      </c>
      <c r="N109">
        <v>0.83859627216064803</v>
      </c>
      <c r="O109">
        <v>2.7020023938584798</v>
      </c>
      <c r="P109">
        <v>0.83324195449007699</v>
      </c>
      <c r="Q109">
        <v>0.56733280723099599</v>
      </c>
      <c r="R109">
        <v>2.7255683613475402E-2</v>
      </c>
      <c r="S109">
        <v>-0.28268128298281198</v>
      </c>
      <c r="T109">
        <v>3.1972040155739498</v>
      </c>
      <c r="U109">
        <v>2841349.7708598198</v>
      </c>
      <c r="V109">
        <v>2.3036658815236302</v>
      </c>
      <c r="W109">
        <v>0.326922770926729</v>
      </c>
      <c r="X109">
        <v>12.870491936733</v>
      </c>
      <c r="Y109">
        <v>3.6960048236339901E-2</v>
      </c>
      <c r="Z109">
        <v>-9.5034219253528907</v>
      </c>
      <c r="AA109">
        <v>0.51189550285483698</v>
      </c>
      <c r="AB109">
        <v>0.464652242575539</v>
      </c>
      <c r="AC109">
        <v>0.68934703571023404</v>
      </c>
      <c r="AD109">
        <v>0.73760157835437001</v>
      </c>
      <c r="AE109">
        <v>9.9765391216031299E-2</v>
      </c>
      <c r="AF109">
        <v>5.8421300112968297E-2</v>
      </c>
      <c r="AG109">
        <v>7.1507488861563606E-2</v>
      </c>
      <c r="AH109">
        <v>0.32033421465385498</v>
      </c>
      <c r="AI109">
        <v>0.25256608312355799</v>
      </c>
      <c r="AJ109">
        <v>0.55733722784603001</v>
      </c>
      <c r="AK109">
        <v>0.91373359113526498</v>
      </c>
      <c r="AL109">
        <v>2.1401255924308602</v>
      </c>
      <c r="AM109">
        <v>1.10447047340514</v>
      </c>
    </row>
    <row r="110" spans="1:39" x14ac:dyDescent="0.25">
      <c r="A110">
        <v>0</v>
      </c>
      <c r="B110">
        <v>0</v>
      </c>
      <c r="C110">
        <v>109</v>
      </c>
      <c r="D110">
        <v>31</v>
      </c>
      <c r="E110">
        <v>0.17470691958430701</v>
      </c>
      <c r="F110">
        <v>0.92027020869660203</v>
      </c>
      <c r="G110">
        <v>89828.436803392804</v>
      </c>
      <c r="H110">
        <v>2.0224935687147099E-5</v>
      </c>
      <c r="I110">
        <v>1.0328741133480801</v>
      </c>
      <c r="J110">
        <v>0.110502167826198</v>
      </c>
      <c r="K110">
        <v>0.85141225529369002</v>
      </c>
      <c r="L110">
        <v>-2.2569315094500801</v>
      </c>
      <c r="M110">
        <v>-9.1979833734966796</v>
      </c>
      <c r="N110">
        <v>0.73783937063871397</v>
      </c>
      <c r="O110">
        <v>2.5628682459972301</v>
      </c>
      <c r="P110">
        <v>0.948957472933456</v>
      </c>
      <c r="Q110">
        <v>0.93557832138205399</v>
      </c>
      <c r="R110">
        <v>8.2657359926088206E-2</v>
      </c>
      <c r="S110">
        <v>-0.13086759617552199</v>
      </c>
      <c r="T110">
        <v>2.9053481115691802</v>
      </c>
      <c r="U110">
        <v>2914091.1724604699</v>
      </c>
      <c r="V110">
        <v>2.4714890493673698</v>
      </c>
      <c r="W110">
        <v>0.45149778402037899</v>
      </c>
      <c r="X110">
        <v>13.7022036885028</v>
      </c>
      <c r="Y110">
        <v>1.4423192432929799E-2</v>
      </c>
      <c r="Z110">
        <v>-10.8625447606482</v>
      </c>
      <c r="AA110">
        <v>0.76136578327359195</v>
      </c>
      <c r="AB110">
        <v>0.37605429098941401</v>
      </c>
      <c r="AC110">
        <v>0.111121761156246</v>
      </c>
      <c r="AD110">
        <v>0.901256462665042</v>
      </c>
      <c r="AE110">
        <v>0.143475791200181</v>
      </c>
      <c r="AF110">
        <v>5.5098168001277398E-2</v>
      </c>
      <c r="AG110">
        <v>8.7084139760699994E-2</v>
      </c>
      <c r="AH110">
        <v>0.351313423198718</v>
      </c>
      <c r="AI110">
        <v>0.27761251264577702</v>
      </c>
      <c r="AJ110">
        <v>0.41318336358056401</v>
      </c>
      <c r="AK110">
        <v>1.99813555266168</v>
      </c>
      <c r="AL110">
        <v>1.5107704069715899</v>
      </c>
      <c r="AM110">
        <v>1.90439294571026</v>
      </c>
    </row>
    <row r="111" spans="1:39" x14ac:dyDescent="0.25">
      <c r="A111">
        <v>0</v>
      </c>
      <c r="B111">
        <v>0</v>
      </c>
      <c r="C111">
        <v>110</v>
      </c>
      <c r="D111">
        <v>31</v>
      </c>
      <c r="E111">
        <v>0.18979623318382099</v>
      </c>
      <c r="F111">
        <v>0.53038426801329497</v>
      </c>
      <c r="G111">
        <v>95736.220963910499</v>
      </c>
      <c r="H111">
        <v>1.27999965871451E-3</v>
      </c>
      <c r="I111">
        <v>0.65386229125922601</v>
      </c>
      <c r="J111">
        <v>0.226991719266953</v>
      </c>
      <c r="K111">
        <v>0.67012991492520102</v>
      </c>
      <c r="L111">
        <v>-5.6454104673815904</v>
      </c>
      <c r="M111">
        <v>-10.171169061455901</v>
      </c>
      <c r="N111">
        <v>0.83708432522276399</v>
      </c>
      <c r="O111">
        <v>0.60335729231273705</v>
      </c>
      <c r="P111">
        <v>0.69502688538981605</v>
      </c>
      <c r="Q111">
        <v>0.75390465994714795</v>
      </c>
      <c r="R111">
        <v>0.20396772404521499</v>
      </c>
      <c r="S111">
        <v>-3.84502220328432E-2</v>
      </c>
      <c r="T111">
        <v>3.70259396956651</v>
      </c>
      <c r="U111">
        <v>2199084.0614633602</v>
      </c>
      <c r="V111">
        <v>2.7442609301285099</v>
      </c>
      <c r="W111">
        <v>0.38824361006508101</v>
      </c>
      <c r="X111">
        <v>12.0935432300204</v>
      </c>
      <c r="Y111">
        <v>2.7325096149594101E-2</v>
      </c>
      <c r="Z111">
        <v>-5.6658400944247802</v>
      </c>
      <c r="AA111">
        <v>0.60578670606866902</v>
      </c>
      <c r="AB111">
        <v>0.102733076047152</v>
      </c>
      <c r="AC111">
        <v>0.73962198914843602</v>
      </c>
      <c r="AD111">
        <v>0.776553510940867</v>
      </c>
      <c r="AE111">
        <v>7.3363612499553699E-2</v>
      </c>
      <c r="AF111">
        <v>5.7828687190311E-2</v>
      </c>
      <c r="AG111">
        <v>8.0769248939584898E-2</v>
      </c>
      <c r="AH111">
        <v>0.33352202526326302</v>
      </c>
      <c r="AI111">
        <v>0.239037891764834</v>
      </c>
      <c r="AJ111">
        <v>0.44765473915180198</v>
      </c>
      <c r="AK111">
        <v>2.3852555943299101</v>
      </c>
      <c r="AL111">
        <v>0.65229144597692601</v>
      </c>
      <c r="AM111">
        <v>2.17163773682468</v>
      </c>
    </row>
    <row r="112" spans="1:39" x14ac:dyDescent="0.25">
      <c r="A112">
        <v>0</v>
      </c>
      <c r="B112">
        <v>172352803.78308001</v>
      </c>
      <c r="C112">
        <v>111</v>
      </c>
      <c r="D112">
        <v>31</v>
      </c>
      <c r="E112">
        <v>0.15435426442779099</v>
      </c>
      <c r="F112">
        <v>0.232466992366826</v>
      </c>
      <c r="G112">
        <v>99188.131659757302</v>
      </c>
      <c r="H112">
        <v>5.2162263156496896E-3</v>
      </c>
      <c r="I112">
        <v>1.32835701965599</v>
      </c>
      <c r="J112">
        <v>0.13544995779833699</v>
      </c>
      <c r="K112">
        <v>0.716449608468683</v>
      </c>
      <c r="L112">
        <v>-4.0594948694296198</v>
      </c>
      <c r="M112">
        <v>-8.9759803198743597</v>
      </c>
      <c r="N112">
        <v>0.72453600020904596</v>
      </c>
      <c r="O112">
        <v>1.07932987931461</v>
      </c>
      <c r="P112">
        <v>0.83946186595084105</v>
      </c>
      <c r="Q112">
        <v>0.97431087842443997</v>
      </c>
      <c r="R112">
        <v>9.1022373339801593E-2</v>
      </c>
      <c r="S112">
        <v>-0.27300323698494999</v>
      </c>
      <c r="T112">
        <v>2.5512326489272499</v>
      </c>
      <c r="U112">
        <v>2894544.66482392</v>
      </c>
      <c r="V112">
        <v>2.6089242202666401</v>
      </c>
      <c r="W112">
        <v>0.32257705190253899</v>
      </c>
      <c r="X112">
        <v>13.2735877851723</v>
      </c>
      <c r="Y112">
        <v>2.87141421982729E-2</v>
      </c>
      <c r="Z112">
        <v>-8.9834970610868208</v>
      </c>
      <c r="AA112">
        <v>0.30372614068922099</v>
      </c>
      <c r="AB112">
        <v>0.59143030280945796</v>
      </c>
      <c r="AC112">
        <v>0.54957810651510997</v>
      </c>
      <c r="AD112">
        <v>0.63352333434973795</v>
      </c>
      <c r="AE112">
        <v>8.3577335356618307E-2</v>
      </c>
      <c r="AF112">
        <v>0.13396328165673199</v>
      </c>
      <c r="AG112">
        <v>0.14927660052734401</v>
      </c>
      <c r="AH112">
        <v>0.53858165712057404</v>
      </c>
      <c r="AI112">
        <v>0.29011424927681201</v>
      </c>
      <c r="AJ112">
        <v>0.29626803039163402</v>
      </c>
      <c r="AK112">
        <v>0.75602618754234896</v>
      </c>
      <c r="AL112">
        <v>0.95731736298201098</v>
      </c>
      <c r="AM112">
        <v>2.3262969412008401</v>
      </c>
    </row>
    <row r="113" spans="1:39" x14ac:dyDescent="0.25">
      <c r="A113">
        <v>1</v>
      </c>
      <c r="B113">
        <v>1737046666.1157401</v>
      </c>
      <c r="C113">
        <v>112</v>
      </c>
      <c r="D113">
        <v>31</v>
      </c>
      <c r="E113">
        <v>0.187167049879674</v>
      </c>
      <c r="F113">
        <v>0.51946859998977701</v>
      </c>
      <c r="G113">
        <v>86864.176447386897</v>
      </c>
      <c r="H113">
        <v>4.91106355864322E-4</v>
      </c>
      <c r="I113">
        <v>1.3416288521450499</v>
      </c>
      <c r="J113">
        <v>0.242804985348921</v>
      </c>
      <c r="K113">
        <v>0.54247010171937304</v>
      </c>
      <c r="L113">
        <v>-3.4229765320057099</v>
      </c>
      <c r="M113">
        <v>-5.2018566918931901</v>
      </c>
      <c r="N113">
        <v>0.933156981874257</v>
      </c>
      <c r="O113">
        <v>2.75259369052716</v>
      </c>
      <c r="P113">
        <v>0.88841684961924305</v>
      </c>
      <c r="Q113">
        <v>0.79843680299585695</v>
      </c>
      <c r="R113">
        <v>5.7453275620355298E-3</v>
      </c>
      <c r="S113">
        <v>-0.14535413601493899</v>
      </c>
      <c r="T113">
        <v>2.58671838313807</v>
      </c>
      <c r="U113">
        <v>2816425.1112937899</v>
      </c>
      <c r="V113">
        <v>2.6951294461986999</v>
      </c>
      <c r="W113">
        <v>0.56963978979969399</v>
      </c>
      <c r="X113">
        <v>11.858328704861901</v>
      </c>
      <c r="Y113">
        <v>2.1846310484759799E-2</v>
      </c>
      <c r="Z113">
        <v>-9.4591678448393903</v>
      </c>
      <c r="AA113">
        <v>0.646920194366714</v>
      </c>
      <c r="AB113">
        <v>0.302681662882678</v>
      </c>
      <c r="AC113">
        <v>0.326594852457056</v>
      </c>
      <c r="AD113">
        <v>0.49073113973718102</v>
      </c>
      <c r="AE113">
        <v>0.13540078509179901</v>
      </c>
      <c r="AF113">
        <v>0.13423757475765899</v>
      </c>
      <c r="AG113">
        <v>0.121171729287016</v>
      </c>
      <c r="AH113">
        <v>0.50943830184348604</v>
      </c>
      <c r="AI113">
        <v>0.24082944613049001</v>
      </c>
      <c r="AJ113">
        <v>0.29991386616360399</v>
      </c>
      <c r="AK113">
        <v>0.52726864394056605</v>
      </c>
      <c r="AL113">
        <v>1.00556693997275</v>
      </c>
      <c r="AM113">
        <v>0.92201327150899504</v>
      </c>
    </row>
    <row r="114" spans="1:39" x14ac:dyDescent="0.25">
      <c r="A114">
        <v>1</v>
      </c>
      <c r="B114">
        <v>250788288.40791801</v>
      </c>
      <c r="C114">
        <v>113</v>
      </c>
      <c r="D114">
        <v>31</v>
      </c>
      <c r="E114">
        <v>0.17549082118633699</v>
      </c>
      <c r="F114">
        <v>0.15374773591174701</v>
      </c>
      <c r="G114">
        <v>96703.931250871407</v>
      </c>
      <c r="H114">
        <v>7.9589611108182006E-3</v>
      </c>
      <c r="I114">
        <v>0.90225248105637701</v>
      </c>
      <c r="J114">
        <v>0.19472433807372</v>
      </c>
      <c r="K114">
        <v>0.66947235200495903</v>
      </c>
      <c r="L114">
        <v>-3.2443307400541399</v>
      </c>
      <c r="M114">
        <v>-8.5490377647522795</v>
      </c>
      <c r="N114">
        <v>0.88414654623251399</v>
      </c>
      <c r="O114">
        <v>2.3477318427076201</v>
      </c>
      <c r="P114">
        <v>0.74067996099125599</v>
      </c>
      <c r="Q114">
        <v>0.56303127636900197</v>
      </c>
      <c r="R114">
        <v>7.8508551902778001E-2</v>
      </c>
      <c r="S114">
        <v>-8.7987318535451803E-2</v>
      </c>
      <c r="T114">
        <v>1.2988814551732499</v>
      </c>
      <c r="U114">
        <v>2105572.58489076</v>
      </c>
      <c r="V114">
        <v>1.8398404812061899</v>
      </c>
      <c r="W114">
        <v>0.58646718889405003</v>
      </c>
      <c r="X114">
        <v>11.389933131611899</v>
      </c>
      <c r="Y114">
        <v>2.2860103296400001E-2</v>
      </c>
      <c r="Z114">
        <v>-9.5614007234387106</v>
      </c>
      <c r="AA114">
        <v>0.792866605864605</v>
      </c>
      <c r="AB114">
        <v>0.32405286325141802</v>
      </c>
      <c r="AC114">
        <v>0.72390305247972697</v>
      </c>
      <c r="AD114">
        <v>0.84827614901121695</v>
      </c>
      <c r="AE114">
        <v>0.121980036732624</v>
      </c>
      <c r="AF114">
        <v>5.8922115304041699E-2</v>
      </c>
      <c r="AG114">
        <v>0.106218179714982</v>
      </c>
      <c r="AH114">
        <v>0.33305232581195898</v>
      </c>
      <c r="AI114">
        <v>0.29708317876659601</v>
      </c>
      <c r="AJ114">
        <v>0.38599207603456498</v>
      </c>
      <c r="AK114">
        <v>1.46368980044707</v>
      </c>
      <c r="AL114">
        <v>1.1995747896260101</v>
      </c>
      <c r="AM114">
        <v>1.5787359046162099</v>
      </c>
    </row>
    <row r="115" spans="1:39" x14ac:dyDescent="0.25">
      <c r="A115">
        <v>0</v>
      </c>
      <c r="B115">
        <v>0</v>
      </c>
      <c r="C115">
        <v>114</v>
      </c>
      <c r="D115">
        <v>31</v>
      </c>
      <c r="E115">
        <v>0.14306709760264499</v>
      </c>
      <c r="F115">
        <v>0.32278092079563098</v>
      </c>
      <c r="G115">
        <v>42293.744447437297</v>
      </c>
      <c r="H115">
        <v>1.0198403137025901E-3</v>
      </c>
      <c r="I115">
        <v>0.52017853633151401</v>
      </c>
      <c r="J115">
        <v>0.16649960506307299</v>
      </c>
      <c r="K115">
        <v>0.94537004062382002</v>
      </c>
      <c r="L115">
        <v>-4.4353180822730103</v>
      </c>
      <c r="M115">
        <v>-6.18077650352381</v>
      </c>
      <c r="N115">
        <v>0.82594405622535805</v>
      </c>
      <c r="O115">
        <v>1.81539748171648</v>
      </c>
      <c r="P115">
        <v>0.86137054832652205</v>
      </c>
      <c r="Q115">
        <v>0.63214881277177504</v>
      </c>
      <c r="R115">
        <v>6.8440317923959798E-2</v>
      </c>
      <c r="S115">
        <v>-0.30650821945746398</v>
      </c>
      <c r="T115">
        <v>1.84095875622006</v>
      </c>
      <c r="U115">
        <v>1649626.3323607901</v>
      </c>
      <c r="V115">
        <v>1.7711460041074301</v>
      </c>
      <c r="W115">
        <v>0.59549352227698504</v>
      </c>
      <c r="X115">
        <v>10.136703232373099</v>
      </c>
      <c r="Y115">
        <v>3.4076909673341399E-2</v>
      </c>
      <c r="Z115">
        <v>-4.9829743277467804</v>
      </c>
      <c r="AA115">
        <v>0.62771649156860099</v>
      </c>
      <c r="AB115">
        <v>0.96213134652469301</v>
      </c>
      <c r="AC115">
        <v>0.13173479958670201</v>
      </c>
      <c r="AD115">
        <v>0.16946766005829</v>
      </c>
      <c r="AE115">
        <v>6.9455216143629497E-2</v>
      </c>
      <c r="AF115">
        <v>0.107051299823914</v>
      </c>
      <c r="AG115">
        <v>0.126351931264857</v>
      </c>
      <c r="AH115">
        <v>0.46165906338733598</v>
      </c>
      <c r="AI115">
        <v>0.26832743996777603</v>
      </c>
      <c r="AJ115">
        <v>0.55086181269837597</v>
      </c>
      <c r="AK115">
        <v>1.73376666591464</v>
      </c>
      <c r="AL115">
        <v>2.34825324886204</v>
      </c>
      <c r="AM115">
        <v>0.891683631625795</v>
      </c>
    </row>
    <row r="116" spans="1:39" x14ac:dyDescent="0.25">
      <c r="A116">
        <v>1</v>
      </c>
      <c r="B116">
        <v>354753900.98041302</v>
      </c>
      <c r="C116">
        <v>115</v>
      </c>
      <c r="D116">
        <v>31</v>
      </c>
      <c r="E116">
        <v>0.107602663352038</v>
      </c>
      <c r="F116">
        <v>0.67539773678290704</v>
      </c>
      <c r="G116">
        <v>79584.562250674906</v>
      </c>
      <c r="H116">
        <v>9.8990248088061308E-3</v>
      </c>
      <c r="I116">
        <v>0.93506287992594295</v>
      </c>
      <c r="J116">
        <v>0.23511149785888799</v>
      </c>
      <c r="K116">
        <v>0.81780538777587897</v>
      </c>
      <c r="L116">
        <v>-5.14057192324195</v>
      </c>
      <c r="M116">
        <v>-11.269427676526799</v>
      </c>
      <c r="N116">
        <v>0.80127220007858702</v>
      </c>
      <c r="O116">
        <v>1.5754945542276499</v>
      </c>
      <c r="P116">
        <v>0.86342053853813505</v>
      </c>
      <c r="Q116">
        <v>0.58351270579441905</v>
      </c>
      <c r="R116">
        <v>0.16674936627765399</v>
      </c>
      <c r="S116">
        <v>-0.161047883759602</v>
      </c>
      <c r="T116">
        <v>3.23740743576665</v>
      </c>
      <c r="U116">
        <v>1816068.17708118</v>
      </c>
      <c r="V116">
        <v>1.5850882252020499</v>
      </c>
      <c r="W116">
        <v>0.49358074789436102</v>
      </c>
      <c r="X116">
        <v>10.7639039537404</v>
      </c>
      <c r="Y116">
        <v>2.6720006660798701E-2</v>
      </c>
      <c r="Z116">
        <v>-6.0626212031580504</v>
      </c>
      <c r="AA116">
        <v>0.49791017722140501</v>
      </c>
      <c r="AB116">
        <v>5.9117794781923298E-2</v>
      </c>
      <c r="AC116">
        <v>0.32006466321763599</v>
      </c>
      <c r="AD116">
        <v>0.27372725270106502</v>
      </c>
      <c r="AE116">
        <v>8.5608530210214695E-2</v>
      </c>
      <c r="AF116">
        <v>0.10228717074822601</v>
      </c>
      <c r="AG116">
        <v>7.9388482633396096E-2</v>
      </c>
      <c r="AH116">
        <v>0.51310361635123802</v>
      </c>
      <c r="AI116">
        <v>0.150955946837494</v>
      </c>
      <c r="AJ116">
        <v>0.451945801268192</v>
      </c>
      <c r="AK116">
        <v>1.2011999336588299</v>
      </c>
      <c r="AL116">
        <v>0.93858821027345296</v>
      </c>
      <c r="AM116">
        <v>1.24734579874475</v>
      </c>
    </row>
    <row r="117" spans="1:39" x14ac:dyDescent="0.25">
      <c r="A117">
        <v>0</v>
      </c>
      <c r="B117">
        <v>30597851.500976902</v>
      </c>
      <c r="C117">
        <v>116</v>
      </c>
      <c r="D117">
        <v>31</v>
      </c>
      <c r="E117">
        <v>0.147249117894098</v>
      </c>
      <c r="F117">
        <v>0.342664890795713</v>
      </c>
      <c r="G117">
        <v>26495.866305980599</v>
      </c>
      <c r="H117">
        <v>2.3323716243787199E-3</v>
      </c>
      <c r="I117">
        <v>1.1710123833030199</v>
      </c>
      <c r="J117">
        <v>8.7033587506812199E-2</v>
      </c>
      <c r="K117">
        <v>0.78554457333986605</v>
      </c>
      <c r="L117">
        <v>-5.8129392703156899</v>
      </c>
      <c r="M117">
        <v>-9.5009031225275304</v>
      </c>
      <c r="N117">
        <v>0.79223605391569396</v>
      </c>
      <c r="O117">
        <v>1.02847729225705</v>
      </c>
      <c r="P117">
        <v>0.77978407686064</v>
      </c>
      <c r="Q117">
        <v>0.94493340242945101</v>
      </c>
      <c r="R117">
        <v>0.22989774760295401</v>
      </c>
      <c r="S117">
        <v>-0.189459276693524</v>
      </c>
      <c r="T117">
        <v>2.0908103099779698</v>
      </c>
      <c r="U117">
        <v>1039041.57942859</v>
      </c>
      <c r="V117">
        <v>2.6155234211543599</v>
      </c>
      <c r="W117">
        <v>0.42800297916470997</v>
      </c>
      <c r="X117">
        <v>9.0729831233038603</v>
      </c>
      <c r="Y117">
        <v>3.0347921955759301E-2</v>
      </c>
      <c r="Z117">
        <v>-10.901803852608399</v>
      </c>
      <c r="AA117">
        <v>0.28281382012006401</v>
      </c>
      <c r="AB117">
        <v>8.2741491197375602E-2</v>
      </c>
      <c r="AC117">
        <v>0.16269508531084301</v>
      </c>
      <c r="AD117">
        <v>0.354406040238682</v>
      </c>
      <c r="AE117">
        <v>5.8444052621140101E-2</v>
      </c>
      <c r="AF117">
        <v>7.9752547719050201E-2</v>
      </c>
      <c r="AG117">
        <v>5.1904314188519499E-2</v>
      </c>
      <c r="AH117">
        <v>0.41428133655017002</v>
      </c>
      <c r="AI117">
        <v>0.23595895820483601</v>
      </c>
      <c r="AJ117">
        <v>0.281877910410333</v>
      </c>
      <c r="AK117">
        <v>1.4271308611159299</v>
      </c>
      <c r="AL117">
        <v>0.966699027029984</v>
      </c>
      <c r="AM117">
        <v>0.58370517872433403</v>
      </c>
    </row>
    <row r="118" spans="1:39" x14ac:dyDescent="0.25">
      <c r="A118">
        <v>0</v>
      </c>
      <c r="B118">
        <v>0</v>
      </c>
      <c r="C118">
        <v>117</v>
      </c>
      <c r="D118">
        <v>31</v>
      </c>
      <c r="E118">
        <v>0.13589647731569099</v>
      </c>
      <c r="F118">
        <v>0.88242659438983495</v>
      </c>
      <c r="G118">
        <v>66913.166586891704</v>
      </c>
      <c r="H118">
        <v>9.7270144377543995E-3</v>
      </c>
      <c r="I118">
        <v>1.01393098046421</v>
      </c>
      <c r="J118">
        <v>0.21832307281976701</v>
      </c>
      <c r="K118">
        <v>0.57696363912371496</v>
      </c>
      <c r="L118">
        <v>-5.1318171389820098</v>
      </c>
      <c r="M118">
        <v>-7.3769432298000899</v>
      </c>
      <c r="N118">
        <v>0.90928944532084299</v>
      </c>
      <c r="O118">
        <v>1.12978785878534</v>
      </c>
      <c r="P118">
        <v>0.98026198868081005</v>
      </c>
      <c r="Q118">
        <v>0.85853587578865698</v>
      </c>
      <c r="R118">
        <v>0.17801040562597301</v>
      </c>
      <c r="S118">
        <v>-0.222223665619385</v>
      </c>
      <c r="T118">
        <v>2.8723125965450902</v>
      </c>
      <c r="U118">
        <v>2622410.2926463801</v>
      </c>
      <c r="V118">
        <v>2.2670048928674098</v>
      </c>
      <c r="W118">
        <v>0.46452323740592699</v>
      </c>
      <c r="X118">
        <v>14.5238361739321</v>
      </c>
      <c r="Y118">
        <v>2.8263940036354001E-2</v>
      </c>
      <c r="Z118">
        <v>-7.7776282781083097</v>
      </c>
      <c r="AA118">
        <v>0.28630672542180402</v>
      </c>
      <c r="AB118">
        <v>0.71026896517258098</v>
      </c>
      <c r="AC118">
        <v>0.71284475743188502</v>
      </c>
      <c r="AD118">
        <v>0.16388992867316099</v>
      </c>
      <c r="AE118">
        <v>7.9386703132535305E-2</v>
      </c>
      <c r="AF118">
        <v>0.148831527852686</v>
      </c>
      <c r="AG118">
        <v>8.9193499709013899E-2</v>
      </c>
      <c r="AH118">
        <v>0.32741353885954</v>
      </c>
      <c r="AI118">
        <v>0.28123678030504401</v>
      </c>
      <c r="AJ118">
        <v>0.37321816028170302</v>
      </c>
      <c r="AK118">
        <v>1.54650197398184</v>
      </c>
      <c r="AL118">
        <v>1.31644567759833</v>
      </c>
      <c r="AM118">
        <v>2.4482598087319798</v>
      </c>
    </row>
    <row r="119" spans="1:39" x14ac:dyDescent="0.25">
      <c r="A119">
        <v>0</v>
      </c>
      <c r="B119">
        <v>0</v>
      </c>
      <c r="C119">
        <v>118</v>
      </c>
      <c r="D119">
        <v>31</v>
      </c>
      <c r="E119">
        <v>0.13249362046667401</v>
      </c>
      <c r="F119">
        <v>0.42794622600078602</v>
      </c>
      <c r="G119">
        <v>85051.023013715196</v>
      </c>
      <c r="H119">
        <v>4.3110411492781704E-3</v>
      </c>
      <c r="I119">
        <v>0.83856394572800497</v>
      </c>
      <c r="J119">
        <v>0.17688301991147501</v>
      </c>
      <c r="K119">
        <v>0.628292332721758</v>
      </c>
      <c r="L119">
        <v>-5.2487788608623704</v>
      </c>
      <c r="M119">
        <v>-10.566854218104901</v>
      </c>
      <c r="N119">
        <v>0.99883410711819298</v>
      </c>
      <c r="O119">
        <v>2.5771106267936101</v>
      </c>
      <c r="P119">
        <v>0.84460732188215504</v>
      </c>
      <c r="Q119">
        <v>0.65406473765789996</v>
      </c>
      <c r="R119">
        <v>0.12718404329701999</v>
      </c>
      <c r="S119">
        <v>-2.4835684966528802E-2</v>
      </c>
      <c r="T119">
        <v>2.82173677518615</v>
      </c>
      <c r="U119">
        <v>1919171.93057248</v>
      </c>
      <c r="V119">
        <v>2.24848517022911</v>
      </c>
      <c r="W119">
        <v>0.59794311066612105</v>
      </c>
      <c r="X119">
        <v>14.0823687534663</v>
      </c>
      <c r="Y119">
        <v>3.4982335206869497E-2</v>
      </c>
      <c r="Z119">
        <v>-9.6711219047568697</v>
      </c>
      <c r="AA119">
        <v>0.57111815354251305</v>
      </c>
      <c r="AB119">
        <v>0.68586011895095</v>
      </c>
      <c r="AC119">
        <v>0.23248497516033201</v>
      </c>
      <c r="AD119">
        <v>0.89441752361832205</v>
      </c>
      <c r="AE119">
        <v>7.2337634255411107E-2</v>
      </c>
      <c r="AF119">
        <v>5.3343722020043102E-2</v>
      </c>
      <c r="AG119">
        <v>7.9540951734175899E-2</v>
      </c>
      <c r="AH119">
        <v>0.54673741404896103</v>
      </c>
      <c r="AI119">
        <v>0.29344018243480202</v>
      </c>
      <c r="AJ119">
        <v>0.28317682490474499</v>
      </c>
      <c r="AK119">
        <v>0.97158604854811004</v>
      </c>
      <c r="AL119">
        <v>1.75058795838023</v>
      </c>
      <c r="AM119">
        <v>1.5631629195355199</v>
      </c>
    </row>
    <row r="120" spans="1:39" x14ac:dyDescent="0.25">
      <c r="A120">
        <v>0</v>
      </c>
      <c r="B120">
        <v>0</v>
      </c>
      <c r="C120">
        <v>119</v>
      </c>
      <c r="D120">
        <v>31</v>
      </c>
      <c r="E120">
        <v>0.156257357430994</v>
      </c>
      <c r="F120">
        <v>0.77975671801134006</v>
      </c>
      <c r="G120">
        <v>39132.159361935897</v>
      </c>
      <c r="H120">
        <v>4.8441815803816997E-3</v>
      </c>
      <c r="I120">
        <v>0.95069469099678106</v>
      </c>
      <c r="J120">
        <v>8.6246758170745993E-2</v>
      </c>
      <c r="K120">
        <v>0.74000042542989797</v>
      </c>
      <c r="L120">
        <v>-4.5824183899257296</v>
      </c>
      <c r="M120">
        <v>-11.363826531628099</v>
      </c>
      <c r="N120">
        <v>0.77747210482519602</v>
      </c>
      <c r="O120">
        <v>1.17673109528512</v>
      </c>
      <c r="P120">
        <v>0.83772512217611095</v>
      </c>
      <c r="Q120">
        <v>0.78746885567845304</v>
      </c>
      <c r="R120">
        <v>0.13220117686112601</v>
      </c>
      <c r="S120">
        <v>-0.137303568588686</v>
      </c>
      <c r="T120">
        <v>3.5378203880903301</v>
      </c>
      <c r="U120">
        <v>1537551.15415435</v>
      </c>
      <c r="V120">
        <v>1.9966711987496799</v>
      </c>
      <c r="W120">
        <v>0.55896875172935001</v>
      </c>
      <c r="X120">
        <v>10.262097443151299</v>
      </c>
      <c r="Y120">
        <v>3.4835132622197798E-2</v>
      </c>
      <c r="Z120">
        <v>-7.2996457026060702</v>
      </c>
      <c r="AA120">
        <v>0.46761852216767202</v>
      </c>
      <c r="AB120">
        <v>0.66171505700564004</v>
      </c>
      <c r="AC120">
        <v>0.43596017883275601</v>
      </c>
      <c r="AD120">
        <v>0.66947981382370902</v>
      </c>
      <c r="AE120">
        <v>0.13074361666373399</v>
      </c>
      <c r="AF120">
        <v>0.13719456580595599</v>
      </c>
      <c r="AG120">
        <v>8.1469291693414603E-2</v>
      </c>
      <c r="AH120">
        <v>0.42509582628762599</v>
      </c>
      <c r="AI120">
        <v>0.16625624274724399</v>
      </c>
      <c r="AJ120">
        <v>0.34223732122383099</v>
      </c>
      <c r="AK120">
        <v>2.39853820469604</v>
      </c>
      <c r="AL120">
        <v>1.65924904344416</v>
      </c>
      <c r="AM120">
        <v>1.3219171836638399</v>
      </c>
    </row>
    <row r="121" spans="1:39" x14ac:dyDescent="0.25">
      <c r="A121">
        <v>0</v>
      </c>
      <c r="B121">
        <v>0</v>
      </c>
      <c r="C121">
        <v>120</v>
      </c>
      <c r="D121">
        <v>31</v>
      </c>
      <c r="E121">
        <v>0.186129717800883</v>
      </c>
      <c r="F121">
        <v>0.94555279043037399</v>
      </c>
      <c r="G121">
        <v>63219.022109784397</v>
      </c>
      <c r="H121">
        <v>1.06386258818582E-2</v>
      </c>
      <c r="I121">
        <v>0.73207345630496301</v>
      </c>
      <c r="J121">
        <v>0.209652227788902</v>
      </c>
      <c r="K121">
        <v>0.70850824318360495</v>
      </c>
      <c r="L121">
        <v>-2.4627618668135298</v>
      </c>
      <c r="M121">
        <v>-4.9191112558543697</v>
      </c>
      <c r="N121">
        <v>0.860813881802722</v>
      </c>
      <c r="O121">
        <v>0.61611702815346003</v>
      </c>
      <c r="P121">
        <v>0.90703992875712003</v>
      </c>
      <c r="Q121">
        <v>0.687906314260326</v>
      </c>
      <c r="R121">
        <v>2.3964405553415401E-2</v>
      </c>
      <c r="S121">
        <v>-8.89781164820308E-3</v>
      </c>
      <c r="T121">
        <v>1.20911890956573</v>
      </c>
      <c r="U121">
        <v>1322406.1364145</v>
      </c>
      <c r="V121">
        <v>1.7059951626160199</v>
      </c>
      <c r="W121">
        <v>0.54143345834920198</v>
      </c>
      <c r="X121">
        <v>8.8713907926576194</v>
      </c>
      <c r="Y121">
        <v>1.38881150810613E-2</v>
      </c>
      <c r="Z121">
        <v>-8.3366368549969003</v>
      </c>
      <c r="AA121">
        <v>0.79344392231013605</v>
      </c>
      <c r="AB121">
        <v>0.60302604368189305</v>
      </c>
      <c r="AC121">
        <v>0.62779866737546397</v>
      </c>
      <c r="AD121">
        <v>5.4000294491415801E-2</v>
      </c>
      <c r="AE121">
        <v>0.13696585825737601</v>
      </c>
      <c r="AF121">
        <v>8.8365320598240898E-2</v>
      </c>
      <c r="AG121">
        <v>0.10348090567009099</v>
      </c>
      <c r="AH121">
        <v>0.49744778576592202</v>
      </c>
      <c r="AI121">
        <v>0.22078472299198601</v>
      </c>
      <c r="AJ121">
        <v>0.531098946962692</v>
      </c>
      <c r="AK121">
        <v>1.30735631409049</v>
      </c>
      <c r="AL121">
        <v>1.0322130397556999</v>
      </c>
      <c r="AM121">
        <v>1.78611658301738</v>
      </c>
    </row>
    <row r="122" spans="1:39" x14ac:dyDescent="0.25">
      <c r="A122">
        <v>1</v>
      </c>
      <c r="B122">
        <v>502238754.13178599</v>
      </c>
      <c r="C122">
        <v>121</v>
      </c>
      <c r="D122">
        <v>31</v>
      </c>
      <c r="E122">
        <v>0.161773171904497</v>
      </c>
      <c r="F122">
        <v>0.45746893479954498</v>
      </c>
      <c r="G122">
        <v>93464.328017900698</v>
      </c>
      <c r="H122">
        <v>3.28434858636116E-3</v>
      </c>
      <c r="I122">
        <v>1.36152761522587</v>
      </c>
      <c r="J122">
        <v>0.190638431352709</v>
      </c>
      <c r="K122">
        <v>0.96224908233212803</v>
      </c>
      <c r="L122">
        <v>-2.26293007514905</v>
      </c>
      <c r="M122">
        <v>-10.349155508512601</v>
      </c>
      <c r="N122">
        <v>0.72352479456097396</v>
      </c>
      <c r="O122">
        <v>1.3840086637370499</v>
      </c>
      <c r="P122">
        <v>0.80661197186494205</v>
      </c>
      <c r="Q122">
        <v>0.53976674526522395</v>
      </c>
      <c r="R122">
        <v>0.22225966327357999</v>
      </c>
      <c r="S122">
        <v>-0.495902547872975</v>
      </c>
      <c r="T122">
        <v>1.9790750991099</v>
      </c>
      <c r="U122">
        <v>1673066.7763459501</v>
      </c>
      <c r="V122">
        <v>2.3760736943269101</v>
      </c>
      <c r="W122">
        <v>0.48533717724820602</v>
      </c>
      <c r="X122">
        <v>7.2120311090024201</v>
      </c>
      <c r="Y122">
        <v>3.4370067148689197E-2</v>
      </c>
      <c r="Z122">
        <v>-8.5498814140725905</v>
      </c>
      <c r="AA122">
        <v>0.60848064979654704</v>
      </c>
      <c r="AB122">
        <v>0.47961299260379697</v>
      </c>
      <c r="AC122">
        <v>0.51329784134519296</v>
      </c>
      <c r="AD122">
        <v>0.42514150271192203</v>
      </c>
      <c r="AE122">
        <v>7.6062449861317896E-2</v>
      </c>
      <c r="AF122">
        <v>6.6190650395466996E-2</v>
      </c>
      <c r="AG122">
        <v>9.2117737427120996E-2</v>
      </c>
      <c r="AH122">
        <v>0.43388946719310501</v>
      </c>
      <c r="AI122">
        <v>0.27936751491174799</v>
      </c>
      <c r="AJ122">
        <v>0.388968795439322</v>
      </c>
      <c r="AK122">
        <v>1.2513987401893401</v>
      </c>
      <c r="AL122">
        <v>1.5237344049747801</v>
      </c>
      <c r="AM122">
        <v>1.4298926759755599</v>
      </c>
    </row>
    <row r="123" spans="1:39" x14ac:dyDescent="0.25">
      <c r="A123">
        <v>0</v>
      </c>
      <c r="B123">
        <v>0</v>
      </c>
      <c r="C123">
        <v>122</v>
      </c>
      <c r="D123">
        <v>31</v>
      </c>
      <c r="E123">
        <v>0.198875973749673</v>
      </c>
      <c r="F123">
        <v>0.86672562257503205</v>
      </c>
      <c r="G123">
        <v>96399.659581802596</v>
      </c>
      <c r="H123">
        <v>7.5699763476999903E-3</v>
      </c>
      <c r="I123">
        <v>1.0199320286859299</v>
      </c>
      <c r="J123">
        <v>0.21323015470377901</v>
      </c>
      <c r="K123">
        <v>0.83224013022030696</v>
      </c>
      <c r="L123">
        <v>-4.2524184150202204</v>
      </c>
      <c r="M123">
        <v>-8.6779152675904303</v>
      </c>
      <c r="N123">
        <v>0.76833255335246198</v>
      </c>
      <c r="O123">
        <v>2.3383193813082501</v>
      </c>
      <c r="P123">
        <v>0.89989900303492298</v>
      </c>
      <c r="Q123">
        <v>0.62117342440993495</v>
      </c>
      <c r="R123">
        <v>2.5713363489776399E-2</v>
      </c>
      <c r="S123">
        <v>-0.388404109370313</v>
      </c>
      <c r="T123">
        <v>1.7357572577893701</v>
      </c>
      <c r="U123">
        <v>2383964.3980353102</v>
      </c>
      <c r="V123">
        <v>1.9284216165449499</v>
      </c>
      <c r="W123">
        <v>0.43005791832762802</v>
      </c>
      <c r="X123">
        <v>13.9256229112507</v>
      </c>
      <c r="Y123">
        <v>2.3792094674968799E-2</v>
      </c>
      <c r="Z123">
        <v>-4.7688786473683997</v>
      </c>
      <c r="AA123">
        <v>0.48594292754423801</v>
      </c>
      <c r="AB123">
        <v>2.16142284183297E-2</v>
      </c>
      <c r="AC123">
        <v>0.81915202926262298</v>
      </c>
      <c r="AD123">
        <v>0.441179834259674</v>
      </c>
      <c r="AE123">
        <v>5.95534012734424E-2</v>
      </c>
      <c r="AF123">
        <v>9.7696514894836606E-2</v>
      </c>
      <c r="AG123">
        <v>6.2983515379834001E-2</v>
      </c>
      <c r="AH123">
        <v>0.483815279984253</v>
      </c>
      <c r="AI123">
        <v>0.19338419267447901</v>
      </c>
      <c r="AJ123">
        <v>0.37601326327878098</v>
      </c>
      <c r="AK123">
        <v>1.7420608904936601</v>
      </c>
      <c r="AL123">
        <v>1.49895933080337</v>
      </c>
      <c r="AM123">
        <v>1.75133991041721</v>
      </c>
    </row>
    <row r="124" spans="1:39" x14ac:dyDescent="0.25">
      <c r="A124">
        <v>0</v>
      </c>
      <c r="B124">
        <v>8547640.4934978504</v>
      </c>
      <c r="C124">
        <v>123</v>
      </c>
      <c r="D124">
        <v>31</v>
      </c>
      <c r="E124">
        <v>0.12631572349090101</v>
      </c>
      <c r="F124">
        <v>0.88576823164010399</v>
      </c>
      <c r="G124">
        <v>38122.3375537666</v>
      </c>
      <c r="H124">
        <v>4.0781912589713497E-3</v>
      </c>
      <c r="I124">
        <v>0.62203419891535305</v>
      </c>
      <c r="J124">
        <v>0.24652521211442899</v>
      </c>
      <c r="K124">
        <v>0.57344816216733296</v>
      </c>
      <c r="L124">
        <v>-2.7038054374139802</v>
      </c>
      <c r="M124">
        <v>-6.4312338760122696</v>
      </c>
      <c r="N124">
        <v>0.78509891436865997</v>
      </c>
      <c r="O124">
        <v>1.4432294778611301</v>
      </c>
      <c r="P124">
        <v>0.73680915805511205</v>
      </c>
      <c r="Q124">
        <v>0.51458793183148399</v>
      </c>
      <c r="R124">
        <v>5.4607551080116501E-2</v>
      </c>
      <c r="S124">
        <v>-0.46422846438537801</v>
      </c>
      <c r="T124">
        <v>2.0086691805895001</v>
      </c>
      <c r="U124">
        <v>1909360.22594338</v>
      </c>
      <c r="V124">
        <v>1.7501327073405299</v>
      </c>
      <c r="W124">
        <v>0.53140606138575797</v>
      </c>
      <c r="X124">
        <v>14.2118965807022</v>
      </c>
      <c r="Y124">
        <v>2.75059554647923E-2</v>
      </c>
      <c r="Z124">
        <v>-10.240942343473399</v>
      </c>
      <c r="AA124">
        <v>0.72910353509360004</v>
      </c>
      <c r="AB124">
        <v>0.43304094190243603</v>
      </c>
      <c r="AC124">
        <v>0.44948148687370099</v>
      </c>
      <c r="AD124">
        <v>0.70525577089400004</v>
      </c>
      <c r="AE124">
        <v>0.117902975857956</v>
      </c>
      <c r="AF124">
        <v>6.5976585117750799E-2</v>
      </c>
      <c r="AG124">
        <v>6.4614562186645394E-2</v>
      </c>
      <c r="AH124">
        <v>0.34290921059919099</v>
      </c>
      <c r="AI124">
        <v>0.24757141492073401</v>
      </c>
      <c r="AJ124">
        <v>0.49129461519825302</v>
      </c>
      <c r="AK124">
        <v>0.69566248530576702</v>
      </c>
      <c r="AL124">
        <v>0.58962737919373898</v>
      </c>
      <c r="AM124">
        <v>1.50983790585221</v>
      </c>
    </row>
    <row r="125" spans="1:39" x14ac:dyDescent="0.25">
      <c r="A125">
        <v>0</v>
      </c>
      <c r="B125">
        <v>0</v>
      </c>
      <c r="C125">
        <v>124</v>
      </c>
      <c r="D125">
        <v>31</v>
      </c>
      <c r="E125">
        <v>0.17675615057710101</v>
      </c>
      <c r="F125">
        <v>0.90992851009708797</v>
      </c>
      <c r="G125">
        <v>62673.078292282298</v>
      </c>
      <c r="H125">
        <v>3.5028866691340201E-3</v>
      </c>
      <c r="I125">
        <v>1.1945184929786501</v>
      </c>
      <c r="J125">
        <v>7.6470873952130203E-2</v>
      </c>
      <c r="K125">
        <v>0.69015550101175904</v>
      </c>
      <c r="L125">
        <v>-4.2072535914648297</v>
      </c>
      <c r="M125">
        <v>-11.455540927788199</v>
      </c>
      <c r="N125">
        <v>0.91658021319168603</v>
      </c>
      <c r="O125">
        <v>0.42269462115655398</v>
      </c>
      <c r="P125">
        <v>0.85291728451475501</v>
      </c>
      <c r="Q125">
        <v>0.58516397735977099</v>
      </c>
      <c r="R125">
        <v>5.80475746814045E-2</v>
      </c>
      <c r="S125">
        <v>-0.415919357975363</v>
      </c>
      <c r="T125">
        <v>3.8080261427466802</v>
      </c>
      <c r="U125">
        <v>2762457.6382176001</v>
      </c>
      <c r="V125">
        <v>1.83115136274195</v>
      </c>
      <c r="W125">
        <v>0.38507955494185397</v>
      </c>
      <c r="X125">
        <v>8.4965923539944903</v>
      </c>
      <c r="Y125">
        <v>3.1789522014249699E-2</v>
      </c>
      <c r="Z125">
        <v>-5.3437133013363898</v>
      </c>
      <c r="AA125">
        <v>0.55541937489807602</v>
      </c>
      <c r="AB125">
        <v>0.50970750828855704</v>
      </c>
      <c r="AC125">
        <v>0.86907941857934901</v>
      </c>
      <c r="AD125">
        <v>0.10172875970834901</v>
      </c>
      <c r="AE125">
        <v>8.3464365162886703E-2</v>
      </c>
      <c r="AF125">
        <v>0.119066149276216</v>
      </c>
      <c r="AG125">
        <v>0.143872902155155</v>
      </c>
      <c r="AH125">
        <v>0.29565817746391998</v>
      </c>
      <c r="AI125">
        <v>0.25035562783037302</v>
      </c>
      <c r="AJ125">
        <v>0.54143098398800904</v>
      </c>
      <c r="AK125">
        <v>1.5059248932242699</v>
      </c>
      <c r="AL125">
        <v>2.3237926745911102</v>
      </c>
      <c r="AM125">
        <v>0.95510876994176097</v>
      </c>
    </row>
    <row r="126" spans="1:39" x14ac:dyDescent="0.25">
      <c r="A126">
        <v>1</v>
      </c>
      <c r="B126">
        <v>660560124.60132301</v>
      </c>
      <c r="C126">
        <v>125</v>
      </c>
      <c r="D126">
        <v>31</v>
      </c>
      <c r="E126">
        <v>0.19280839569529101</v>
      </c>
      <c r="F126">
        <v>0.16304721705382699</v>
      </c>
      <c r="G126">
        <v>84426.3215660758</v>
      </c>
      <c r="H126">
        <v>8.8592242950131204E-3</v>
      </c>
      <c r="I126">
        <v>0.78413657274970305</v>
      </c>
      <c r="J126">
        <v>0.12389147091613301</v>
      </c>
      <c r="K126">
        <v>0.67974190634500697</v>
      </c>
      <c r="L126">
        <v>-4.8499561604438304</v>
      </c>
      <c r="M126">
        <v>-9.7136987673025601</v>
      </c>
      <c r="N126">
        <v>0.79416359680017901</v>
      </c>
      <c r="O126">
        <v>1.62877331586776</v>
      </c>
      <c r="P126">
        <v>0.84728179735876596</v>
      </c>
      <c r="Q126">
        <v>0.724454670415143</v>
      </c>
      <c r="R126">
        <v>0.23317028876597801</v>
      </c>
      <c r="S126">
        <v>-0.11183105595759101</v>
      </c>
      <c r="T126">
        <v>2.9350213453231802</v>
      </c>
      <c r="U126">
        <v>1631598.5622163899</v>
      </c>
      <c r="V126">
        <v>2.5977012497844401</v>
      </c>
      <c r="W126">
        <v>0.48972204323136198</v>
      </c>
      <c r="X126">
        <v>9.3196676309336901</v>
      </c>
      <c r="Y126">
        <v>2.87784249750467E-2</v>
      </c>
      <c r="Z126">
        <v>-7.97220624260604</v>
      </c>
      <c r="AA126">
        <v>0.63972793767624503</v>
      </c>
      <c r="AB126">
        <v>0.99878745522699297</v>
      </c>
      <c r="AC126">
        <v>0.33504498185007803</v>
      </c>
      <c r="AD126">
        <v>0.69681506478344102</v>
      </c>
      <c r="AE126">
        <v>5.32001601298107E-2</v>
      </c>
      <c r="AF126">
        <v>0.109371812376776</v>
      </c>
      <c r="AG126">
        <v>7.8543249308248006E-2</v>
      </c>
      <c r="AH126">
        <v>0.37475899724012701</v>
      </c>
      <c r="AI126">
        <v>0.19127746386366201</v>
      </c>
      <c r="AJ126">
        <v>0.44332348913648201</v>
      </c>
      <c r="AK126">
        <v>1.47978554028696</v>
      </c>
      <c r="AL126">
        <v>1.2215630757187099</v>
      </c>
      <c r="AM126">
        <v>1.4637406922768099</v>
      </c>
    </row>
    <row r="127" spans="1:39" x14ac:dyDescent="0.25">
      <c r="A127">
        <v>0</v>
      </c>
      <c r="B127">
        <v>125537770.71048801</v>
      </c>
      <c r="C127">
        <v>126</v>
      </c>
      <c r="D127">
        <v>31</v>
      </c>
      <c r="E127">
        <v>0.140284980740049</v>
      </c>
      <c r="F127">
        <v>0.91419709490379297</v>
      </c>
      <c r="G127">
        <v>57247.556310525397</v>
      </c>
      <c r="H127">
        <v>9.1788643289473799E-3</v>
      </c>
      <c r="I127">
        <v>0.418801204012474</v>
      </c>
      <c r="J127">
        <v>8.4570428454317198E-2</v>
      </c>
      <c r="K127">
        <v>0.98695114353904501</v>
      </c>
      <c r="L127">
        <v>-3.2291141148144402</v>
      </c>
      <c r="M127">
        <v>-8.8409628221671994</v>
      </c>
      <c r="N127">
        <v>0.83967388750880501</v>
      </c>
      <c r="O127">
        <v>0.57687050967798104</v>
      </c>
      <c r="P127">
        <v>0.78931932897539803</v>
      </c>
      <c r="Q127">
        <v>0.99346532035851898</v>
      </c>
      <c r="R127">
        <v>7.21897686520242E-2</v>
      </c>
      <c r="S127">
        <v>-0.426410989972064</v>
      </c>
      <c r="T127">
        <v>1.93390285295551</v>
      </c>
      <c r="U127">
        <v>1390834.27342121</v>
      </c>
      <c r="V127">
        <v>2.07476190661371</v>
      </c>
      <c r="W127">
        <v>0.59305959135631603</v>
      </c>
      <c r="X127">
        <v>8.0180847002891795</v>
      </c>
      <c r="Y127">
        <v>3.6272283348234097E-2</v>
      </c>
      <c r="Z127">
        <v>-4.4772694288194197</v>
      </c>
      <c r="AA127">
        <v>0.29598934800503801</v>
      </c>
      <c r="AB127">
        <v>0.73509408468613402</v>
      </c>
      <c r="AC127">
        <v>0.56771328106871799</v>
      </c>
      <c r="AD127">
        <v>0.63716883015818904</v>
      </c>
      <c r="AE127">
        <v>0.106556151387747</v>
      </c>
      <c r="AF127">
        <v>0.12991516701574399</v>
      </c>
      <c r="AG127">
        <v>0.135391207891633</v>
      </c>
      <c r="AH127">
        <v>0.45440962925051598</v>
      </c>
      <c r="AI127">
        <v>0.242721644220874</v>
      </c>
      <c r="AJ127">
        <v>0.476298037220305</v>
      </c>
      <c r="AK127">
        <v>2.3289068381739702</v>
      </c>
      <c r="AL127">
        <v>1.0414770992086699</v>
      </c>
      <c r="AM127">
        <v>0.63612081743968896</v>
      </c>
    </row>
    <row r="128" spans="1:39" x14ac:dyDescent="0.25">
      <c r="A128">
        <v>0</v>
      </c>
      <c r="B128">
        <v>0</v>
      </c>
      <c r="C128">
        <v>127</v>
      </c>
      <c r="D128">
        <v>31</v>
      </c>
      <c r="E128">
        <v>0.118001129294396</v>
      </c>
      <c r="F128">
        <v>0.726569452132098</v>
      </c>
      <c r="G128">
        <v>86378.266607556696</v>
      </c>
      <c r="H128">
        <v>6.4609994895232399E-3</v>
      </c>
      <c r="I128">
        <v>1.3793494630196399</v>
      </c>
      <c r="J128">
        <v>0.17103122673142901</v>
      </c>
      <c r="K128">
        <v>0.64300389914831602</v>
      </c>
      <c r="L128">
        <v>-2.8224759221868601</v>
      </c>
      <c r="M128">
        <v>-7.02585009613074</v>
      </c>
      <c r="N128">
        <v>0.94443337236728997</v>
      </c>
      <c r="O128">
        <v>0.39932183550564099</v>
      </c>
      <c r="P128">
        <v>0.60271796542033595</v>
      </c>
      <c r="Q128">
        <v>0.69666673822619496</v>
      </c>
      <c r="R128">
        <v>8.9148010050121199E-2</v>
      </c>
      <c r="S128">
        <v>-0.45656469092878998</v>
      </c>
      <c r="T128">
        <v>1.8242669078451601</v>
      </c>
      <c r="U128">
        <v>1805572.4772624699</v>
      </c>
      <c r="V128">
        <v>2.1640728850022399</v>
      </c>
      <c r="W128">
        <v>0.313177303174278</v>
      </c>
      <c r="X128">
        <v>8.9969800020218802</v>
      </c>
      <c r="Y128">
        <v>2.6134971486162801E-2</v>
      </c>
      <c r="Z128">
        <v>-8.1322806350234895</v>
      </c>
      <c r="AA128">
        <v>0.77981350969581398</v>
      </c>
      <c r="AB128">
        <v>0.23201934850192599</v>
      </c>
      <c r="AC128">
        <v>0.41649496824596999</v>
      </c>
      <c r="AD128">
        <v>0.52854040063335594</v>
      </c>
      <c r="AE128">
        <v>0.12803352176316499</v>
      </c>
      <c r="AF128">
        <v>0.144512875453918</v>
      </c>
      <c r="AG128">
        <v>0.12047432585130401</v>
      </c>
      <c r="AH128">
        <v>0.375583315938816</v>
      </c>
      <c r="AI128">
        <v>0.193890068679582</v>
      </c>
      <c r="AJ128">
        <v>0.48865069537921801</v>
      </c>
      <c r="AK128">
        <v>1.2134856932520299</v>
      </c>
      <c r="AL128">
        <v>1.7327275171982</v>
      </c>
      <c r="AM128">
        <v>2.3835369538924001</v>
      </c>
    </row>
    <row r="129" spans="1:39" x14ac:dyDescent="0.25">
      <c r="A129">
        <v>1</v>
      </c>
      <c r="B129">
        <v>377797272.69243097</v>
      </c>
      <c r="C129">
        <v>128</v>
      </c>
      <c r="D129">
        <v>31</v>
      </c>
      <c r="E129">
        <v>0.158193754577311</v>
      </c>
      <c r="F129">
        <v>0.70733349820599001</v>
      </c>
      <c r="G129">
        <v>70937.8748280578</v>
      </c>
      <c r="H129">
        <v>8.9181479249673401E-3</v>
      </c>
      <c r="I129">
        <v>0.55886740922567002</v>
      </c>
      <c r="J129">
        <v>0.16258386637491601</v>
      </c>
      <c r="K129">
        <v>0.52566135252651303</v>
      </c>
      <c r="L129">
        <v>-2.55940558630973</v>
      </c>
      <c r="M129">
        <v>-4.3155361885111798</v>
      </c>
      <c r="N129">
        <v>0.84444361477799201</v>
      </c>
      <c r="O129">
        <v>1.7314337786296099</v>
      </c>
      <c r="P129">
        <v>0.66202917994791599</v>
      </c>
      <c r="Q129">
        <v>0.90439825579989697</v>
      </c>
      <c r="R129">
        <v>0.111256698005891</v>
      </c>
      <c r="S129">
        <v>-7.5760648034047404E-2</v>
      </c>
      <c r="T129">
        <v>2.2828995616466301</v>
      </c>
      <c r="U129">
        <v>2825260.02224768</v>
      </c>
      <c r="V129">
        <v>1.6896991980134</v>
      </c>
      <c r="W129">
        <v>0.44909284313034697</v>
      </c>
      <c r="X129">
        <v>5.2168666182667902</v>
      </c>
      <c r="Y129">
        <v>3.38063849310236E-2</v>
      </c>
      <c r="Z129">
        <v>-6.6090733493957696</v>
      </c>
      <c r="AA129">
        <v>0.29222687021549798</v>
      </c>
      <c r="AB129">
        <v>0.82343133748159703</v>
      </c>
      <c r="AC129">
        <v>0.55044944364111903</v>
      </c>
      <c r="AD129">
        <v>0.61981736678513699</v>
      </c>
      <c r="AE129">
        <v>7.0755773800658103E-2</v>
      </c>
      <c r="AF129">
        <v>8.4413520650123294E-2</v>
      </c>
      <c r="AG129">
        <v>6.6608580065425499E-2</v>
      </c>
      <c r="AH129">
        <v>0.56673946477655601</v>
      </c>
      <c r="AI129">
        <v>0.15991391214419901</v>
      </c>
      <c r="AJ129">
        <v>0.44012919980087301</v>
      </c>
      <c r="AK129">
        <v>1.5250881373739</v>
      </c>
      <c r="AL129">
        <v>2.2910683924150401</v>
      </c>
      <c r="AM129">
        <v>1.19423384607547</v>
      </c>
    </row>
    <row r="130" spans="1:39" x14ac:dyDescent="0.25">
      <c r="A130">
        <v>0</v>
      </c>
      <c r="B130">
        <v>77477437.330807105</v>
      </c>
      <c r="C130">
        <v>129</v>
      </c>
      <c r="D130">
        <v>31</v>
      </c>
      <c r="E130">
        <v>0.167077863211744</v>
      </c>
      <c r="F130">
        <v>8.8901138992514492E-3</v>
      </c>
      <c r="G130">
        <v>54707.502837351101</v>
      </c>
      <c r="H130">
        <v>1.89898716686293E-4</v>
      </c>
      <c r="I130">
        <v>1.1343282707912099</v>
      </c>
      <c r="J130">
        <v>9.6528418733068999E-2</v>
      </c>
      <c r="K130">
        <v>0.99180487146368201</v>
      </c>
      <c r="L130">
        <v>-2.1979677383042899</v>
      </c>
      <c r="M130">
        <v>-5.84971438679844</v>
      </c>
      <c r="N130">
        <v>0.79507688912097396</v>
      </c>
      <c r="O130">
        <v>0.38570742743616199</v>
      </c>
      <c r="P130">
        <v>0.81016080196714002</v>
      </c>
      <c r="Q130">
        <v>0.67309250029327805</v>
      </c>
      <c r="R130">
        <v>0.188460507833806</v>
      </c>
      <c r="S130">
        <v>-0.309456863999367</v>
      </c>
      <c r="T130">
        <v>2.8869990115717501</v>
      </c>
      <c r="U130">
        <v>2784471.9301629802</v>
      </c>
      <c r="V130">
        <v>2.6773137153068101</v>
      </c>
      <c r="W130">
        <v>0.45559418962604797</v>
      </c>
      <c r="X130">
        <v>5.1121540992870003</v>
      </c>
      <c r="Y130">
        <v>1.9684186583272398E-2</v>
      </c>
      <c r="Z130">
        <v>-7.3537674248218501</v>
      </c>
      <c r="AA130">
        <v>0.331239710200112</v>
      </c>
      <c r="AB130">
        <v>0.79538210801198195</v>
      </c>
      <c r="AC130">
        <v>0.40658862795913597</v>
      </c>
      <c r="AD130">
        <v>0.17683217565878301</v>
      </c>
      <c r="AE130">
        <v>9.2021845040842903E-2</v>
      </c>
      <c r="AF130">
        <v>8.5254545230651305E-2</v>
      </c>
      <c r="AG130">
        <v>8.6481809047982097E-2</v>
      </c>
      <c r="AH130">
        <v>0.57412448356373902</v>
      </c>
      <c r="AI130">
        <v>0.21657841611863099</v>
      </c>
      <c r="AJ130">
        <v>0.44559688574713702</v>
      </c>
      <c r="AK130">
        <v>1.0185991855178</v>
      </c>
      <c r="AL130">
        <v>1.80843478544946</v>
      </c>
      <c r="AM130">
        <v>2.42492824061592</v>
      </c>
    </row>
    <row r="131" spans="1:39" x14ac:dyDescent="0.25">
      <c r="A131">
        <v>0</v>
      </c>
      <c r="B131">
        <v>0</v>
      </c>
      <c r="C131">
        <v>130</v>
      </c>
      <c r="D131">
        <v>31</v>
      </c>
      <c r="E131">
        <v>0.17749382516916401</v>
      </c>
      <c r="F131">
        <v>0.83504591179895205</v>
      </c>
      <c r="G131">
        <v>72656.529719533894</v>
      </c>
      <c r="H131">
        <v>1.0326467846785699E-2</v>
      </c>
      <c r="I131">
        <v>1.3860886609900001</v>
      </c>
      <c r="J131">
        <v>0.17299674813024499</v>
      </c>
      <c r="K131">
        <v>0.81279607652802999</v>
      </c>
      <c r="L131">
        <v>-3.5885406994633402</v>
      </c>
      <c r="M131">
        <v>-11.317186793796701</v>
      </c>
      <c r="N131">
        <v>0.74058488843089398</v>
      </c>
      <c r="O131">
        <v>2.45104852132047</v>
      </c>
      <c r="P131">
        <v>0.69946256832592202</v>
      </c>
      <c r="Q131">
        <v>0.54929274870722999</v>
      </c>
      <c r="R131">
        <v>0.21656370334269001</v>
      </c>
      <c r="S131">
        <v>-0.19205916813982199</v>
      </c>
      <c r="T131">
        <v>1.6639238626742701</v>
      </c>
      <c r="U131">
        <v>1505975.1568757901</v>
      </c>
      <c r="V131">
        <v>1.5219260287529299</v>
      </c>
      <c r="W131">
        <v>0.45418086198926899</v>
      </c>
      <c r="X131">
        <v>9.9116702697356196</v>
      </c>
      <c r="Y131">
        <v>2.62445268954958E-2</v>
      </c>
      <c r="Z131">
        <v>-5.8740510629769398</v>
      </c>
      <c r="AA131">
        <v>0.30187674668384701</v>
      </c>
      <c r="AB131">
        <v>0.851817756089149</v>
      </c>
      <c r="AC131">
        <v>0.453763955252944</v>
      </c>
      <c r="AD131">
        <v>0.284354607395362</v>
      </c>
      <c r="AE131">
        <v>8.1796093170531103E-2</v>
      </c>
      <c r="AF131">
        <v>0.13592755588342001</v>
      </c>
      <c r="AG131">
        <v>0.116587723508361</v>
      </c>
      <c r="AH131">
        <v>0.54601171606057297</v>
      </c>
      <c r="AI131">
        <v>0.19783059206523501</v>
      </c>
      <c r="AJ131">
        <v>0.298593132760888</v>
      </c>
      <c r="AK131">
        <v>0.70325172947278503</v>
      </c>
      <c r="AL131">
        <v>1.5373251353084201</v>
      </c>
      <c r="AM131">
        <v>1.8954473557167599</v>
      </c>
    </row>
    <row r="132" spans="1:39" x14ac:dyDescent="0.25">
      <c r="A132">
        <v>0</v>
      </c>
      <c r="B132">
        <v>5177946.24755204</v>
      </c>
      <c r="C132">
        <v>131</v>
      </c>
      <c r="D132">
        <v>31</v>
      </c>
      <c r="E132">
        <v>0.19994046528602499</v>
      </c>
      <c r="F132">
        <v>0.58334918740671104</v>
      </c>
      <c r="G132">
        <v>82281.659206870201</v>
      </c>
      <c r="H132">
        <v>6.6956288410467105E-4</v>
      </c>
      <c r="I132">
        <v>0.92227070662064903</v>
      </c>
      <c r="J132">
        <v>9.2328289001525302E-2</v>
      </c>
      <c r="K132">
        <v>0.66564340896380603</v>
      </c>
      <c r="L132">
        <v>-4.3271748405043002</v>
      </c>
      <c r="M132">
        <v>-9.3804015451949105</v>
      </c>
      <c r="N132">
        <v>0.921972056520171</v>
      </c>
      <c r="O132">
        <v>0.96732223334425604</v>
      </c>
      <c r="P132">
        <v>0.795780878438614</v>
      </c>
      <c r="Q132">
        <v>0.79566393887682396</v>
      </c>
      <c r="R132">
        <v>0.115959187298722</v>
      </c>
      <c r="S132">
        <v>-0.20434975342999701</v>
      </c>
      <c r="T132">
        <v>3.21583598569618</v>
      </c>
      <c r="U132">
        <v>2365606.6085654302</v>
      </c>
      <c r="V132">
        <v>2.4098102822026699</v>
      </c>
      <c r="W132">
        <v>0.34106963576876997</v>
      </c>
      <c r="X132">
        <v>8.9147821794380402</v>
      </c>
      <c r="Y132">
        <v>2.75652105120247E-2</v>
      </c>
      <c r="Z132">
        <v>-7.5367084627505401</v>
      </c>
      <c r="AA132">
        <v>0.18147778379218699</v>
      </c>
      <c r="AB132">
        <v>0.36765129763167398</v>
      </c>
      <c r="AC132">
        <v>3.6562899453565501E-2</v>
      </c>
      <c r="AD132">
        <v>0.40073083962663097</v>
      </c>
      <c r="AE132">
        <v>0.13119810914841901</v>
      </c>
      <c r="AF132">
        <v>6.0776065925718298E-2</v>
      </c>
      <c r="AG132">
        <v>0.13792442869581301</v>
      </c>
      <c r="AH132">
        <v>0.45652732054145301</v>
      </c>
      <c r="AI132">
        <v>0.19884155449178101</v>
      </c>
      <c r="AJ132">
        <v>0.52460706762350195</v>
      </c>
      <c r="AK132">
        <v>2.3045967427491201</v>
      </c>
      <c r="AL132">
        <v>2.4929272371887201</v>
      </c>
      <c r="AM132">
        <v>2.4857379077039199</v>
      </c>
    </row>
    <row r="133" spans="1:39" x14ac:dyDescent="0.25">
      <c r="A133">
        <v>0</v>
      </c>
      <c r="B133">
        <v>0</v>
      </c>
      <c r="C133">
        <v>132</v>
      </c>
      <c r="D133">
        <v>31</v>
      </c>
      <c r="E133">
        <v>0.121498764123768</v>
      </c>
      <c r="F133">
        <v>5.7876854339847301E-2</v>
      </c>
      <c r="G133">
        <v>50766.885087970899</v>
      </c>
      <c r="H133">
        <v>3.3003351288207299E-3</v>
      </c>
      <c r="I133">
        <v>0.72715482175222101</v>
      </c>
      <c r="J133">
        <v>0.13847676216246299</v>
      </c>
      <c r="K133">
        <v>0.934600669959327</v>
      </c>
      <c r="L133">
        <v>-4.7054634875245398</v>
      </c>
      <c r="M133">
        <v>-9.4752038889750807</v>
      </c>
      <c r="N133">
        <v>0.74242283617379101</v>
      </c>
      <c r="O133">
        <v>1.5570004453709601</v>
      </c>
      <c r="P133">
        <v>0.88497028025658797</v>
      </c>
      <c r="Q133">
        <v>0.66674504586320804</v>
      </c>
      <c r="R133">
        <v>4.20869360174402E-2</v>
      </c>
      <c r="S133">
        <v>-0.22975253848882901</v>
      </c>
      <c r="T133">
        <v>3.0703012841427699</v>
      </c>
      <c r="U133">
        <v>2015438.7748497501</v>
      </c>
      <c r="V133">
        <v>1.5621840344468401</v>
      </c>
      <c r="W133">
        <v>0.48020854934735702</v>
      </c>
      <c r="X133">
        <v>9.8508826606790496</v>
      </c>
      <c r="Y133">
        <v>2.3350574137654501E-2</v>
      </c>
      <c r="Z133">
        <v>-11.6059013129678</v>
      </c>
      <c r="AA133">
        <v>0.69484406461159198</v>
      </c>
      <c r="AB133">
        <v>0.91206669806502805</v>
      </c>
      <c r="AC133">
        <v>0.68094202883192301</v>
      </c>
      <c r="AD133">
        <v>0.18726632079342401</v>
      </c>
      <c r="AE133">
        <v>6.4393773612217001E-2</v>
      </c>
      <c r="AF133">
        <v>6.1329315814306E-2</v>
      </c>
      <c r="AG133">
        <v>0.121530613776064</v>
      </c>
      <c r="AH133">
        <v>0.318494396198716</v>
      </c>
      <c r="AI133">
        <v>0.27602817590755901</v>
      </c>
      <c r="AJ133">
        <v>0.36077663979702601</v>
      </c>
      <c r="AK133">
        <v>2.1882650597588</v>
      </c>
      <c r="AL133">
        <v>1.26585853766915</v>
      </c>
      <c r="AM133">
        <v>1.9350260281195399</v>
      </c>
    </row>
    <row r="134" spans="1:39" x14ac:dyDescent="0.25">
      <c r="A134">
        <v>0</v>
      </c>
      <c r="B134">
        <v>0</v>
      </c>
      <c r="C134">
        <v>133</v>
      </c>
      <c r="D134">
        <v>31</v>
      </c>
      <c r="E134">
        <v>0.17157421950576801</v>
      </c>
      <c r="F134">
        <v>0.44806231283582698</v>
      </c>
      <c r="G134">
        <v>25811.545707430902</v>
      </c>
      <c r="H134">
        <v>1.02789866520558E-2</v>
      </c>
      <c r="I134">
        <v>0.50410860412323399</v>
      </c>
      <c r="J134">
        <v>0.211132374576846</v>
      </c>
      <c r="K134">
        <v>0.58915915240708305</v>
      </c>
      <c r="L134">
        <v>-3.09082076111343</v>
      </c>
      <c r="M134">
        <v>-11.949692229023199</v>
      </c>
      <c r="N134">
        <v>0.94970826905185801</v>
      </c>
      <c r="O134">
        <v>1.09142200769371</v>
      </c>
      <c r="P134">
        <v>0.95667692446056796</v>
      </c>
      <c r="Q134">
        <v>0.60357050644815902</v>
      </c>
      <c r="R134">
        <v>9.7879596523125691E-3</v>
      </c>
      <c r="S134">
        <v>-0.35126784660620602</v>
      </c>
      <c r="T134">
        <v>2.1269072213908702</v>
      </c>
      <c r="U134">
        <v>2128353.13085467</v>
      </c>
      <c r="V134">
        <v>2.5205589493783198</v>
      </c>
      <c r="W134">
        <v>0.30276924180449</v>
      </c>
      <c r="X134">
        <v>8.3464116224786302</v>
      </c>
      <c r="Y134">
        <v>2.7875092777539301E-2</v>
      </c>
      <c r="Z134">
        <v>-11.153411449138099</v>
      </c>
      <c r="AA134">
        <v>0.157900796540896</v>
      </c>
      <c r="AB134">
        <v>0.12737349734176001</v>
      </c>
      <c r="AC134">
        <v>0.26157052349299198</v>
      </c>
      <c r="AD134">
        <v>0.94249118422972999</v>
      </c>
      <c r="AE134">
        <v>9.0778037477401097E-2</v>
      </c>
      <c r="AF134">
        <v>0.119569739020313</v>
      </c>
      <c r="AG134">
        <v>0.119174612176255</v>
      </c>
      <c r="AH134">
        <v>0.37008340681541002</v>
      </c>
      <c r="AI134">
        <v>0.28183805868920198</v>
      </c>
      <c r="AJ134">
        <v>0.333483130134968</v>
      </c>
      <c r="AK134">
        <v>1.9651307733508501</v>
      </c>
      <c r="AL134">
        <v>1.7576907390549901</v>
      </c>
      <c r="AM134">
        <v>1.4833479709840001</v>
      </c>
    </row>
    <row r="135" spans="1:39" x14ac:dyDescent="0.25">
      <c r="A135">
        <v>0</v>
      </c>
      <c r="B135">
        <v>182406763.50166401</v>
      </c>
      <c r="C135">
        <v>134</v>
      </c>
      <c r="D135">
        <v>31</v>
      </c>
      <c r="E135">
        <v>0.1374160043546</v>
      </c>
      <c r="F135">
        <v>0.57193589614704299</v>
      </c>
      <c r="G135">
        <v>48951.984239392899</v>
      </c>
      <c r="H135">
        <v>8.3615219672478307E-3</v>
      </c>
      <c r="I135">
        <v>0.66891488640673902</v>
      </c>
      <c r="J135">
        <v>0.18672799906780699</v>
      </c>
      <c r="K135">
        <v>0.56532810232311004</v>
      </c>
      <c r="L135">
        <v>-2.2098378529166798</v>
      </c>
      <c r="M135">
        <v>-4.1642545869760204</v>
      </c>
      <c r="N135">
        <v>0.89092013908131096</v>
      </c>
      <c r="O135">
        <v>1.2888892407550401</v>
      </c>
      <c r="P135">
        <v>0.64779602938983605</v>
      </c>
      <c r="Q135">
        <v>0.76121614172821905</v>
      </c>
      <c r="R135">
        <v>8.5337189542769906E-2</v>
      </c>
      <c r="S135">
        <v>-6.3816364957601804E-2</v>
      </c>
      <c r="T135">
        <v>1.4411208027845701</v>
      </c>
      <c r="U135">
        <v>2937349.69197074</v>
      </c>
      <c r="V135">
        <v>2.0242062566452699</v>
      </c>
      <c r="W135">
        <v>0.31734432572079802</v>
      </c>
      <c r="X135">
        <v>6.5637274014181504</v>
      </c>
      <c r="Y135">
        <v>2.5489101845053101E-2</v>
      </c>
      <c r="Z135">
        <v>-5.5286773893144003</v>
      </c>
      <c r="AA135">
        <v>0.15140747735952001</v>
      </c>
      <c r="AB135">
        <v>0.67884619958000303</v>
      </c>
      <c r="AC135">
        <v>0.87408435138873797</v>
      </c>
      <c r="AD135">
        <v>0.450739708105102</v>
      </c>
      <c r="AE135">
        <v>8.6428906486835294E-2</v>
      </c>
      <c r="AF135">
        <v>0.11431770351436001</v>
      </c>
      <c r="AG135">
        <v>8.4458500580047294E-2</v>
      </c>
      <c r="AH135">
        <v>0.32301671337041798</v>
      </c>
      <c r="AI135">
        <v>0.16505164987145701</v>
      </c>
      <c r="AJ135">
        <v>0.323739901432674</v>
      </c>
      <c r="AK135">
        <v>2.47908544888555</v>
      </c>
      <c r="AL135">
        <v>2.0518395707727199</v>
      </c>
      <c r="AM135">
        <v>0.91104295052514594</v>
      </c>
    </row>
    <row r="136" spans="1:39" x14ac:dyDescent="0.25">
      <c r="A136">
        <v>0</v>
      </c>
      <c r="B136">
        <v>0</v>
      </c>
      <c r="C136">
        <v>135</v>
      </c>
      <c r="D136">
        <v>31</v>
      </c>
      <c r="E136">
        <v>0.15554908013250701</v>
      </c>
      <c r="F136">
        <v>0.67467442942201195</v>
      </c>
      <c r="G136">
        <v>80657.854995399204</v>
      </c>
      <c r="H136">
        <v>6.6634715599042799E-3</v>
      </c>
      <c r="I136">
        <v>0.93226095366943595</v>
      </c>
      <c r="J136">
        <v>0.24088599491842599</v>
      </c>
      <c r="K136">
        <v>0.84079127866600201</v>
      </c>
      <c r="L136">
        <v>-3.530473237806</v>
      </c>
      <c r="M136">
        <v>-4.5739757578447504</v>
      </c>
      <c r="N136">
        <v>0.82784463409113196</v>
      </c>
      <c r="O136">
        <v>0.86711214168651596</v>
      </c>
      <c r="P136">
        <v>0.982438107048627</v>
      </c>
      <c r="Q136">
        <v>0.89993093165860005</v>
      </c>
      <c r="R136">
        <v>0.133420549874427</v>
      </c>
      <c r="S136">
        <v>-0.43449501089111398</v>
      </c>
      <c r="T136">
        <v>3.7553712946153199</v>
      </c>
      <c r="U136">
        <v>1251295.3576981099</v>
      </c>
      <c r="V136">
        <v>2.7690818899590499</v>
      </c>
      <c r="W136">
        <v>0.495820142735378</v>
      </c>
      <c r="X136">
        <v>7.8473201769171297</v>
      </c>
      <c r="Y136">
        <v>1.7296227916812099E-2</v>
      </c>
      <c r="Z136">
        <v>-8.9392312370333809</v>
      </c>
      <c r="AA136">
        <v>0.52026142603845804</v>
      </c>
      <c r="AB136">
        <v>0.61213453800999595</v>
      </c>
      <c r="AC136">
        <v>0.84169061749242202</v>
      </c>
      <c r="AD136">
        <v>0.719062969652005</v>
      </c>
      <c r="AE136">
        <v>0.11036673416337001</v>
      </c>
      <c r="AF136">
        <v>8.4753521408652902E-2</v>
      </c>
      <c r="AG136">
        <v>6.1277162042679301E-2</v>
      </c>
      <c r="AH136">
        <v>0.40062976228503999</v>
      </c>
      <c r="AI136">
        <v>0.21413328898610801</v>
      </c>
      <c r="AJ136">
        <v>0.34468125313334202</v>
      </c>
      <c r="AK136">
        <v>0.63744064087483598</v>
      </c>
      <c r="AL136">
        <v>1.1296625830101099</v>
      </c>
      <c r="AM136">
        <v>2.13099277666183</v>
      </c>
    </row>
    <row r="137" spans="1:39" x14ac:dyDescent="0.25">
      <c r="A137">
        <v>0</v>
      </c>
      <c r="B137">
        <v>55932531.940735802</v>
      </c>
      <c r="C137">
        <v>136</v>
      </c>
      <c r="D137">
        <v>31</v>
      </c>
      <c r="E137">
        <v>0.19438116645009701</v>
      </c>
      <c r="F137">
        <v>0.62341249651275599</v>
      </c>
      <c r="G137">
        <v>81219.848647597202</v>
      </c>
      <c r="H137">
        <v>2.7996125877345901E-3</v>
      </c>
      <c r="I137">
        <v>0.42785514944314501</v>
      </c>
      <c r="J137">
        <v>0.117760382559791</v>
      </c>
      <c r="K137">
        <v>0.92274361978517805</v>
      </c>
      <c r="L137">
        <v>-3.8729929788270998</v>
      </c>
      <c r="M137">
        <v>-4.7500455523468599</v>
      </c>
      <c r="N137">
        <v>0.73654567271750404</v>
      </c>
      <c r="O137">
        <v>1.9057463300986901</v>
      </c>
      <c r="P137">
        <v>0.75229743728740095</v>
      </c>
      <c r="Q137">
        <v>0.68328773120127195</v>
      </c>
      <c r="R137">
        <v>0.20261248647584601</v>
      </c>
      <c r="S137">
        <v>-0.48355326287797701</v>
      </c>
      <c r="T137">
        <v>2.3973578757804401</v>
      </c>
      <c r="U137">
        <v>1977538.2393598601</v>
      </c>
      <c r="V137">
        <v>2.2397142760804898</v>
      </c>
      <c r="W137">
        <v>0.50309742375975497</v>
      </c>
      <c r="X137">
        <v>7.9076733461231896</v>
      </c>
      <c r="Y137">
        <v>3.1877203150918097E-2</v>
      </c>
      <c r="Z137">
        <v>-8.1695936195738597</v>
      </c>
      <c r="AA137">
        <v>0.49490224236960101</v>
      </c>
      <c r="AB137">
        <v>0.144462463565869</v>
      </c>
      <c r="AC137">
        <v>0.85424710978753904</v>
      </c>
      <c r="AD137">
        <v>0.68238348383340097</v>
      </c>
      <c r="AE137">
        <v>0.10970916602877</v>
      </c>
      <c r="AF137">
        <v>6.8291339772404203E-2</v>
      </c>
      <c r="AG137">
        <v>9.6444942538160799E-2</v>
      </c>
      <c r="AH137">
        <v>0.568479711759451</v>
      </c>
      <c r="AI137">
        <v>0.21570181803556601</v>
      </c>
      <c r="AJ137">
        <v>0.362903991767485</v>
      </c>
      <c r="AK137">
        <v>1.7772093043924999</v>
      </c>
      <c r="AL137">
        <v>0.64758551557129296</v>
      </c>
      <c r="AM137">
        <v>2.0022382629651201</v>
      </c>
    </row>
    <row r="138" spans="1:39" x14ac:dyDescent="0.25">
      <c r="A138">
        <v>1</v>
      </c>
      <c r="B138">
        <v>552184569.92862999</v>
      </c>
      <c r="C138">
        <v>137</v>
      </c>
      <c r="D138">
        <v>31</v>
      </c>
      <c r="E138">
        <v>0.15793313713441601</v>
      </c>
      <c r="F138">
        <v>0.109481489618775</v>
      </c>
      <c r="G138">
        <v>88667.782816337407</v>
      </c>
      <c r="H138">
        <v>6.4151332660205701E-3</v>
      </c>
      <c r="I138">
        <v>1.1090208805822801</v>
      </c>
      <c r="J138">
        <v>0.22864705732739801</v>
      </c>
      <c r="K138">
        <v>0.85898799739428799</v>
      </c>
      <c r="L138">
        <v>-3.1268742083758099</v>
      </c>
      <c r="M138">
        <v>-4.60199773214757</v>
      </c>
      <c r="N138">
        <v>0.90250357904331802</v>
      </c>
      <c r="O138">
        <v>2.68566759533724</v>
      </c>
      <c r="P138">
        <v>0.73550814985949498</v>
      </c>
      <c r="Q138">
        <v>0.56067962352419298</v>
      </c>
      <c r="R138">
        <v>2.1485461345582699E-2</v>
      </c>
      <c r="S138">
        <v>-0.31676005456713002</v>
      </c>
      <c r="T138">
        <v>3.18528525307309</v>
      </c>
      <c r="U138">
        <v>2285914.2109006601</v>
      </c>
      <c r="V138">
        <v>1.57825413315324</v>
      </c>
      <c r="W138">
        <v>0.440601508050109</v>
      </c>
      <c r="X138">
        <v>10.9233109967667</v>
      </c>
      <c r="Y138">
        <v>1.8915876776373301E-2</v>
      </c>
      <c r="Z138">
        <v>-6.2586544200032996</v>
      </c>
      <c r="AA138">
        <v>0.68301100702374196</v>
      </c>
      <c r="AB138">
        <v>0.266479291452561</v>
      </c>
      <c r="AC138">
        <v>0.74435145068680897</v>
      </c>
      <c r="AD138">
        <v>0.46070200376096199</v>
      </c>
      <c r="AE138">
        <v>0.10646971393981899</v>
      </c>
      <c r="AF138">
        <v>0.13236444946925599</v>
      </c>
      <c r="AG138">
        <v>0.100236924124532</v>
      </c>
      <c r="AH138">
        <v>0.37715029026734398</v>
      </c>
      <c r="AI138">
        <v>0.26991163232631499</v>
      </c>
      <c r="AJ138">
        <v>0.35859650181517899</v>
      </c>
      <c r="AK138">
        <v>1.3339715533601699</v>
      </c>
      <c r="AL138">
        <v>2.2288432862438499</v>
      </c>
      <c r="AM138">
        <v>2.30751463261837</v>
      </c>
    </row>
    <row r="139" spans="1:39" x14ac:dyDescent="0.25">
      <c r="A139">
        <v>0</v>
      </c>
      <c r="B139">
        <v>19640454.071039699</v>
      </c>
      <c r="C139">
        <v>138</v>
      </c>
      <c r="D139">
        <v>31</v>
      </c>
      <c r="E139">
        <v>0.13849659085308699</v>
      </c>
      <c r="F139">
        <v>0.52956431132974102</v>
      </c>
      <c r="G139">
        <v>65104.219832486699</v>
      </c>
      <c r="H139">
        <v>4.4612228712777096E-3</v>
      </c>
      <c r="I139">
        <v>1.2882416872431099</v>
      </c>
      <c r="J139">
        <v>8.5103401817905294E-2</v>
      </c>
      <c r="K139">
        <v>0.52316464235191196</v>
      </c>
      <c r="L139">
        <v>-3.57653813378885</v>
      </c>
      <c r="M139">
        <v>-5.1353403227683199</v>
      </c>
      <c r="N139">
        <v>0.70368007351388195</v>
      </c>
      <c r="O139">
        <v>0.49511258706046002</v>
      </c>
      <c r="P139">
        <v>0.82701782852644101</v>
      </c>
      <c r="Q139">
        <v>0.69236889274034197</v>
      </c>
      <c r="R139">
        <v>0.23125998405419501</v>
      </c>
      <c r="S139">
        <v>-0.47319648820033799</v>
      </c>
      <c r="T139">
        <v>2.8029151245020301</v>
      </c>
      <c r="U139">
        <v>2901705.65473847</v>
      </c>
      <c r="V139">
        <v>1.6005410674901199</v>
      </c>
      <c r="W139">
        <v>0.56722269783646295</v>
      </c>
      <c r="X139">
        <v>13.612197247042801</v>
      </c>
      <c r="Y139">
        <v>1.37430320851739E-2</v>
      </c>
      <c r="Z139">
        <v>-10.5684608441126</v>
      </c>
      <c r="AA139">
        <v>0.42285868545493599</v>
      </c>
      <c r="AB139">
        <v>0.29345955284196001</v>
      </c>
      <c r="AC139">
        <v>0.89695815948536595</v>
      </c>
      <c r="AD139">
        <v>0.62335546096786898</v>
      </c>
      <c r="AE139">
        <v>7.1543292596936203E-2</v>
      </c>
      <c r="AF139">
        <v>0.10979463057755499</v>
      </c>
      <c r="AG139">
        <v>5.0450616284040697E-2</v>
      </c>
      <c r="AH139">
        <v>0.55720825984511801</v>
      </c>
      <c r="AI139">
        <v>0.28751503761007902</v>
      </c>
      <c r="AJ139">
        <v>0.34381574261845099</v>
      </c>
      <c r="AK139">
        <v>2.22409336258018</v>
      </c>
      <c r="AL139">
        <v>1.1247123201865199</v>
      </c>
      <c r="AM139">
        <v>1.7750463003638199</v>
      </c>
    </row>
    <row r="140" spans="1:39" x14ac:dyDescent="0.25">
      <c r="A140">
        <v>0</v>
      </c>
      <c r="B140">
        <v>0</v>
      </c>
      <c r="C140">
        <v>139</v>
      </c>
      <c r="D140">
        <v>31</v>
      </c>
      <c r="E140">
        <v>0.16072292291943499</v>
      </c>
      <c r="F140">
        <v>0.99548669629381004</v>
      </c>
      <c r="G140">
        <v>46528.146011987701</v>
      </c>
      <c r="H140">
        <v>7.0590373042551799E-3</v>
      </c>
      <c r="I140">
        <v>0.82298893489199698</v>
      </c>
      <c r="J140">
        <v>0.184453696324199</v>
      </c>
      <c r="K140">
        <v>0.95676191530364996</v>
      </c>
      <c r="L140">
        <v>-2.9293305723555401</v>
      </c>
      <c r="M140">
        <v>-9.7780496429652004</v>
      </c>
      <c r="N140">
        <v>0.95339846419508101</v>
      </c>
      <c r="O140">
        <v>1.8604806702429899</v>
      </c>
      <c r="P140">
        <v>0.64103488476155301</v>
      </c>
      <c r="Q140">
        <v>0.64929221883241595</v>
      </c>
      <c r="R140">
        <v>0.19816768760123499</v>
      </c>
      <c r="S140">
        <v>-0.18289149222720899</v>
      </c>
      <c r="T140">
        <v>1.50504615532118</v>
      </c>
      <c r="U140">
        <v>2606654.28443579</v>
      </c>
      <c r="V140">
        <v>2.8404500280576799</v>
      </c>
      <c r="W140">
        <v>0.39322870491526601</v>
      </c>
      <c r="X140">
        <v>8.2711000570911004</v>
      </c>
      <c r="Y140">
        <v>3.1173849245287402E-2</v>
      </c>
      <c r="Z140">
        <v>-8.07449513805099</v>
      </c>
      <c r="AA140">
        <v>0.70551580955437398</v>
      </c>
      <c r="AB140">
        <v>0.16782589237554901</v>
      </c>
      <c r="AC140">
        <v>0.16710159509442701</v>
      </c>
      <c r="AD140">
        <v>0.56509584230137999</v>
      </c>
      <c r="AE140">
        <v>6.5358227674965699E-2</v>
      </c>
      <c r="AF140">
        <v>7.3786122834077095E-2</v>
      </c>
      <c r="AG140">
        <v>0.118200571800815</v>
      </c>
      <c r="AH140">
        <v>0.39823632277389998</v>
      </c>
      <c r="AI140">
        <v>0.209649576450465</v>
      </c>
      <c r="AJ140">
        <v>0.41931237499802398</v>
      </c>
      <c r="AK140">
        <v>0.65156347280243598</v>
      </c>
      <c r="AL140">
        <v>1.9171185738812899</v>
      </c>
      <c r="AM140">
        <v>2.1326168386129098</v>
      </c>
    </row>
    <row r="141" spans="1:39" x14ac:dyDescent="0.25">
      <c r="A141">
        <v>0</v>
      </c>
      <c r="B141">
        <v>10657070.4232357</v>
      </c>
      <c r="C141">
        <v>140</v>
      </c>
      <c r="D141">
        <v>31</v>
      </c>
      <c r="E141">
        <v>0.16920148807042301</v>
      </c>
      <c r="F141">
        <v>0.27551122126635202</v>
      </c>
      <c r="G141">
        <v>80424.794147460503</v>
      </c>
      <c r="H141">
        <v>9.9629288216366001E-3</v>
      </c>
      <c r="I141">
        <v>0.53040157352108497</v>
      </c>
      <c r="J141">
        <v>0.101237461035562</v>
      </c>
      <c r="K141">
        <v>0.67680191135615997</v>
      </c>
      <c r="L141">
        <v>-2.1279192580608699</v>
      </c>
      <c r="M141">
        <v>-5.38102308968082</v>
      </c>
      <c r="N141">
        <v>0.72904530616849705</v>
      </c>
      <c r="O141">
        <v>0.95729669103040305</v>
      </c>
      <c r="P141">
        <v>0.68417444338230404</v>
      </c>
      <c r="Q141">
        <v>0.78837550999480299</v>
      </c>
      <c r="R141">
        <v>0.12902352677890999</v>
      </c>
      <c r="S141">
        <v>-0.235078365623485</v>
      </c>
      <c r="T141">
        <v>2.8989119806128998</v>
      </c>
      <c r="U141">
        <v>2349199.8398583401</v>
      </c>
      <c r="V141">
        <v>2.25138350925234</v>
      </c>
      <c r="W141">
        <v>0.54559655375930005</v>
      </c>
      <c r="X141">
        <v>5.4091941536753403</v>
      </c>
      <c r="Y141">
        <v>3.2550668929523602E-2</v>
      </c>
      <c r="Z141">
        <v>-9.0034243971295709</v>
      </c>
      <c r="AA141">
        <v>0.358529059813125</v>
      </c>
      <c r="AB141">
        <v>0.98253783382591797</v>
      </c>
      <c r="AC141">
        <v>1.3827973623992899E-2</v>
      </c>
      <c r="AD141">
        <v>0.92715853009140103</v>
      </c>
      <c r="AE141">
        <v>0.12708470608317299</v>
      </c>
      <c r="AF141">
        <v>6.4163714592694293E-2</v>
      </c>
      <c r="AG141">
        <v>5.4825262824771903E-2</v>
      </c>
      <c r="AH141">
        <v>0.36557725890588499</v>
      </c>
      <c r="AI141">
        <v>0.198392825355695</v>
      </c>
      <c r="AJ141">
        <v>0.46800957407569499</v>
      </c>
      <c r="AK141">
        <v>1.56007255299578</v>
      </c>
      <c r="AL141">
        <v>0.62944260182507605</v>
      </c>
      <c r="AM141">
        <v>0.94767463020833698</v>
      </c>
    </row>
    <row r="142" spans="1:39" x14ac:dyDescent="0.25">
      <c r="A142">
        <v>1</v>
      </c>
      <c r="B142">
        <v>410766703.20985699</v>
      </c>
      <c r="C142">
        <v>141</v>
      </c>
      <c r="D142">
        <v>31</v>
      </c>
      <c r="E142">
        <v>0.108192564890254</v>
      </c>
      <c r="F142">
        <v>0.82326248368597599</v>
      </c>
      <c r="G142">
        <v>64210.839811450598</v>
      </c>
      <c r="H142">
        <v>3.10513799204491E-4</v>
      </c>
      <c r="I142">
        <v>0.56499510127468999</v>
      </c>
      <c r="J142">
        <v>0.183999193890413</v>
      </c>
      <c r="K142">
        <v>0.88403012941300396</v>
      </c>
      <c r="L142">
        <v>-2.0694481639144899</v>
      </c>
      <c r="M142">
        <v>-4.0425327123794697</v>
      </c>
      <c r="N142">
        <v>0.95080418879806505</v>
      </c>
      <c r="O142">
        <v>1.3468192464152799</v>
      </c>
      <c r="P142">
        <v>0.63090674290573201</v>
      </c>
      <c r="Q142">
        <v>0.82617564148968103</v>
      </c>
      <c r="R142">
        <v>0.119345051645359</v>
      </c>
      <c r="S142">
        <v>-0.391857756039244</v>
      </c>
      <c r="T142">
        <v>3.5656326681783002</v>
      </c>
      <c r="U142">
        <v>1368649.8423595901</v>
      </c>
      <c r="V142">
        <v>2.1038116295967502</v>
      </c>
      <c r="W142">
        <v>0.32934848757111501</v>
      </c>
      <c r="X142">
        <v>12.6729133513523</v>
      </c>
      <c r="Y142">
        <v>2.6405728288263201E-2</v>
      </c>
      <c r="Z142">
        <v>-6.7908019342739099</v>
      </c>
      <c r="AA142">
        <v>0.73119951761094903</v>
      </c>
      <c r="AB142">
        <v>0.24257696136366599</v>
      </c>
      <c r="AC142">
        <v>0.80569178348174297</v>
      </c>
      <c r="AD142">
        <v>0.85844249232090097</v>
      </c>
      <c r="AE142">
        <v>9.8267273364122998E-2</v>
      </c>
      <c r="AF142">
        <v>7.4099574155057801E-2</v>
      </c>
      <c r="AG142">
        <v>7.0714476795867107E-2</v>
      </c>
      <c r="AH142">
        <v>0.56289400770182296</v>
      </c>
      <c r="AI142">
        <v>0.291112657311838</v>
      </c>
      <c r="AJ142">
        <v>0.51058776787351801</v>
      </c>
      <c r="AK142">
        <v>0.85636612414013402</v>
      </c>
      <c r="AL142">
        <v>1.3478762794463199</v>
      </c>
      <c r="AM142">
        <v>2.2096818949883001</v>
      </c>
    </row>
    <row r="143" spans="1:39" x14ac:dyDescent="0.25">
      <c r="A143">
        <v>0</v>
      </c>
      <c r="B143">
        <v>0</v>
      </c>
      <c r="C143">
        <v>142</v>
      </c>
      <c r="D143">
        <v>31</v>
      </c>
      <c r="E143">
        <v>0.19091328011162101</v>
      </c>
      <c r="F143">
        <v>0.60692750436952303</v>
      </c>
      <c r="G143">
        <v>99438.465550716501</v>
      </c>
      <c r="H143">
        <v>4.6122838592331404E-3</v>
      </c>
      <c r="I143">
        <v>1.3933638000342801</v>
      </c>
      <c r="J143">
        <v>0.17638780031593301</v>
      </c>
      <c r="K143">
        <v>0.79909650275541899</v>
      </c>
      <c r="L143">
        <v>-3.7210139103000999</v>
      </c>
      <c r="M143">
        <v>-7.49330222101882</v>
      </c>
      <c r="N143">
        <v>0.81286165226518603</v>
      </c>
      <c r="O143">
        <v>1.5322142661976601</v>
      </c>
      <c r="P143">
        <v>0.96867313245963305</v>
      </c>
      <c r="Q143">
        <v>0.64370477501128298</v>
      </c>
      <c r="R143">
        <v>4.4464949432294801E-2</v>
      </c>
      <c r="S143">
        <v>-0.17726769900182299</v>
      </c>
      <c r="T143">
        <v>1.1212608787941301</v>
      </c>
      <c r="U143">
        <v>1618580.2090261099</v>
      </c>
      <c r="V143">
        <v>2.9970175989222501</v>
      </c>
      <c r="W143">
        <v>0.477431632645195</v>
      </c>
      <c r="X143">
        <v>13.0700258537079</v>
      </c>
      <c r="Y143">
        <v>3.1044071343500498E-2</v>
      </c>
      <c r="Z143">
        <v>-7.8332090027816603</v>
      </c>
      <c r="AA143">
        <v>0.73768383150245098</v>
      </c>
      <c r="AB143">
        <v>0.64382083739153995</v>
      </c>
      <c r="AC143">
        <v>0.65415939584141602</v>
      </c>
      <c r="AD143">
        <v>0.83515898393699906</v>
      </c>
      <c r="AE143">
        <v>0.144970102450345</v>
      </c>
      <c r="AF143">
        <v>0.14224786724813701</v>
      </c>
      <c r="AG143">
        <v>0.116198207610752</v>
      </c>
      <c r="AH143">
        <v>0.339903912943881</v>
      </c>
      <c r="AI143">
        <v>0.20482365778810299</v>
      </c>
      <c r="AJ143">
        <v>0.33968942543212299</v>
      </c>
      <c r="AK143">
        <v>2.0452934464888899</v>
      </c>
      <c r="AL143">
        <v>1.0152712652953699</v>
      </c>
      <c r="AM143">
        <v>1.1794459452596999</v>
      </c>
    </row>
    <row r="144" spans="1:39" x14ac:dyDescent="0.25">
      <c r="A144">
        <v>0</v>
      </c>
      <c r="B144">
        <v>0</v>
      </c>
      <c r="C144">
        <v>143</v>
      </c>
      <c r="D144">
        <v>31</v>
      </c>
      <c r="E144">
        <v>0.12444004811090401</v>
      </c>
      <c r="F144">
        <v>0.247109009217238</v>
      </c>
      <c r="G144">
        <v>84654.378282226404</v>
      </c>
      <c r="H144">
        <v>6.0571799992583698E-4</v>
      </c>
      <c r="I144">
        <v>1.1647639146216699</v>
      </c>
      <c r="J144">
        <v>0.193836929032113</v>
      </c>
      <c r="K144">
        <v>0.80215985433431303</v>
      </c>
      <c r="L144">
        <v>-5.2823824039427603</v>
      </c>
      <c r="M144">
        <v>-6.3439130480308101</v>
      </c>
      <c r="N144">
        <v>0.99528305601386802</v>
      </c>
      <c r="O144">
        <v>2.3075146588410198</v>
      </c>
      <c r="P144">
        <v>0.76181185616506297</v>
      </c>
      <c r="Q144">
        <v>0.53366737459262403</v>
      </c>
      <c r="R144">
        <v>0.241703223465593</v>
      </c>
      <c r="S144">
        <v>-0.31482107533142001</v>
      </c>
      <c r="T144">
        <v>1.0713348772469899</v>
      </c>
      <c r="U144">
        <v>2504498.0198400998</v>
      </c>
      <c r="V144">
        <v>2.04684628464631</v>
      </c>
      <c r="W144">
        <v>0.50418099617434198</v>
      </c>
      <c r="X144">
        <v>12.239608959516</v>
      </c>
      <c r="Y144">
        <v>2.6431027721988E-2</v>
      </c>
      <c r="Z144">
        <v>-6.8523417662084096</v>
      </c>
      <c r="AA144">
        <v>0.37579635861970001</v>
      </c>
      <c r="AB144">
        <v>0.81117041178513305</v>
      </c>
      <c r="AC144">
        <v>0.52172922370722496</v>
      </c>
      <c r="AD144">
        <v>0.31054568353109102</v>
      </c>
      <c r="AE144">
        <v>0.11639118845586199</v>
      </c>
      <c r="AF144">
        <v>0.13194027497374899</v>
      </c>
      <c r="AG144">
        <v>0.11064922142552699</v>
      </c>
      <c r="AH144">
        <v>0.43569287524035899</v>
      </c>
      <c r="AI144">
        <v>0.15071748289367001</v>
      </c>
      <c r="AJ144">
        <v>0.29238508800063301</v>
      </c>
      <c r="AK144">
        <v>1.6867754558933199</v>
      </c>
      <c r="AL144">
        <v>2.3357822863031799</v>
      </c>
      <c r="AM144">
        <v>1.52225389393899</v>
      </c>
    </row>
    <row r="145" spans="1:39" x14ac:dyDescent="0.25">
      <c r="A145">
        <v>0</v>
      </c>
      <c r="B145">
        <v>12171064.364876499</v>
      </c>
      <c r="C145">
        <v>144</v>
      </c>
      <c r="D145">
        <v>31</v>
      </c>
      <c r="E145">
        <v>0.15134473754547101</v>
      </c>
      <c r="F145">
        <v>0.97736022191238603</v>
      </c>
      <c r="G145">
        <v>42012.593899329702</v>
      </c>
      <c r="H145">
        <v>9.0399666544632006E-3</v>
      </c>
      <c r="I145">
        <v>1.4059458085462699</v>
      </c>
      <c r="J145">
        <v>0.22119648704596301</v>
      </c>
      <c r="K145">
        <v>0.917774727470824</v>
      </c>
      <c r="L145">
        <v>-3.3783448833785901</v>
      </c>
      <c r="M145">
        <v>-9.6700460025388804</v>
      </c>
      <c r="N145">
        <v>0.911490467956522</v>
      </c>
      <c r="O145">
        <v>1.8051965359225399</v>
      </c>
      <c r="P145">
        <v>0.76495853271987302</v>
      </c>
      <c r="Q145">
        <v>0.86170134384650698</v>
      </c>
      <c r="R145">
        <v>6.3330741785466698E-3</v>
      </c>
      <c r="S145">
        <v>-0.28065993557451302</v>
      </c>
      <c r="T145">
        <v>2.34825257735094</v>
      </c>
      <c r="U145">
        <v>1146205.16458526</v>
      </c>
      <c r="V145">
        <v>2.15824753070134</v>
      </c>
      <c r="W145">
        <v>0.36181469439261099</v>
      </c>
      <c r="X145">
        <v>6.82271850090474</v>
      </c>
      <c r="Y145">
        <v>3.1600371064379899E-2</v>
      </c>
      <c r="Z145">
        <v>-5.0724957193993001</v>
      </c>
      <c r="AA145">
        <v>0.73357836032426005</v>
      </c>
      <c r="AB145">
        <v>0.42977944744983698</v>
      </c>
      <c r="AC145">
        <v>6.3586509906453995E-2</v>
      </c>
      <c r="AD145">
        <v>0.33016775142284999</v>
      </c>
      <c r="AE145">
        <v>7.7169050881406298E-2</v>
      </c>
      <c r="AF145">
        <v>0.124133406210807</v>
      </c>
      <c r="AG145">
        <v>0.107408050703001</v>
      </c>
      <c r="AH145">
        <v>0.29315315354958899</v>
      </c>
      <c r="AI145">
        <v>0.19959732478478701</v>
      </c>
      <c r="AJ145">
        <v>0.45237131949388398</v>
      </c>
      <c r="AK145">
        <v>1.4253078974769799</v>
      </c>
      <c r="AL145">
        <v>0.68563265445791199</v>
      </c>
      <c r="AM145">
        <v>2.3696435061719501</v>
      </c>
    </row>
    <row r="146" spans="1:39" x14ac:dyDescent="0.25">
      <c r="A146">
        <v>0</v>
      </c>
      <c r="B146">
        <v>0</v>
      </c>
      <c r="C146">
        <v>145</v>
      </c>
      <c r="D146">
        <v>31</v>
      </c>
      <c r="E146">
        <v>0.16639633981103499</v>
      </c>
      <c r="F146">
        <v>0.187837913165567</v>
      </c>
      <c r="G146">
        <v>38710.137307207297</v>
      </c>
      <c r="H146">
        <v>8.3427456305292403E-3</v>
      </c>
      <c r="I146">
        <v>0.65271400347340403</v>
      </c>
      <c r="J146">
        <v>0.14974802483397101</v>
      </c>
      <c r="K146">
        <v>0.55567825632228096</v>
      </c>
      <c r="L146">
        <v>-5.9894488836266104</v>
      </c>
      <c r="M146">
        <v>-5.7853764912486101</v>
      </c>
      <c r="N146">
        <v>0.96019126767059804</v>
      </c>
      <c r="O146">
        <v>2.3654961513717701</v>
      </c>
      <c r="P146">
        <v>0.89434460242185698</v>
      </c>
      <c r="Q146">
        <v>0.83812462662695897</v>
      </c>
      <c r="R146">
        <v>0.156207281697716</v>
      </c>
      <c r="S146">
        <v>-0.40382578815624598</v>
      </c>
      <c r="T146">
        <v>3.46476540572825</v>
      </c>
      <c r="U146">
        <v>1693911.05612507</v>
      </c>
      <c r="V146">
        <v>1.8076797195815</v>
      </c>
      <c r="W146">
        <v>0.38600918848800903</v>
      </c>
      <c r="X146">
        <v>8.4035177720245002</v>
      </c>
      <c r="Y146">
        <v>1.5111183575330899E-2</v>
      </c>
      <c r="Z146">
        <v>-8.2040746523719292</v>
      </c>
      <c r="AA146">
        <v>0.74737102811364498</v>
      </c>
      <c r="AB146">
        <v>0.215443397769704</v>
      </c>
      <c r="AC146">
        <v>0.624173844035249</v>
      </c>
      <c r="AD146">
        <v>0.80470950658665996</v>
      </c>
      <c r="AE146">
        <v>8.2828118274453993E-2</v>
      </c>
      <c r="AF146">
        <v>8.1627658418845395E-2</v>
      </c>
      <c r="AG146">
        <v>0.14284806708945</v>
      </c>
      <c r="AH146">
        <v>0.49430066353709001</v>
      </c>
      <c r="AI146">
        <v>0.17068926772184201</v>
      </c>
      <c r="AJ146">
        <v>0.32321477028801998</v>
      </c>
      <c r="AK146">
        <v>2.0347824771629099</v>
      </c>
      <c r="AL146">
        <v>1.1013552384916101</v>
      </c>
      <c r="AM146">
        <v>1.8610409496449301</v>
      </c>
    </row>
    <row r="147" spans="1:39" x14ac:dyDescent="0.25">
      <c r="A147">
        <v>0</v>
      </c>
      <c r="B147">
        <v>0</v>
      </c>
      <c r="C147">
        <v>146</v>
      </c>
      <c r="D147">
        <v>31</v>
      </c>
      <c r="E147">
        <v>0.10932479544892</v>
      </c>
      <c r="F147">
        <v>0.83286946996115196</v>
      </c>
      <c r="G147">
        <v>36212.675195274598</v>
      </c>
      <c r="H147">
        <v>1.04258316618553E-2</v>
      </c>
      <c r="I147">
        <v>0.74408512122056003</v>
      </c>
      <c r="J147">
        <v>8.0070665504317698E-2</v>
      </c>
      <c r="K147">
        <v>0.551709266679827</v>
      </c>
      <c r="L147">
        <v>-3.3232425130810599</v>
      </c>
      <c r="M147">
        <v>-5.5574679727852301</v>
      </c>
      <c r="N147">
        <v>0.99202013017225499</v>
      </c>
      <c r="O147">
        <v>0.71810938883164099</v>
      </c>
      <c r="P147">
        <v>0.71845373975904703</v>
      </c>
      <c r="Q147">
        <v>0.82038019242114402</v>
      </c>
      <c r="R147">
        <v>0.15739557819615599</v>
      </c>
      <c r="S147">
        <v>-0.36883363742497699</v>
      </c>
      <c r="T147">
        <v>1.16780344995088</v>
      </c>
      <c r="U147">
        <v>2701727.7842364302</v>
      </c>
      <c r="V147">
        <v>1.85533658851404</v>
      </c>
      <c r="W147">
        <v>0.41274935400928398</v>
      </c>
      <c r="X147">
        <v>12.717885920440301</v>
      </c>
      <c r="Y147">
        <v>3.2996580421109999E-2</v>
      </c>
      <c r="Z147">
        <v>-7.2517695003841096</v>
      </c>
      <c r="AA147">
        <v>0.21008297969144801</v>
      </c>
      <c r="AB147">
        <v>0.124537360683316</v>
      </c>
      <c r="AC147">
        <v>0.94781860134913598</v>
      </c>
      <c r="AD147">
        <v>1.5181440188316599E-2</v>
      </c>
      <c r="AE147">
        <v>0.10546988876001</v>
      </c>
      <c r="AF147">
        <v>5.3817564836470398E-2</v>
      </c>
      <c r="AG147">
        <v>6.61277946417686E-2</v>
      </c>
      <c r="AH147">
        <v>0.36405319193712199</v>
      </c>
      <c r="AI147">
        <v>0.29964087769197101</v>
      </c>
      <c r="AJ147">
        <v>0.50281803203509201</v>
      </c>
      <c r="AK147">
        <v>1.9493647167590999</v>
      </c>
      <c r="AL147">
        <v>1.6350349804400099</v>
      </c>
      <c r="AM147">
        <v>1.75498189016762</v>
      </c>
    </row>
    <row r="148" spans="1:39" x14ac:dyDescent="0.25">
      <c r="A148">
        <v>1</v>
      </c>
      <c r="B148">
        <v>286097519.637878</v>
      </c>
      <c r="C148">
        <v>147</v>
      </c>
      <c r="D148">
        <v>31</v>
      </c>
      <c r="E148">
        <v>0.113355884465971</v>
      </c>
      <c r="F148">
        <v>0.61704720137873703</v>
      </c>
      <c r="G148">
        <v>77242.971092695399</v>
      </c>
      <c r="H148">
        <v>9.9020003704819795E-3</v>
      </c>
      <c r="I148">
        <v>0.76290936294151501</v>
      </c>
      <c r="J148">
        <v>0.20531161638864401</v>
      </c>
      <c r="K148">
        <v>0.59264350958343104</v>
      </c>
      <c r="L148">
        <v>-5.7281376916728899</v>
      </c>
      <c r="M148">
        <v>-8.6070793342310896</v>
      </c>
      <c r="N148">
        <v>0.94143940947146598</v>
      </c>
      <c r="O148">
        <v>2.9722795420402002</v>
      </c>
      <c r="P148">
        <v>0.76938412993401295</v>
      </c>
      <c r="Q148">
        <v>0.80163609630311805</v>
      </c>
      <c r="R148">
        <v>5.9527547669713403E-2</v>
      </c>
      <c r="S148">
        <v>-3.9316263422369798E-3</v>
      </c>
      <c r="T148">
        <v>2.83111269416055</v>
      </c>
      <c r="U148">
        <v>1601165.20993644</v>
      </c>
      <c r="V148">
        <v>2.0058441382512702</v>
      </c>
      <c r="W148">
        <v>0.37277277243370199</v>
      </c>
      <c r="X148">
        <v>5.49550386382034</v>
      </c>
      <c r="Y148">
        <v>3.6500823808833897E-2</v>
      </c>
      <c r="Z148">
        <v>-11.6476219562627</v>
      </c>
      <c r="AA148">
        <v>0.77004978535638702</v>
      </c>
      <c r="AB148">
        <v>0.69471885380451603</v>
      </c>
      <c r="AC148">
        <v>0.118305231012637</v>
      </c>
      <c r="AD148">
        <v>0.22360944453859699</v>
      </c>
      <c r="AE148">
        <v>0.13610535102488899</v>
      </c>
      <c r="AF148">
        <v>7.9435588899999895E-2</v>
      </c>
      <c r="AG148">
        <v>0.14148732398811301</v>
      </c>
      <c r="AH148">
        <v>0.49888371723247699</v>
      </c>
      <c r="AI148">
        <v>0.20352535824675599</v>
      </c>
      <c r="AJ148">
        <v>0.31735639577424202</v>
      </c>
      <c r="AK148">
        <v>0.60602689536100995</v>
      </c>
      <c r="AL148">
        <v>1.7377152881911</v>
      </c>
      <c r="AM148">
        <v>0.68613528347570696</v>
      </c>
    </row>
    <row r="149" spans="1:39" x14ac:dyDescent="0.25">
      <c r="A149">
        <v>0</v>
      </c>
      <c r="B149">
        <v>0</v>
      </c>
      <c r="C149">
        <v>148</v>
      </c>
      <c r="D149">
        <v>31</v>
      </c>
      <c r="E149">
        <v>0.12187799274502301</v>
      </c>
      <c r="F149">
        <v>0.63718495751498305</v>
      </c>
      <c r="G149">
        <v>97840.869335021096</v>
      </c>
      <c r="H149">
        <v>7.9858023031242203E-3</v>
      </c>
      <c r="I149">
        <v>0.466103100508102</v>
      </c>
      <c r="J149">
        <v>0.14604613877403599</v>
      </c>
      <c r="K149">
        <v>0.87598913304624104</v>
      </c>
      <c r="L149">
        <v>-2.6759720558766298</v>
      </c>
      <c r="M149">
        <v>-7.1514511766936604</v>
      </c>
      <c r="N149">
        <v>0.74574052978144001</v>
      </c>
      <c r="O149">
        <v>2.1938854153124598</v>
      </c>
      <c r="P149">
        <v>0.75625498259393498</v>
      </c>
      <c r="Q149">
        <v>0.86989705871033896</v>
      </c>
      <c r="R149">
        <v>0.11083586522057901</v>
      </c>
      <c r="S149">
        <v>-6.5825388964731196E-2</v>
      </c>
      <c r="T149">
        <v>2.4382735134940599</v>
      </c>
      <c r="U149">
        <v>1240358.3008423401</v>
      </c>
      <c r="V149">
        <v>1.52937155100459</v>
      </c>
      <c r="W149">
        <v>0.57672055517707499</v>
      </c>
      <c r="X149">
        <v>12.5758943977184</v>
      </c>
      <c r="Y149">
        <v>2.9756855999398101E-2</v>
      </c>
      <c r="Z149">
        <v>-8.7588189013954292</v>
      </c>
      <c r="AA149">
        <v>0.76569328485766897</v>
      </c>
      <c r="AB149">
        <v>0.79083159368950895</v>
      </c>
      <c r="AC149">
        <v>9.43374244507868E-2</v>
      </c>
      <c r="AD149">
        <v>0.94617480318760505</v>
      </c>
      <c r="AE149">
        <v>6.4604231469798795E-2</v>
      </c>
      <c r="AF149">
        <v>0.111681240621954</v>
      </c>
      <c r="AG149">
        <v>0.120753130034776</v>
      </c>
      <c r="AH149">
        <v>0.47323117535604398</v>
      </c>
      <c r="AI149">
        <v>0.228280289794493</v>
      </c>
      <c r="AJ149">
        <v>0.436359076177608</v>
      </c>
      <c r="AK149">
        <v>0.64044593353472901</v>
      </c>
      <c r="AL149">
        <v>2.2383336723094001</v>
      </c>
      <c r="AM149">
        <v>2.4320360369512799</v>
      </c>
    </row>
    <row r="150" spans="1:39" x14ac:dyDescent="0.25">
      <c r="A150">
        <v>1</v>
      </c>
      <c r="B150">
        <v>1006097436.65581</v>
      </c>
      <c r="C150">
        <v>149</v>
      </c>
      <c r="D150">
        <v>31</v>
      </c>
      <c r="E150">
        <v>0.129995462709456</v>
      </c>
      <c r="F150">
        <v>0.59740822527673998</v>
      </c>
      <c r="G150">
        <v>99688.046393857803</v>
      </c>
      <c r="H150">
        <v>1.07378621315304E-2</v>
      </c>
      <c r="I150">
        <v>0.68534459452179697</v>
      </c>
      <c r="J150">
        <v>9.3334729452690196E-2</v>
      </c>
      <c r="K150">
        <v>0.69848063143552297</v>
      </c>
      <c r="L150">
        <v>-4.31521441932302</v>
      </c>
      <c r="M150">
        <v>-4.8254652021173401</v>
      </c>
      <c r="N150">
        <v>0.75415465237130397</v>
      </c>
      <c r="O150">
        <v>0.46999083401243602</v>
      </c>
      <c r="P150">
        <v>0.68166801007464495</v>
      </c>
      <c r="Q150">
        <v>0.69282776339270602</v>
      </c>
      <c r="R150">
        <v>9.98219781374792E-2</v>
      </c>
      <c r="S150">
        <v>-8.0326626461464906E-2</v>
      </c>
      <c r="T150">
        <v>2.72475522598485</v>
      </c>
      <c r="U150">
        <v>1334881.96141319</v>
      </c>
      <c r="V150">
        <v>2.0655758433882099</v>
      </c>
      <c r="W150">
        <v>0.50229294536809899</v>
      </c>
      <c r="X150">
        <v>10.694633675611099</v>
      </c>
      <c r="Y150">
        <v>1.51982173557801E-2</v>
      </c>
      <c r="Z150">
        <v>-6.1638217074144599</v>
      </c>
      <c r="AA150">
        <v>0.44547710003715502</v>
      </c>
      <c r="AB150">
        <v>0.43683182120788799</v>
      </c>
      <c r="AC150">
        <v>0.71711492828792001</v>
      </c>
      <c r="AD150">
        <v>0.40547909841756302</v>
      </c>
      <c r="AE150">
        <v>0.139257599070785</v>
      </c>
      <c r="AF150">
        <v>0.12887816335353999</v>
      </c>
      <c r="AG150">
        <v>9.0270383568131399E-2</v>
      </c>
      <c r="AH150">
        <v>0.42419078708094299</v>
      </c>
      <c r="AI150">
        <v>0.192616281899856</v>
      </c>
      <c r="AJ150">
        <v>0.31836991951740401</v>
      </c>
      <c r="AK150">
        <v>1.1066781052541701</v>
      </c>
      <c r="AL150">
        <v>1.97834043631764</v>
      </c>
      <c r="AM150">
        <v>0.82927440232814997</v>
      </c>
    </row>
    <row r="151" spans="1:39" x14ac:dyDescent="0.25">
      <c r="A151">
        <v>0</v>
      </c>
      <c r="B151">
        <v>0</v>
      </c>
      <c r="C151">
        <v>150</v>
      </c>
      <c r="D151">
        <v>31</v>
      </c>
      <c r="E151">
        <v>0.11971853288600701</v>
      </c>
      <c r="F151">
        <v>0.98546398602542495</v>
      </c>
      <c r="G151">
        <v>44541.134394210501</v>
      </c>
      <c r="H151">
        <v>4.6688728292845197E-3</v>
      </c>
      <c r="I151">
        <v>1.4338018992956501</v>
      </c>
      <c r="J151">
        <v>0.225041032083755</v>
      </c>
      <c r="K151">
        <v>0.654936790140346</v>
      </c>
      <c r="L151">
        <v>-4.65231699475087</v>
      </c>
      <c r="M151">
        <v>-4.4602983349561702</v>
      </c>
      <c r="N151">
        <v>0.80647848691616697</v>
      </c>
      <c r="O151">
        <v>2.4301186037376499</v>
      </c>
      <c r="P151">
        <v>0.93561605360498601</v>
      </c>
      <c r="Q151">
        <v>0.625198279846227</v>
      </c>
      <c r="R151">
        <v>5.1015929596032898E-2</v>
      </c>
      <c r="S151">
        <v>-0.210803134850576</v>
      </c>
      <c r="T151">
        <v>1.4238295406394199</v>
      </c>
      <c r="U151">
        <v>1378073.8923302901</v>
      </c>
      <c r="V151">
        <v>2.3239787037949999</v>
      </c>
      <c r="W151">
        <v>0.44573612574941901</v>
      </c>
      <c r="X151">
        <v>7.04190616928972</v>
      </c>
      <c r="Y151">
        <v>1.6311965114628499E-2</v>
      </c>
      <c r="Z151">
        <v>-8.5613176920078704</v>
      </c>
      <c r="AA151">
        <v>0.26440196779428499</v>
      </c>
      <c r="AB151">
        <v>0.23829934620531301</v>
      </c>
      <c r="AC151">
        <v>0.19454509332194</v>
      </c>
      <c r="AD151">
        <v>0.45539828225504603</v>
      </c>
      <c r="AE151">
        <v>8.0525997671764299E-2</v>
      </c>
      <c r="AF151">
        <v>0.149244062288897</v>
      </c>
      <c r="AG151">
        <v>0.148141352534993</v>
      </c>
      <c r="AH151">
        <v>0.31007590192087198</v>
      </c>
      <c r="AI151">
        <v>0.25473350396129502</v>
      </c>
      <c r="AJ151">
        <v>0.40940539036318702</v>
      </c>
      <c r="AK151">
        <v>2.16641644276377</v>
      </c>
      <c r="AL151">
        <v>2.4320929355456098</v>
      </c>
      <c r="AM151">
        <v>2.3367089808340298</v>
      </c>
    </row>
    <row r="152" spans="1:39" x14ac:dyDescent="0.25">
      <c r="A152">
        <v>0</v>
      </c>
      <c r="B152">
        <v>54655398.120784998</v>
      </c>
      <c r="C152">
        <v>151</v>
      </c>
      <c r="D152">
        <v>31</v>
      </c>
      <c r="E152">
        <v>0.17953627566213301</v>
      </c>
      <c r="F152">
        <v>0.10224444795167099</v>
      </c>
      <c r="G152">
        <v>65813.165739877106</v>
      </c>
      <c r="H152">
        <v>4.3825252665427999E-3</v>
      </c>
      <c r="I152">
        <v>1.25932261243404</v>
      </c>
      <c r="J152">
        <v>7.5182506495475504E-2</v>
      </c>
      <c r="K152">
        <v>0.99934199359093301</v>
      </c>
      <c r="L152">
        <v>-5.3663291842863003</v>
      </c>
      <c r="M152">
        <v>-9.97894090807997</v>
      </c>
      <c r="N152">
        <v>0.75000904950278302</v>
      </c>
      <c r="O152">
        <v>2.9369965541153502</v>
      </c>
      <c r="P152">
        <v>0.90543022422166497</v>
      </c>
      <c r="Q152">
        <v>0.52202041706826996</v>
      </c>
      <c r="R152">
        <v>0.225723987978417</v>
      </c>
      <c r="S152">
        <v>-0.36447814970277198</v>
      </c>
      <c r="T152">
        <v>2.3881596161401801</v>
      </c>
      <c r="U152">
        <v>1040909.77192391</v>
      </c>
      <c r="V152">
        <v>2.4520227033417901</v>
      </c>
      <c r="W152">
        <v>0.32134548845572902</v>
      </c>
      <c r="X152">
        <v>6.0505323475226804</v>
      </c>
      <c r="Y152">
        <v>1.4073980666049399E-2</v>
      </c>
      <c r="Z152">
        <v>-7.0523153482098104</v>
      </c>
      <c r="AA152">
        <v>0.14154409259953499</v>
      </c>
      <c r="AB152">
        <v>0.54364727502106702</v>
      </c>
      <c r="AC152">
        <v>0.67064672924578195</v>
      </c>
      <c r="AD152">
        <v>0.38062453338061503</v>
      </c>
      <c r="AE152">
        <v>0.13852967842854599</v>
      </c>
      <c r="AF152">
        <v>0.14442185513407499</v>
      </c>
      <c r="AG152">
        <v>8.7884444905910603E-2</v>
      </c>
      <c r="AH152">
        <v>0.35531451012323401</v>
      </c>
      <c r="AI152">
        <v>0.25806520136701899</v>
      </c>
      <c r="AJ152">
        <v>0.48292299418393497</v>
      </c>
      <c r="AK152">
        <v>1.50050680447064</v>
      </c>
      <c r="AL152">
        <v>1.5810478914397399</v>
      </c>
      <c r="AM152">
        <v>1.8133706468832</v>
      </c>
    </row>
    <row r="153" spans="1:39" x14ac:dyDescent="0.25">
      <c r="A153">
        <v>0</v>
      </c>
      <c r="B153">
        <v>145356086.377794</v>
      </c>
      <c r="C153">
        <v>152</v>
      </c>
      <c r="D153">
        <v>31</v>
      </c>
      <c r="E153">
        <v>0.159021352528362</v>
      </c>
      <c r="F153">
        <v>4.0049941955367097E-2</v>
      </c>
      <c r="G153">
        <v>45585.126206657202</v>
      </c>
      <c r="H153">
        <v>6.7936433847411498E-3</v>
      </c>
      <c r="I153">
        <v>1.00636933471612</v>
      </c>
      <c r="J153">
        <v>0.21788424215345001</v>
      </c>
      <c r="K153">
        <v>0.87328646404610499</v>
      </c>
      <c r="L153">
        <v>-3.1445045149559201</v>
      </c>
      <c r="M153">
        <v>-9.1468904877360906</v>
      </c>
      <c r="N153">
        <v>0.85596230760368097</v>
      </c>
      <c r="O153">
        <v>1.3656268539556999</v>
      </c>
      <c r="P153">
        <v>0.60729751856531899</v>
      </c>
      <c r="Q153">
        <v>0.89239293197693803</v>
      </c>
      <c r="R153">
        <v>5.16710590638104E-2</v>
      </c>
      <c r="S153">
        <v>-0.40736361892835699</v>
      </c>
      <c r="T153">
        <v>3.0976759581873199</v>
      </c>
      <c r="U153">
        <v>1210785.59068032</v>
      </c>
      <c r="V153">
        <v>2.84718620137079</v>
      </c>
      <c r="W153">
        <v>0.35184260779980098</v>
      </c>
      <c r="X153">
        <v>14.6047249646392</v>
      </c>
      <c r="Y153">
        <v>2.5884178512055999E-2</v>
      </c>
      <c r="Z153">
        <v>-4.3432637022901304</v>
      </c>
      <c r="AA153">
        <v>0.34796751573158002</v>
      </c>
      <c r="AB153">
        <v>0.28115575968287898</v>
      </c>
      <c r="AC153">
        <v>0.57654527532868105</v>
      </c>
      <c r="AD153">
        <v>0.92236891260137799</v>
      </c>
      <c r="AE153">
        <v>0.123080880605499</v>
      </c>
      <c r="AF153">
        <v>7.2839315185905404E-2</v>
      </c>
      <c r="AG153">
        <v>7.5098683251766496E-2</v>
      </c>
      <c r="AH153">
        <v>0.50620790480873501</v>
      </c>
      <c r="AI153">
        <v>0.15470832822332201</v>
      </c>
      <c r="AJ153">
        <v>0.460088065036386</v>
      </c>
      <c r="AK153">
        <v>1.3988037864752101</v>
      </c>
      <c r="AL153">
        <v>1.5993964962912399</v>
      </c>
      <c r="AM153">
        <v>0.579164390775608</v>
      </c>
    </row>
    <row r="154" spans="1:39" x14ac:dyDescent="0.25">
      <c r="A154">
        <v>0</v>
      </c>
      <c r="B154">
        <v>0</v>
      </c>
      <c r="C154">
        <v>153</v>
      </c>
      <c r="D154">
        <v>31</v>
      </c>
      <c r="E154">
        <v>0.122934235201916</v>
      </c>
      <c r="F154">
        <v>0.19028684567194401</v>
      </c>
      <c r="G154">
        <v>94770.280233351499</v>
      </c>
      <c r="H154">
        <v>7.2253729258838599E-3</v>
      </c>
      <c r="I154">
        <v>0.79195824908465196</v>
      </c>
      <c r="J154">
        <v>0.12005728047268301</v>
      </c>
      <c r="K154">
        <v>0.99503591649408896</v>
      </c>
      <c r="L154">
        <v>-3.7538378823781402</v>
      </c>
      <c r="M154">
        <v>-8.0359591114893494</v>
      </c>
      <c r="N154">
        <v>0.97107082449120896</v>
      </c>
      <c r="O154">
        <v>2.0783704230151101</v>
      </c>
      <c r="P154">
        <v>0.77514173921896101</v>
      </c>
      <c r="Q154">
        <v>0.65086110956850496</v>
      </c>
      <c r="R154">
        <v>0.206786230871221</v>
      </c>
      <c r="S154">
        <v>-4.2590407068491903E-2</v>
      </c>
      <c r="T154">
        <v>3.49050572253647</v>
      </c>
      <c r="U154">
        <v>2444297.3497812599</v>
      </c>
      <c r="V154">
        <v>2.9747729972825598</v>
      </c>
      <c r="W154">
        <v>0.36753194709064002</v>
      </c>
      <c r="X154">
        <v>8.6515446160803506</v>
      </c>
      <c r="Y154">
        <v>3.2690125103676602E-2</v>
      </c>
      <c r="Z154">
        <v>-7.0900626864749903</v>
      </c>
      <c r="AA154">
        <v>0.59533617835456998</v>
      </c>
      <c r="AB154">
        <v>0.16452695126295999</v>
      </c>
      <c r="AC154">
        <v>3.4003094059880802E-3</v>
      </c>
      <c r="AD154">
        <v>0.32188982162158902</v>
      </c>
      <c r="AE154">
        <v>0.14072342240053701</v>
      </c>
      <c r="AF154">
        <v>0.148161205194076</v>
      </c>
      <c r="AG154">
        <v>0.114569507758366</v>
      </c>
      <c r="AH154">
        <v>0.55287069381774601</v>
      </c>
      <c r="AI154">
        <v>0.15422273511946</v>
      </c>
      <c r="AJ154">
        <v>0.47152708637551399</v>
      </c>
      <c r="AK154">
        <v>2.3202825612418598</v>
      </c>
      <c r="AL154">
        <v>1.8517809878879901</v>
      </c>
      <c r="AM154">
        <v>1.3808754999961601</v>
      </c>
    </row>
    <row r="155" spans="1:39" x14ac:dyDescent="0.25">
      <c r="A155">
        <v>1</v>
      </c>
      <c r="B155">
        <v>341002950.308559</v>
      </c>
      <c r="C155">
        <v>154</v>
      </c>
      <c r="D155">
        <v>31</v>
      </c>
      <c r="E155">
        <v>0.100170846468303</v>
      </c>
      <c r="F155">
        <v>0.75218177458271396</v>
      </c>
      <c r="G155">
        <v>86977.557276462903</v>
      </c>
      <c r="H155">
        <v>3.4102399611286799E-3</v>
      </c>
      <c r="I155">
        <v>1.0019996623924201</v>
      </c>
      <c r="J155">
        <v>0.246183760245403</v>
      </c>
      <c r="K155">
        <v>0.68135442341270402</v>
      </c>
      <c r="L155">
        <v>-3.4026672325655798</v>
      </c>
      <c r="M155">
        <v>-8.5112885739840607</v>
      </c>
      <c r="N155">
        <v>0.80242945359030304</v>
      </c>
      <c r="O155">
        <v>1.15559761236305</v>
      </c>
      <c r="P155">
        <v>0.68925818614848</v>
      </c>
      <c r="Q155">
        <v>0.96201303115521997</v>
      </c>
      <c r="R155">
        <v>1.2588469867478101E-3</v>
      </c>
      <c r="S155">
        <v>-0.36612601558561397</v>
      </c>
      <c r="T155">
        <v>1.7625731431297</v>
      </c>
      <c r="U155">
        <v>1423913.8781325901</v>
      </c>
      <c r="V155">
        <v>2.07849783480924</v>
      </c>
      <c r="W155">
        <v>0.47008791119686799</v>
      </c>
      <c r="X155">
        <v>8.1244557860190998</v>
      </c>
      <c r="Y155">
        <v>1.9076202446996701E-2</v>
      </c>
      <c r="Z155">
        <v>-9.7820436804089699</v>
      </c>
      <c r="AA155">
        <v>0.52950816451921101</v>
      </c>
      <c r="AB155">
        <v>4.4046868891455197E-2</v>
      </c>
      <c r="AC155">
        <v>0.37601611332735002</v>
      </c>
      <c r="AD155">
        <v>0.51495888662990197</v>
      </c>
      <c r="AE155">
        <v>5.6964482104172903E-2</v>
      </c>
      <c r="AF155">
        <v>5.4113688739249502E-2</v>
      </c>
      <c r="AG155">
        <v>5.2452272453578197E-2</v>
      </c>
      <c r="AH155">
        <v>0.32991459665539402</v>
      </c>
      <c r="AI155">
        <v>0.27252316685771799</v>
      </c>
      <c r="AJ155">
        <v>0.366388911953755</v>
      </c>
      <c r="AK155">
        <v>0.54238975032898595</v>
      </c>
      <c r="AL155">
        <v>1.40737221962063</v>
      </c>
      <c r="AM155">
        <v>0.79229260915297794</v>
      </c>
    </row>
    <row r="156" spans="1:39" x14ac:dyDescent="0.25">
      <c r="A156">
        <v>0</v>
      </c>
      <c r="B156">
        <v>0</v>
      </c>
      <c r="C156">
        <v>155</v>
      </c>
      <c r="D156">
        <v>31</v>
      </c>
      <c r="E156">
        <v>0.14436816294607699</v>
      </c>
      <c r="F156">
        <v>0.14345782399992499</v>
      </c>
      <c r="G156">
        <v>85758.615127531797</v>
      </c>
      <c r="H156">
        <v>9.8118956259498399E-3</v>
      </c>
      <c r="I156">
        <v>1.3335417183184799</v>
      </c>
      <c r="J156">
        <v>0.201337666143663</v>
      </c>
      <c r="K156">
        <v>0.57848207013623298</v>
      </c>
      <c r="L156">
        <v>-2.6942452723067301</v>
      </c>
      <c r="M156">
        <v>-8.8819856211915607</v>
      </c>
      <c r="N156">
        <v>0.98158256062667304</v>
      </c>
      <c r="O156">
        <v>1.7829088878566499</v>
      </c>
      <c r="P156">
        <v>0.92823859902704098</v>
      </c>
      <c r="Q156">
        <v>0.93089152624423099</v>
      </c>
      <c r="R156">
        <v>0.169311721370032</v>
      </c>
      <c r="S156">
        <v>-5.4043537800898801E-2</v>
      </c>
      <c r="T156">
        <v>3.4819069608487201</v>
      </c>
      <c r="U156">
        <v>1759533.3749265401</v>
      </c>
      <c r="V156">
        <v>2.0585751150199201</v>
      </c>
      <c r="W156">
        <v>0.59871532120707005</v>
      </c>
      <c r="X156">
        <v>8.8180742783006298</v>
      </c>
      <c r="Y156">
        <v>1.25252112733641E-2</v>
      </c>
      <c r="Z156">
        <v>-10.0230182424001</v>
      </c>
      <c r="AA156">
        <v>0.66864572993107096</v>
      </c>
      <c r="AB156">
        <v>0.64557264439179596</v>
      </c>
      <c r="AC156">
        <v>1.69696853018831E-2</v>
      </c>
      <c r="AD156">
        <v>0.53486031723092298</v>
      </c>
      <c r="AE156">
        <v>0.145826835845248</v>
      </c>
      <c r="AF156">
        <v>0.112477924484177</v>
      </c>
      <c r="AG156">
        <v>9.3189696749788706E-2</v>
      </c>
      <c r="AH156">
        <v>0.57944841905923095</v>
      </c>
      <c r="AI156">
        <v>0.20857409853581299</v>
      </c>
      <c r="AJ156">
        <v>0.30301309115360497</v>
      </c>
      <c r="AK156">
        <v>1.6041963588754999</v>
      </c>
      <c r="AL156">
        <v>1.1445656269250399</v>
      </c>
      <c r="AM156">
        <v>0.98975663176849504</v>
      </c>
    </row>
    <row r="157" spans="1:39" x14ac:dyDescent="0.25">
      <c r="A157">
        <v>0</v>
      </c>
      <c r="B157">
        <v>0</v>
      </c>
      <c r="C157">
        <v>156</v>
      </c>
      <c r="D157">
        <v>31</v>
      </c>
      <c r="E157">
        <v>0.12816237808938599</v>
      </c>
      <c r="F157">
        <v>0.84535595171502798</v>
      </c>
      <c r="G157">
        <v>94160.155284131193</v>
      </c>
      <c r="H157">
        <v>1.0701652318174E-2</v>
      </c>
      <c r="I157">
        <v>0.69132752212241799</v>
      </c>
      <c r="J157">
        <v>0.17143385802744901</v>
      </c>
      <c r="K157">
        <v>0.83771491214982197</v>
      </c>
      <c r="L157">
        <v>-3.3592158431885801</v>
      </c>
      <c r="M157">
        <v>-7.8375685162935396</v>
      </c>
      <c r="N157">
        <v>0.86859594556014097</v>
      </c>
      <c r="O157">
        <v>2.8532017636176201</v>
      </c>
      <c r="P157">
        <v>0.70791175192268596</v>
      </c>
      <c r="Q157">
        <v>0.79485259741311898</v>
      </c>
      <c r="R157">
        <v>0.235714358913829</v>
      </c>
      <c r="S157">
        <v>-0.37861868352454597</v>
      </c>
      <c r="T157">
        <v>1.88294909150922</v>
      </c>
      <c r="U157">
        <v>2531556.77506467</v>
      </c>
      <c r="V157">
        <v>2.4527228727395398</v>
      </c>
      <c r="W157">
        <v>0.48729788011964398</v>
      </c>
      <c r="X157">
        <v>7.7978804557700601</v>
      </c>
      <c r="Y157">
        <v>1.7361560996974799E-2</v>
      </c>
      <c r="Z157">
        <v>-4.8419905988778904</v>
      </c>
      <c r="AA157">
        <v>0.637991664544446</v>
      </c>
      <c r="AB157">
        <v>0.67201987348264103</v>
      </c>
      <c r="AC157">
        <v>0.92045468856696999</v>
      </c>
      <c r="AD157">
        <v>0.69084887157077901</v>
      </c>
      <c r="AE157">
        <v>6.0249090468627399E-2</v>
      </c>
      <c r="AF157">
        <v>0.13698307780397601</v>
      </c>
      <c r="AG157">
        <v>6.7122550278785595E-2</v>
      </c>
      <c r="AH157">
        <v>0.48908600265079899</v>
      </c>
      <c r="AI157">
        <v>0.28015492459031499</v>
      </c>
      <c r="AJ157">
        <v>0.399098421644839</v>
      </c>
      <c r="AK157">
        <v>1.7490109077362901</v>
      </c>
      <c r="AL157">
        <v>2.19053133684704</v>
      </c>
      <c r="AM157">
        <v>1.50378271288095</v>
      </c>
    </row>
    <row r="158" spans="1:39" x14ac:dyDescent="0.25">
      <c r="A158">
        <v>0</v>
      </c>
      <c r="B158">
        <v>179044387.95293099</v>
      </c>
      <c r="C158">
        <v>157</v>
      </c>
      <c r="D158">
        <v>31</v>
      </c>
      <c r="E158">
        <v>0.11365275881218299</v>
      </c>
      <c r="F158">
        <v>0.89600399071467096</v>
      </c>
      <c r="G158">
        <v>51996.013988129598</v>
      </c>
      <c r="H158">
        <v>8.4750352329947005E-3</v>
      </c>
      <c r="I158">
        <v>1.30435841537511</v>
      </c>
      <c r="J158">
        <v>0.16292253573257801</v>
      </c>
      <c r="K158">
        <v>0.64577185138769</v>
      </c>
      <c r="L158">
        <v>-3.7182971644960299</v>
      </c>
      <c r="M158">
        <v>-6.8114857031404998</v>
      </c>
      <c r="N158">
        <v>0.73530991771770604</v>
      </c>
      <c r="O158">
        <v>1.7015864613675999</v>
      </c>
      <c r="P158">
        <v>0.80331066574947896</v>
      </c>
      <c r="Q158">
        <v>0.77974315336323297</v>
      </c>
      <c r="R158">
        <v>7.5722773450543193E-2</v>
      </c>
      <c r="S158">
        <v>-0.32153278219921</v>
      </c>
      <c r="T158">
        <v>1.82548028941499</v>
      </c>
      <c r="U158">
        <v>2428042.0404975298</v>
      </c>
      <c r="V158">
        <v>1.89837299820443</v>
      </c>
      <c r="W158">
        <v>0.58091944120684602</v>
      </c>
      <c r="X158">
        <v>10.598495135130401</v>
      </c>
      <c r="Y158">
        <v>1.9724794213438201E-2</v>
      </c>
      <c r="Z158">
        <v>-6.5442360004689499</v>
      </c>
      <c r="AA158">
        <v>0.12738001270941501</v>
      </c>
      <c r="AB158">
        <v>0.59569636450614805</v>
      </c>
      <c r="AC158">
        <v>0.81087440605973804</v>
      </c>
      <c r="AD158">
        <v>0.48980055763386199</v>
      </c>
      <c r="AE158">
        <v>0.12769182787823999</v>
      </c>
      <c r="AF158">
        <v>0.140509414481581</v>
      </c>
      <c r="AG158">
        <v>0.14632763757230699</v>
      </c>
      <c r="AH158">
        <v>0.37907460911419499</v>
      </c>
      <c r="AI158">
        <v>0.18064121543214401</v>
      </c>
      <c r="AJ158">
        <v>0.55871991623439798</v>
      </c>
      <c r="AK158">
        <v>2.14617014222654</v>
      </c>
      <c r="AL158">
        <v>0.53389792511037104</v>
      </c>
      <c r="AM158">
        <v>0.87272667517131197</v>
      </c>
    </row>
    <row r="159" spans="1:39" x14ac:dyDescent="0.25">
      <c r="A159">
        <v>0</v>
      </c>
      <c r="B159">
        <v>0</v>
      </c>
      <c r="C159">
        <v>158</v>
      </c>
      <c r="D159">
        <v>31</v>
      </c>
      <c r="E159">
        <v>0.18213920449197801</v>
      </c>
      <c r="F159">
        <v>0.479296331646619</v>
      </c>
      <c r="G159">
        <v>75116.215568181404</v>
      </c>
      <c r="H159">
        <v>1.09517831539235E-2</v>
      </c>
      <c r="I159">
        <v>0.53744610935647497</v>
      </c>
      <c r="J159">
        <v>7.3356028046619004E-2</v>
      </c>
      <c r="K159">
        <v>0.97822969305561902</v>
      </c>
      <c r="L159">
        <v>-2.1155469799973101</v>
      </c>
      <c r="M159">
        <v>-5.3224049402028299</v>
      </c>
      <c r="N159">
        <v>0.77808722904836802</v>
      </c>
      <c r="O159">
        <v>0.51032328249155101</v>
      </c>
      <c r="P159">
        <v>0.91602676541265105</v>
      </c>
      <c r="Q159">
        <v>0.99947986683226198</v>
      </c>
      <c r="R159">
        <v>0.21083277727419</v>
      </c>
      <c r="S159">
        <v>-0.38621941627119699</v>
      </c>
      <c r="T159">
        <v>2.4120732631383</v>
      </c>
      <c r="U159">
        <v>2454758.73768795</v>
      </c>
      <c r="V159">
        <v>2.1704082777915801</v>
      </c>
      <c r="W159">
        <v>0.39991447229997701</v>
      </c>
      <c r="X159">
        <v>5.3248327648150697</v>
      </c>
      <c r="Y159">
        <v>3.1466375196542197E-2</v>
      </c>
      <c r="Z159">
        <v>-6.2142792973574297</v>
      </c>
      <c r="AA159">
        <v>0.54131864628812798</v>
      </c>
      <c r="AB159">
        <v>0.74610381351900301</v>
      </c>
      <c r="AC159">
        <v>0.41433823879458898</v>
      </c>
      <c r="AD159">
        <v>0.995774167022901</v>
      </c>
      <c r="AE159">
        <v>6.8689875317039004E-2</v>
      </c>
      <c r="AF159">
        <v>0.108653217764571</v>
      </c>
      <c r="AG159">
        <v>8.1798788742977205E-2</v>
      </c>
      <c r="AH159">
        <v>0.55560497684107402</v>
      </c>
      <c r="AI159">
        <v>0.248675654985826</v>
      </c>
      <c r="AJ159">
        <v>0.28981156965093702</v>
      </c>
      <c r="AK159">
        <v>0.59523723211346702</v>
      </c>
      <c r="AL159">
        <v>1.87385394691998</v>
      </c>
      <c r="AM159">
        <v>1.84565057763291</v>
      </c>
    </row>
    <row r="160" spans="1:39" x14ac:dyDescent="0.25">
      <c r="A160">
        <v>0</v>
      </c>
      <c r="B160">
        <v>78998188.347267598</v>
      </c>
      <c r="C160">
        <v>159</v>
      </c>
      <c r="D160">
        <v>31</v>
      </c>
      <c r="E160">
        <v>0.101062658391078</v>
      </c>
      <c r="F160">
        <v>0.25786970574758</v>
      </c>
      <c r="G160">
        <v>98369.550400384498</v>
      </c>
      <c r="H160">
        <v>7.5250918618752598E-3</v>
      </c>
      <c r="I160">
        <v>1.42840770466928</v>
      </c>
      <c r="J160">
        <v>6.4552648774479193E-2</v>
      </c>
      <c r="K160">
        <v>0.76700547395099405</v>
      </c>
      <c r="L160">
        <v>-3.8994846890028598</v>
      </c>
      <c r="M160">
        <v>-6.8655381881352504</v>
      </c>
      <c r="N160">
        <v>0.81100279688881705</v>
      </c>
      <c r="O160">
        <v>1.21322722487865</v>
      </c>
      <c r="P160">
        <v>0.71379639784246696</v>
      </c>
      <c r="Q160">
        <v>0.772622120594606</v>
      </c>
      <c r="R160">
        <v>0.105484356144443</v>
      </c>
      <c r="S160">
        <v>-0.122460810479824</v>
      </c>
      <c r="T160">
        <v>3.1072387201141098</v>
      </c>
      <c r="U160">
        <v>2081203.87288742</v>
      </c>
      <c r="V160">
        <v>1.99360238787252</v>
      </c>
      <c r="W160">
        <v>0.37616121085267501</v>
      </c>
      <c r="X160">
        <v>5.0167570122401202</v>
      </c>
      <c r="Y160">
        <v>3.0704922887008601E-2</v>
      </c>
      <c r="Z160">
        <v>-5.9269607984460899</v>
      </c>
      <c r="AA160">
        <v>0.23340886699338401</v>
      </c>
      <c r="AB160">
        <v>0.39754006083356203</v>
      </c>
      <c r="AC160">
        <v>0.54235640130587903</v>
      </c>
      <c r="AD160">
        <v>0.13218218127265599</v>
      </c>
      <c r="AE160">
        <v>5.1871444292133702E-2</v>
      </c>
      <c r="AF160">
        <v>7.2393921258393695E-2</v>
      </c>
      <c r="AG160">
        <v>6.22347009241348E-2</v>
      </c>
      <c r="AH160">
        <v>0.441303883512912</v>
      </c>
      <c r="AI160">
        <v>0.29867653157596902</v>
      </c>
      <c r="AJ160">
        <v>0.32897109613516401</v>
      </c>
      <c r="AK160">
        <v>1.6454766365142499</v>
      </c>
      <c r="AL160">
        <v>0.60790104843078896</v>
      </c>
      <c r="AM160">
        <v>0.52499032052147698</v>
      </c>
    </row>
    <row r="161" spans="1:39" x14ac:dyDescent="0.25">
      <c r="A161">
        <v>0</v>
      </c>
      <c r="B161">
        <v>0</v>
      </c>
      <c r="C161">
        <v>160</v>
      </c>
      <c r="D161">
        <v>31</v>
      </c>
      <c r="E161">
        <v>0.164196744443732</v>
      </c>
      <c r="F161">
        <v>0.59084086460643404</v>
      </c>
      <c r="G161">
        <v>54515.433352818902</v>
      </c>
      <c r="H161">
        <v>1.4624708885618001E-3</v>
      </c>
      <c r="I161">
        <v>1.2935766645103</v>
      </c>
      <c r="J161">
        <v>0.236871613777694</v>
      </c>
      <c r="K161">
        <v>0.66313461468380397</v>
      </c>
      <c r="L161">
        <v>-5.8936601744452499</v>
      </c>
      <c r="M161">
        <v>-6.2409424612950497</v>
      </c>
      <c r="N161">
        <v>0.94614311710326005</v>
      </c>
      <c r="O161">
        <v>1.02177101035718</v>
      </c>
      <c r="P161">
        <v>0.977524978511501</v>
      </c>
      <c r="Q161">
        <v>0.80554949975397905</v>
      </c>
      <c r="R161">
        <v>9.48692015139386E-2</v>
      </c>
      <c r="S161">
        <v>-0.223419466665946</v>
      </c>
      <c r="T161">
        <v>3.9413747285958398</v>
      </c>
      <c r="U161">
        <v>2495100.0472740298</v>
      </c>
      <c r="V161">
        <v>1.64193145745317</v>
      </c>
      <c r="W161">
        <v>0.52096400756493699</v>
      </c>
      <c r="X161">
        <v>14.692171076510601</v>
      </c>
      <c r="Y161">
        <v>2.69752343875421E-2</v>
      </c>
      <c r="Z161">
        <v>-9.7470689423196006</v>
      </c>
      <c r="AA161">
        <v>0.61507407011743598</v>
      </c>
      <c r="AB161">
        <v>5.45352758292574E-2</v>
      </c>
      <c r="AC161">
        <v>0.77296647924697004</v>
      </c>
      <c r="AD161">
        <v>0.13586037101573301</v>
      </c>
      <c r="AE161">
        <v>0.12957411253347501</v>
      </c>
      <c r="AF161">
        <v>9.2910534617025406E-2</v>
      </c>
      <c r="AG161">
        <v>6.5175873554311703E-2</v>
      </c>
      <c r="AH161">
        <v>0.38917529521166599</v>
      </c>
      <c r="AI161">
        <v>0.17107066033221799</v>
      </c>
      <c r="AJ161">
        <v>0.44113271789504199</v>
      </c>
      <c r="AK161">
        <v>0.86871166331592198</v>
      </c>
      <c r="AL161">
        <v>2.07578687851221</v>
      </c>
      <c r="AM161">
        <v>1.92057752048913</v>
      </c>
    </row>
    <row r="162" spans="1:39" x14ac:dyDescent="0.25">
      <c r="A162">
        <v>0</v>
      </c>
      <c r="B162">
        <v>0</v>
      </c>
      <c r="C162">
        <v>161</v>
      </c>
      <c r="D162">
        <v>31</v>
      </c>
      <c r="E162">
        <v>0.149321415116661</v>
      </c>
      <c r="F162">
        <v>0.48112388854031501</v>
      </c>
      <c r="G162">
        <v>40698.787356901397</v>
      </c>
      <c r="H162">
        <v>9.2925111301534295E-3</v>
      </c>
      <c r="I162">
        <v>0.52615705607179597</v>
      </c>
      <c r="J162">
        <v>0.23994829391624101</v>
      </c>
      <c r="K162">
        <v>0.69357153203163802</v>
      </c>
      <c r="L162">
        <v>-3.1686886765249098</v>
      </c>
      <c r="M162">
        <v>-11.0756884720176</v>
      </c>
      <c r="N162">
        <v>0.81553250085748696</v>
      </c>
      <c r="O162">
        <v>1.10337022156126</v>
      </c>
      <c r="P162">
        <v>0.81258418531576204</v>
      </c>
      <c r="Q162">
        <v>0.69981074820796496</v>
      </c>
      <c r="R162">
        <v>6.3212524296832301E-2</v>
      </c>
      <c r="S162">
        <v>-0.35785326824174302</v>
      </c>
      <c r="T162">
        <v>1.6089527530677199</v>
      </c>
      <c r="U162">
        <v>2656040.8547543902</v>
      </c>
      <c r="V162">
        <v>2.0278036166355</v>
      </c>
      <c r="W162">
        <v>0.49162592580216002</v>
      </c>
      <c r="X162">
        <v>13.996526490594301</v>
      </c>
      <c r="Y162">
        <v>3.3618807595196802E-2</v>
      </c>
      <c r="Z162">
        <v>-10.4636960747</v>
      </c>
      <c r="AA162">
        <v>0.191961721240892</v>
      </c>
      <c r="AB162">
        <v>0.62556022988981597</v>
      </c>
      <c r="AC162">
        <v>0.22502420800156001</v>
      </c>
      <c r="AD162">
        <v>0.91262565972283505</v>
      </c>
      <c r="AE162">
        <v>5.8702221996034497E-2</v>
      </c>
      <c r="AF162">
        <v>9.6923798983218207E-2</v>
      </c>
      <c r="AG162">
        <v>8.29094981420785E-2</v>
      </c>
      <c r="AH162">
        <v>0.39924874182980302</v>
      </c>
      <c r="AI162">
        <v>0.16161309072008601</v>
      </c>
      <c r="AJ162">
        <v>0.37761783974492003</v>
      </c>
      <c r="AK162">
        <v>2.4319328518578098</v>
      </c>
      <c r="AL162">
        <v>2.2414200937981601</v>
      </c>
      <c r="AM162">
        <v>2.2575959409242601</v>
      </c>
    </row>
    <row r="163" spans="1:39" x14ac:dyDescent="0.25">
      <c r="A163">
        <v>0</v>
      </c>
      <c r="B163">
        <v>0</v>
      </c>
      <c r="C163">
        <v>162</v>
      </c>
      <c r="D163">
        <v>31</v>
      </c>
      <c r="E163">
        <v>0.15467590144847099</v>
      </c>
      <c r="F163">
        <v>0.345311102611013</v>
      </c>
      <c r="G163">
        <v>25544.563508738102</v>
      </c>
      <c r="H163">
        <v>3.0693503608531301E-3</v>
      </c>
      <c r="I163">
        <v>1.09196779504418</v>
      </c>
      <c r="J163">
        <v>0.15339076158110401</v>
      </c>
      <c r="K163">
        <v>0.76471408631536197</v>
      </c>
      <c r="L163">
        <v>-2.04045572090428</v>
      </c>
      <c r="M163">
        <v>-6.6501220591366303</v>
      </c>
      <c r="N163">
        <v>0.89234690223413005</v>
      </c>
      <c r="O163">
        <v>1.6863581169622199</v>
      </c>
      <c r="P163">
        <v>0.96111682480806504</v>
      </c>
      <c r="Q163">
        <v>0.85547451893158699</v>
      </c>
      <c r="R163">
        <v>0.145865349578089</v>
      </c>
      <c r="S163">
        <v>-0.42794682019040903</v>
      </c>
      <c r="T163">
        <v>2.1040452063118602</v>
      </c>
      <c r="U163">
        <v>2834402.38895826</v>
      </c>
      <c r="V163">
        <v>2.1464002452988602</v>
      </c>
      <c r="W163">
        <v>0.35644543781492399</v>
      </c>
      <c r="X163">
        <v>7.1544204184901901</v>
      </c>
      <c r="Y163">
        <v>1.5972551914150701E-2</v>
      </c>
      <c r="Z163">
        <v>-9.4039649761747608</v>
      </c>
      <c r="AA163">
        <v>0.71626141469983895</v>
      </c>
      <c r="AB163">
        <v>0.69597222099546296</v>
      </c>
      <c r="AC163">
        <v>0.38854548476287198</v>
      </c>
      <c r="AD163">
        <v>0.24025872039608701</v>
      </c>
      <c r="AE163">
        <v>0.14263354769488801</v>
      </c>
      <c r="AF163">
        <v>0.13623109034250999</v>
      </c>
      <c r="AG163">
        <v>0.10204247006541101</v>
      </c>
      <c r="AH163">
        <v>0.32559596661288498</v>
      </c>
      <c r="AI163">
        <v>0.29257558637112402</v>
      </c>
      <c r="AJ163">
        <v>0.50755369836720599</v>
      </c>
      <c r="AK163">
        <v>1.62689358173651</v>
      </c>
      <c r="AL163">
        <v>1.7779817882915101</v>
      </c>
      <c r="AM163">
        <v>1.3006033218217099</v>
      </c>
    </row>
    <row r="164" spans="1:39" x14ac:dyDescent="0.25">
      <c r="A164">
        <v>1</v>
      </c>
      <c r="B164">
        <v>730793475.17690206</v>
      </c>
      <c r="C164">
        <v>163</v>
      </c>
      <c r="D164">
        <v>31</v>
      </c>
      <c r="E164">
        <v>0.148163310399861</v>
      </c>
      <c r="F164">
        <v>0.53922620326979098</v>
      </c>
      <c r="G164">
        <v>73385.313025035401</v>
      </c>
      <c r="H164">
        <v>8.4440482310939105E-3</v>
      </c>
      <c r="I164">
        <v>0.44295814684382601</v>
      </c>
      <c r="J164">
        <v>0.24453666799854501</v>
      </c>
      <c r="K164">
        <v>0.92652040225453702</v>
      </c>
      <c r="L164">
        <v>-4.1393450732808601</v>
      </c>
      <c r="M164">
        <v>-6.2828062143269898</v>
      </c>
      <c r="N164">
        <v>0.71331531188963004</v>
      </c>
      <c r="O164">
        <v>1.7129918531424599</v>
      </c>
      <c r="P164">
        <v>0.72533738239435497</v>
      </c>
      <c r="Q164">
        <v>0.62760223861318098</v>
      </c>
      <c r="R164">
        <v>0.18964864663983499</v>
      </c>
      <c r="S164">
        <v>-0.26261288988287601</v>
      </c>
      <c r="T164">
        <v>3.34143950315076</v>
      </c>
      <c r="U164">
        <v>1997750.78812148</v>
      </c>
      <c r="V164">
        <v>2.8612881348357799</v>
      </c>
      <c r="W164">
        <v>0.419525870978949</v>
      </c>
      <c r="X164">
        <v>11.094703849288599</v>
      </c>
      <c r="Y164">
        <v>1.8360966982454499E-2</v>
      </c>
      <c r="Z164">
        <v>-8.6567140199430295</v>
      </c>
      <c r="AA164">
        <v>0.46676406980142898</v>
      </c>
      <c r="AB164">
        <v>2.5894189088139698E-2</v>
      </c>
      <c r="AC164">
        <v>0.57377940264530503</v>
      </c>
      <c r="AD164">
        <v>9.21534466079902E-2</v>
      </c>
      <c r="AE164">
        <v>6.6325351742561905E-2</v>
      </c>
      <c r="AF164">
        <v>8.2515823021298298E-2</v>
      </c>
      <c r="AG164">
        <v>0.139937662281678</v>
      </c>
      <c r="AH164">
        <v>0.51827211465733103</v>
      </c>
      <c r="AI164">
        <v>0.22896259868930799</v>
      </c>
      <c r="AJ164">
        <v>0.31143383794678398</v>
      </c>
      <c r="AK164">
        <v>1.13246625378431</v>
      </c>
      <c r="AL164">
        <v>2.3202210324405801</v>
      </c>
      <c r="AM164">
        <v>0.97336844899235297</v>
      </c>
    </row>
    <row r="165" spans="1:39" x14ac:dyDescent="0.25">
      <c r="A165">
        <v>0</v>
      </c>
      <c r="B165">
        <v>147768828.00712499</v>
      </c>
      <c r="C165">
        <v>164</v>
      </c>
      <c r="D165">
        <v>31</v>
      </c>
      <c r="E165">
        <v>0.12922552080557201</v>
      </c>
      <c r="F165">
        <v>0.80648664719192298</v>
      </c>
      <c r="G165">
        <v>33433.7401903758</v>
      </c>
      <c r="H165">
        <v>1.08403840438323E-2</v>
      </c>
      <c r="I165">
        <v>0.63700729669188105</v>
      </c>
      <c r="J165">
        <v>0.20101917128129601</v>
      </c>
      <c r="K165">
        <v>0.90373963325226203</v>
      </c>
      <c r="L165">
        <v>-3.7993844674853601</v>
      </c>
      <c r="M165">
        <v>-9.3365778230316891</v>
      </c>
      <c r="N165">
        <v>0.97876003916107601</v>
      </c>
      <c r="O165">
        <v>1.20906550896797</v>
      </c>
      <c r="P165">
        <v>0.91166772912861804</v>
      </c>
      <c r="Q165">
        <v>0.55052224243758197</v>
      </c>
      <c r="R165">
        <v>0.16592077300039801</v>
      </c>
      <c r="S165">
        <v>-0.41325509043701503</v>
      </c>
      <c r="T165">
        <v>3.0388061606907302</v>
      </c>
      <c r="U165">
        <v>1239662.6979648101</v>
      </c>
      <c r="V165">
        <v>2.7306170090055102</v>
      </c>
      <c r="W165">
        <v>0.43415965447376897</v>
      </c>
      <c r="X165">
        <v>10.4507839308353</v>
      </c>
      <c r="Y165">
        <v>1.7033313783776299E-2</v>
      </c>
      <c r="Z165">
        <v>-9.8385893574729604</v>
      </c>
      <c r="AA165">
        <v>0.203500049962546</v>
      </c>
      <c r="AB165">
        <v>0.58202257787110301</v>
      </c>
      <c r="AC165">
        <v>0.36115903690573797</v>
      </c>
      <c r="AD165">
        <v>0.38827658431138801</v>
      </c>
      <c r="AE165">
        <v>7.0491245304583602E-2</v>
      </c>
      <c r="AF165">
        <v>9.5119987436803097E-2</v>
      </c>
      <c r="AG165">
        <v>7.6892470211256295E-2</v>
      </c>
      <c r="AH165">
        <v>0.37285275011146402</v>
      </c>
      <c r="AI165">
        <v>0.20689827572205099</v>
      </c>
      <c r="AJ165">
        <v>0.49758661702470902</v>
      </c>
      <c r="AK165">
        <v>1.2693742513171999</v>
      </c>
      <c r="AL165">
        <v>1.98356176494551</v>
      </c>
      <c r="AM165">
        <v>1.2335194084977299</v>
      </c>
    </row>
    <row r="166" spans="1:39" x14ac:dyDescent="0.25">
      <c r="A166">
        <v>0</v>
      </c>
      <c r="B166">
        <v>40230452.856318504</v>
      </c>
      <c r="C166">
        <v>165</v>
      </c>
      <c r="D166">
        <v>31</v>
      </c>
      <c r="E166">
        <v>0.155139222867205</v>
      </c>
      <c r="F166">
        <v>0.64774019450764198</v>
      </c>
      <c r="G166">
        <v>30289.526885753701</v>
      </c>
      <c r="H166">
        <v>1.09217590175266E-2</v>
      </c>
      <c r="I166">
        <v>0.96042608571238797</v>
      </c>
      <c r="J166">
        <v>0.19717941568240299</v>
      </c>
      <c r="K166">
        <v>0.95944674735830604</v>
      </c>
      <c r="L166">
        <v>-5.2337386262929098</v>
      </c>
      <c r="M166">
        <v>-7.9564943718351397</v>
      </c>
      <c r="N166">
        <v>0.988342001689831</v>
      </c>
      <c r="O166">
        <v>2.3218667455896802</v>
      </c>
      <c r="P166">
        <v>0.90825722000002895</v>
      </c>
      <c r="Q166">
        <v>0.98624401452019805</v>
      </c>
      <c r="R166">
        <v>0.24458191886660599</v>
      </c>
      <c r="S166">
        <v>-0.10236436203936999</v>
      </c>
      <c r="T166">
        <v>2.2663099138904399</v>
      </c>
      <c r="U166">
        <v>2354822.7901291102</v>
      </c>
      <c r="V166">
        <v>2.8739767183887301</v>
      </c>
      <c r="W166">
        <v>0.37058743236016001</v>
      </c>
      <c r="X166">
        <v>5.6944428175920603</v>
      </c>
      <c r="Y166">
        <v>3.42046009748352E-2</v>
      </c>
      <c r="Z166">
        <v>-8.2812061380222399</v>
      </c>
      <c r="AA166">
        <v>0.454814072312205</v>
      </c>
      <c r="AB166">
        <v>0.83988408944453097</v>
      </c>
      <c r="AC166">
        <v>0.69247384935966705</v>
      </c>
      <c r="AD166">
        <v>0.46697952806134702</v>
      </c>
      <c r="AE166">
        <v>9.0315653218538502E-2</v>
      </c>
      <c r="AF166">
        <v>0.12846897077991201</v>
      </c>
      <c r="AG166">
        <v>7.7151578827993894E-2</v>
      </c>
      <c r="AH166">
        <v>0.52285389416640404</v>
      </c>
      <c r="AI166">
        <v>0.20203928029403301</v>
      </c>
      <c r="AJ166">
        <v>0.33536415400798403</v>
      </c>
      <c r="AK166">
        <v>0.93185269499884404</v>
      </c>
      <c r="AL166">
        <v>1.55513576261185</v>
      </c>
      <c r="AM166">
        <v>2.3193180248376901</v>
      </c>
    </row>
    <row r="167" spans="1:39" x14ac:dyDescent="0.25">
      <c r="A167">
        <v>0</v>
      </c>
      <c r="B167">
        <v>199347184.94244501</v>
      </c>
      <c r="C167">
        <v>166</v>
      </c>
      <c r="D167">
        <v>31</v>
      </c>
      <c r="E167">
        <v>0.13878705232590399</v>
      </c>
      <c r="F167">
        <v>0.22228689160081599</v>
      </c>
      <c r="G167">
        <v>69283.045240270396</v>
      </c>
      <c r="H167">
        <v>1.8949548098142299E-3</v>
      </c>
      <c r="I167">
        <v>1.0793232995152899</v>
      </c>
      <c r="J167">
        <v>0.19097091466086599</v>
      </c>
      <c r="K167">
        <v>0.88072669792978597</v>
      </c>
      <c r="L167">
        <v>-5.7946988483145798</v>
      </c>
      <c r="M167">
        <v>-5.4212542945705398</v>
      </c>
      <c r="N167">
        <v>0.809001429379685</v>
      </c>
      <c r="O167">
        <v>1.8919169233198301</v>
      </c>
      <c r="P167">
        <v>0.67466250646673098</v>
      </c>
      <c r="Q167">
        <v>0.54010784394864497</v>
      </c>
      <c r="R167">
        <v>0.13022263465245501</v>
      </c>
      <c r="S167">
        <v>-0.289306104000425</v>
      </c>
      <c r="T167">
        <v>1.5831356626190201</v>
      </c>
      <c r="U167">
        <v>2884329.9074843498</v>
      </c>
      <c r="V167">
        <v>1.9862294918712</v>
      </c>
      <c r="W167">
        <v>0.51174735738686306</v>
      </c>
      <c r="X167">
        <v>9.6182114449795293</v>
      </c>
      <c r="Y167">
        <v>2.1623729299907302E-2</v>
      </c>
      <c r="Z167">
        <v>-9.9183635013829896</v>
      </c>
      <c r="AA167">
        <v>0.165265776093001</v>
      </c>
      <c r="AB167">
        <v>0.99081779172993301</v>
      </c>
      <c r="AC167">
        <v>0.64871157091227405</v>
      </c>
      <c r="AD167">
        <v>0.83361477941041795</v>
      </c>
      <c r="AE167">
        <v>0.133391124064452</v>
      </c>
      <c r="AF167">
        <v>8.9274624719517304E-2</v>
      </c>
      <c r="AG167">
        <v>0.12965166895580499</v>
      </c>
      <c r="AH167">
        <v>0.358112661453383</v>
      </c>
      <c r="AI167">
        <v>0.26016175659780899</v>
      </c>
      <c r="AJ167">
        <v>0.30583151870476999</v>
      </c>
      <c r="AK167">
        <v>0.99831576665035704</v>
      </c>
      <c r="AL167">
        <v>0.67335185372300899</v>
      </c>
      <c r="AM167">
        <v>2.1862063417792101</v>
      </c>
    </row>
    <row r="168" spans="1:39" x14ac:dyDescent="0.25">
      <c r="A168">
        <v>1</v>
      </c>
      <c r="B168">
        <v>742128589.95355201</v>
      </c>
      <c r="C168">
        <v>167</v>
      </c>
      <c r="D168">
        <v>31</v>
      </c>
      <c r="E168">
        <v>0.131263472858933</v>
      </c>
      <c r="F168">
        <v>0.62934372871881294</v>
      </c>
      <c r="G168">
        <v>76427.085129194893</v>
      </c>
      <c r="H168">
        <v>6.5383848331321496E-3</v>
      </c>
      <c r="I168">
        <v>0.80688322248717304</v>
      </c>
      <c r="J168">
        <v>0.14843375544769499</v>
      </c>
      <c r="K168">
        <v>0.93751743214321304</v>
      </c>
      <c r="L168">
        <v>-2.6069937046384402</v>
      </c>
      <c r="M168">
        <v>-11.897695194175499</v>
      </c>
      <c r="N168">
        <v>0.93982330259541003</v>
      </c>
      <c r="O168">
        <v>2.8009839497628501</v>
      </c>
      <c r="P168">
        <v>0.81653542736312401</v>
      </c>
      <c r="Q168">
        <v>0.98490877120115305</v>
      </c>
      <c r="R168">
        <v>3.9853250666928901E-2</v>
      </c>
      <c r="S168">
        <v>-0.15147680832305899</v>
      </c>
      <c r="T168">
        <v>1.0520068589551399</v>
      </c>
      <c r="U168">
        <v>2318125.9497068799</v>
      </c>
      <c r="V168">
        <v>2.80083230757737</v>
      </c>
      <c r="W168">
        <v>0.40239939392090301</v>
      </c>
      <c r="X168">
        <v>6.2679947327473204</v>
      </c>
      <c r="Y168">
        <v>1.2775885661251599E-2</v>
      </c>
      <c r="Z168">
        <v>-9.0787848849780897</v>
      </c>
      <c r="AA168">
        <v>0.24352486577758101</v>
      </c>
      <c r="AB168">
        <v>0.84626728258561301</v>
      </c>
      <c r="AC168">
        <v>0.46711407308699598</v>
      </c>
      <c r="AD168">
        <v>0.26372370206983797</v>
      </c>
      <c r="AE168">
        <v>0.116636874529999</v>
      </c>
      <c r="AF168">
        <v>0.14989440495439299</v>
      </c>
      <c r="AG168">
        <v>9.4897317818482402E-2</v>
      </c>
      <c r="AH168">
        <v>0.38700183702478003</v>
      </c>
      <c r="AI168">
        <v>0.17657264674751799</v>
      </c>
      <c r="AJ168">
        <v>0.39025059778043097</v>
      </c>
      <c r="AK168">
        <v>2.2899806411623702</v>
      </c>
      <c r="AL168">
        <v>1.7869840471565399</v>
      </c>
      <c r="AM168">
        <v>1.1449441426476701</v>
      </c>
    </row>
    <row r="169" spans="1:39" x14ac:dyDescent="0.25">
      <c r="A169">
        <v>0</v>
      </c>
      <c r="B169">
        <v>0</v>
      </c>
      <c r="C169">
        <v>168</v>
      </c>
      <c r="D169">
        <v>31</v>
      </c>
      <c r="E169">
        <v>0.174154092101729</v>
      </c>
      <c r="F169">
        <v>0.587901943991892</v>
      </c>
      <c r="G169">
        <v>71393.294743960694</v>
      </c>
      <c r="H169">
        <v>1.3984531754977099E-3</v>
      </c>
      <c r="I169">
        <v>0.60188711038301701</v>
      </c>
      <c r="J169">
        <v>9.1436241567716903E-2</v>
      </c>
      <c r="K169">
        <v>0.77415585475042503</v>
      </c>
      <c r="L169">
        <v>-5.6657022582087704</v>
      </c>
      <c r="M169">
        <v>-7.5458747272379698</v>
      </c>
      <c r="N169">
        <v>0.95946060919121401</v>
      </c>
      <c r="O169">
        <v>1.1087190167791099</v>
      </c>
      <c r="P169">
        <v>0.792651210989337</v>
      </c>
      <c r="Q169">
        <v>0.90874348726822096</v>
      </c>
      <c r="R169">
        <v>0.20968008408905001</v>
      </c>
      <c r="S169">
        <v>-0.25591070220281797</v>
      </c>
      <c r="T169">
        <v>3.7995758548367302</v>
      </c>
      <c r="U169">
        <v>1345491.9694014799</v>
      </c>
      <c r="V169">
        <v>1.92365609157365</v>
      </c>
      <c r="W169">
        <v>0.589237596648163</v>
      </c>
      <c r="X169">
        <v>8.2063747892971204</v>
      </c>
      <c r="Y169">
        <v>3.03999289468346E-2</v>
      </c>
      <c r="Z169">
        <v>-7.4991310536954598</v>
      </c>
      <c r="AA169">
        <v>0.11199064913345499</v>
      </c>
      <c r="AB169">
        <v>0.52429878169903499</v>
      </c>
      <c r="AC169">
        <v>0.1050315619295</v>
      </c>
      <c r="AD169">
        <v>0.95159260921995203</v>
      </c>
      <c r="AE169">
        <v>8.4486496738740202E-2</v>
      </c>
      <c r="AF169">
        <v>0.145767455089372</v>
      </c>
      <c r="AG169">
        <v>7.2830177501193194E-2</v>
      </c>
      <c r="AH169">
        <v>0.49616231565619801</v>
      </c>
      <c r="AI169">
        <v>0.157200184895773</v>
      </c>
      <c r="AJ169">
        <v>0.36975574299418401</v>
      </c>
      <c r="AK169">
        <v>1.2603714580207499</v>
      </c>
      <c r="AL169">
        <v>2.1437400722638</v>
      </c>
      <c r="AM169">
        <v>2.4510856280898801</v>
      </c>
    </row>
    <row r="170" spans="1:39" x14ac:dyDescent="0.25">
      <c r="A170">
        <v>0</v>
      </c>
      <c r="B170">
        <v>0</v>
      </c>
      <c r="C170">
        <v>169</v>
      </c>
      <c r="D170">
        <v>31</v>
      </c>
      <c r="E170">
        <v>0.12662134872807701</v>
      </c>
      <c r="F170">
        <v>1.2304093148559301E-2</v>
      </c>
      <c r="G170">
        <v>49134.168386546698</v>
      </c>
      <c r="H170">
        <v>1.70170944667421E-3</v>
      </c>
      <c r="I170">
        <v>1.0543650965594</v>
      </c>
      <c r="J170">
        <v>0.199678258434142</v>
      </c>
      <c r="K170">
        <v>0.89427339152898599</v>
      </c>
      <c r="L170">
        <v>-3.6745030672242902</v>
      </c>
      <c r="M170">
        <v>-7.3548584046028598</v>
      </c>
      <c r="N170">
        <v>0.95474512858409399</v>
      </c>
      <c r="O170">
        <v>0.48894647853885298</v>
      </c>
      <c r="P170">
        <v>0.79139159653475499</v>
      </c>
      <c r="Q170">
        <v>0.51920017458905898</v>
      </c>
      <c r="R170">
        <v>0.157514009535662</v>
      </c>
      <c r="S170">
        <v>-0.182142103250371</v>
      </c>
      <c r="T170">
        <v>3.6381279756384899</v>
      </c>
      <c r="U170">
        <v>2557982.6482548402</v>
      </c>
      <c r="V170">
        <v>1.5077649757970399</v>
      </c>
      <c r="W170">
        <v>0.497543053161004</v>
      </c>
      <c r="X170">
        <v>9.1697320165229002</v>
      </c>
      <c r="Y170">
        <v>2.8597640084647699E-2</v>
      </c>
      <c r="Z170">
        <v>-11.4160990263522</v>
      </c>
      <c r="AA170">
        <v>0.58800187332206399</v>
      </c>
      <c r="AB170">
        <v>0.39014042119146303</v>
      </c>
      <c r="AC170">
        <v>0.47933059167931802</v>
      </c>
      <c r="AD170">
        <v>0.123178270260105</v>
      </c>
      <c r="AE170">
        <v>7.6693603338790106E-2</v>
      </c>
      <c r="AF170">
        <v>0.103167079892824</v>
      </c>
      <c r="AG170">
        <v>5.3031750326510502E-2</v>
      </c>
      <c r="AH170">
        <v>0.47021610861443902</v>
      </c>
      <c r="AI170">
        <v>0.184290977170807</v>
      </c>
      <c r="AJ170">
        <v>0.362103203662625</v>
      </c>
      <c r="AK170">
        <v>1.5416074474099899</v>
      </c>
      <c r="AL170">
        <v>1.18781624587316</v>
      </c>
      <c r="AM170">
        <v>1.4688975530849999</v>
      </c>
    </row>
    <row r="171" spans="1:39" x14ac:dyDescent="0.25">
      <c r="A171">
        <v>0</v>
      </c>
      <c r="B171">
        <v>35053845.704196602</v>
      </c>
      <c r="C171">
        <v>170</v>
      </c>
      <c r="D171">
        <v>31</v>
      </c>
      <c r="E171">
        <v>0.110650554287597</v>
      </c>
      <c r="F171">
        <v>0.76496477053966405</v>
      </c>
      <c r="G171">
        <v>38147.902196826202</v>
      </c>
      <c r="H171">
        <v>4.8308069332176802E-3</v>
      </c>
      <c r="I171">
        <v>0.77066620405029995</v>
      </c>
      <c r="J171">
        <v>0.17881455386268499</v>
      </c>
      <c r="K171">
        <v>0.55473686000914302</v>
      </c>
      <c r="L171">
        <v>-4.2360724349971903</v>
      </c>
      <c r="M171">
        <v>-6.6928974292334198</v>
      </c>
      <c r="N171">
        <v>0.91814556552830595</v>
      </c>
      <c r="O171">
        <v>1.34495068574476</v>
      </c>
      <c r="P171">
        <v>0.60176607881486399</v>
      </c>
      <c r="Q171">
        <v>0.90726398256141705</v>
      </c>
      <c r="R171">
        <v>8.6096240824554103E-3</v>
      </c>
      <c r="S171">
        <v>-0.34647206694586202</v>
      </c>
      <c r="T171">
        <v>3.30142488048994</v>
      </c>
      <c r="U171">
        <v>2472274.7548064198</v>
      </c>
      <c r="V171">
        <v>2.1936419621261298</v>
      </c>
      <c r="W171">
        <v>0.35974755159427901</v>
      </c>
      <c r="X171">
        <v>12.532820772181701</v>
      </c>
      <c r="Y171">
        <v>3.2294434957274999E-2</v>
      </c>
      <c r="Z171">
        <v>-6.1576952597405796</v>
      </c>
      <c r="AA171">
        <v>0.77448140327225001</v>
      </c>
      <c r="AB171">
        <v>0.81509142765658904</v>
      </c>
      <c r="AC171">
        <v>0.63421335705672399</v>
      </c>
      <c r="AD171">
        <v>0.96218034053104895</v>
      </c>
      <c r="AE171">
        <v>7.1498975141439602E-2</v>
      </c>
      <c r="AF171">
        <v>7.04643035779009E-2</v>
      </c>
      <c r="AG171">
        <v>0.13815952043549601</v>
      </c>
      <c r="AH171">
        <v>0.41155964554594798</v>
      </c>
      <c r="AI171">
        <v>0.16885792465793201</v>
      </c>
      <c r="AJ171">
        <v>0.287374425539421</v>
      </c>
      <c r="AK171">
        <v>2.25252859832062</v>
      </c>
      <c r="AL171">
        <v>1.82274068033047</v>
      </c>
      <c r="AM171">
        <v>1.00762780122183</v>
      </c>
    </row>
    <row r="172" spans="1:39" x14ac:dyDescent="0.25">
      <c r="A172">
        <v>0</v>
      </c>
      <c r="B172">
        <v>74669398.329663604</v>
      </c>
      <c r="C172">
        <v>171</v>
      </c>
      <c r="D172">
        <v>31</v>
      </c>
      <c r="E172">
        <v>0.12746361625858099</v>
      </c>
      <c r="F172">
        <v>0.93592277738265695</v>
      </c>
      <c r="G172">
        <v>62167.745156591998</v>
      </c>
      <c r="H172">
        <v>7.6640967342502002E-3</v>
      </c>
      <c r="I172">
        <v>1.18548357126059</v>
      </c>
      <c r="J172">
        <v>0.23393911911436599</v>
      </c>
      <c r="K172">
        <v>0.88558027068385803</v>
      </c>
      <c r="L172">
        <v>-4.3812550713261604</v>
      </c>
      <c r="M172">
        <v>-8.4648595788888592</v>
      </c>
      <c r="N172">
        <v>0.86400239642197296</v>
      </c>
      <c r="O172">
        <v>2.5905004283232702</v>
      </c>
      <c r="P172">
        <v>0.84112934951297902</v>
      </c>
      <c r="Q172">
        <v>0.52388731377955999</v>
      </c>
      <c r="R172">
        <v>0.21172228545270599</v>
      </c>
      <c r="S172">
        <v>-2.79713465453824E-2</v>
      </c>
      <c r="T172">
        <v>2.6826931068825099</v>
      </c>
      <c r="U172">
        <v>1474950.00877418</v>
      </c>
      <c r="V172">
        <v>2.6257686579617401</v>
      </c>
      <c r="W172">
        <v>0.49279730071686201</v>
      </c>
      <c r="X172">
        <v>10.4371517435182</v>
      </c>
      <c r="Y172">
        <v>1.60328509824747E-2</v>
      </c>
      <c r="Z172">
        <v>-6.4150556675158397</v>
      </c>
      <c r="AA172">
        <v>0.15595990275347099</v>
      </c>
      <c r="AB172">
        <v>0.80162015928071895</v>
      </c>
      <c r="AC172">
        <v>0.82477147809113405</v>
      </c>
      <c r="AD172">
        <v>0.367087091937428</v>
      </c>
      <c r="AE172">
        <v>9.4026859749457806E-2</v>
      </c>
      <c r="AF172">
        <v>6.3016850732034099E-2</v>
      </c>
      <c r="AG172">
        <v>9.5399611994507694E-2</v>
      </c>
      <c r="AH172">
        <v>0.31659889764876598</v>
      </c>
      <c r="AI172">
        <v>0.26083794870204302</v>
      </c>
      <c r="AJ172">
        <v>0.46461824386473699</v>
      </c>
      <c r="AK172">
        <v>1.78500262542891</v>
      </c>
      <c r="AL172">
        <v>1.6245419450054901</v>
      </c>
      <c r="AM172">
        <v>0.73037163903625901</v>
      </c>
    </row>
    <row r="173" spans="1:39" x14ac:dyDescent="0.25">
      <c r="A173">
        <v>1</v>
      </c>
      <c r="B173">
        <v>298805434.66440499</v>
      </c>
      <c r="C173">
        <v>172</v>
      </c>
      <c r="D173">
        <v>31</v>
      </c>
      <c r="E173">
        <v>0.166757149053505</v>
      </c>
      <c r="F173">
        <v>0.40508231026469699</v>
      </c>
      <c r="G173">
        <v>61003.8716186245</v>
      </c>
      <c r="H173">
        <v>5.8087688778922899E-3</v>
      </c>
      <c r="I173">
        <v>0.92677533997211103</v>
      </c>
      <c r="J173">
        <v>6.5351449637091705E-2</v>
      </c>
      <c r="K173">
        <v>0.85566062171943502</v>
      </c>
      <c r="L173">
        <v>-5.5297980255913002</v>
      </c>
      <c r="M173">
        <v>-10.2863561684359</v>
      </c>
      <c r="N173">
        <v>0.71190891290828595</v>
      </c>
      <c r="O173">
        <v>1.6706528396665801</v>
      </c>
      <c r="P173">
        <v>0.90152145037660403</v>
      </c>
      <c r="Q173">
        <v>0.74135873028950305</v>
      </c>
      <c r="R173">
        <v>0.20805656649376</v>
      </c>
      <c r="S173">
        <v>-0.43139408951799901</v>
      </c>
      <c r="T173">
        <v>1.4004075075662701</v>
      </c>
      <c r="U173">
        <v>2989708.22836272</v>
      </c>
      <c r="V173">
        <v>1.64759564953158</v>
      </c>
      <c r="W173">
        <v>0.52633696772949801</v>
      </c>
      <c r="X173">
        <v>5.5173735962016499</v>
      </c>
      <c r="Y173">
        <v>2.5076965548549199E-2</v>
      </c>
      <c r="Z173">
        <v>-11.4772514594719</v>
      </c>
      <c r="AA173">
        <v>0.110455830364488</v>
      </c>
      <c r="AB173">
        <v>0.53281180586316601</v>
      </c>
      <c r="AC173">
        <v>0.30084986706031502</v>
      </c>
      <c r="AD173">
        <v>0.27907963134930502</v>
      </c>
      <c r="AE173">
        <v>0.14132429659867199</v>
      </c>
      <c r="AF173">
        <v>0.11713051150098901</v>
      </c>
      <c r="AG173">
        <v>0.10652405586524399</v>
      </c>
      <c r="AH173">
        <v>0.52069364069969204</v>
      </c>
      <c r="AI173">
        <v>0.152893572509405</v>
      </c>
      <c r="AJ173">
        <v>0.444800897025177</v>
      </c>
      <c r="AK173">
        <v>1.0353412294779101</v>
      </c>
      <c r="AL173">
        <v>0.75678151210133204</v>
      </c>
      <c r="AM173">
        <v>1.96711135310052</v>
      </c>
    </row>
    <row r="174" spans="1:39" x14ac:dyDescent="0.25">
      <c r="A174">
        <v>0</v>
      </c>
      <c r="B174">
        <v>81763629.655895501</v>
      </c>
      <c r="C174">
        <v>173</v>
      </c>
      <c r="D174">
        <v>31</v>
      </c>
      <c r="E174">
        <v>0.14171472241764399</v>
      </c>
      <c r="F174">
        <v>0.51302907789475305</v>
      </c>
      <c r="G174">
        <v>67808.899863914106</v>
      </c>
      <c r="H174">
        <v>6.5708081829815596E-3</v>
      </c>
      <c r="I174">
        <v>0.722003164785332</v>
      </c>
      <c r="J174">
        <v>9.8128033387838501E-2</v>
      </c>
      <c r="K174">
        <v>0.72165019041101897</v>
      </c>
      <c r="L174">
        <v>-3.27165048972704</v>
      </c>
      <c r="M174">
        <v>-6.07016530904919</v>
      </c>
      <c r="N174">
        <v>0.78847888598381499</v>
      </c>
      <c r="O174">
        <v>1.6521464662236101</v>
      </c>
      <c r="P174">
        <v>0.74695184708340101</v>
      </c>
      <c r="Q174">
        <v>0.71684521535760704</v>
      </c>
      <c r="R174">
        <v>9.1870077267230996E-2</v>
      </c>
      <c r="S174">
        <v>-0.33891130665084301</v>
      </c>
      <c r="T174">
        <v>3.6540492492238998</v>
      </c>
      <c r="U174">
        <v>2868112.3296730202</v>
      </c>
      <c r="V174">
        <v>1.9671707352949299</v>
      </c>
      <c r="W174">
        <v>0.56465866464085401</v>
      </c>
      <c r="X174">
        <v>7.4518713163677601</v>
      </c>
      <c r="Y174">
        <v>3.1301747285657003E-2</v>
      </c>
      <c r="Z174">
        <v>-10.960360322855401</v>
      </c>
      <c r="AA174">
        <v>0.56268210988864298</v>
      </c>
      <c r="AB174">
        <v>0.62483298195526005</v>
      </c>
      <c r="AC174">
        <v>0.25429659579182001</v>
      </c>
      <c r="AD174">
        <v>0.129415708468296</v>
      </c>
      <c r="AE174">
        <v>9.3166158022475395E-2</v>
      </c>
      <c r="AF174">
        <v>9.34453669697978E-2</v>
      </c>
      <c r="AG174">
        <v>8.8801155735272905E-2</v>
      </c>
      <c r="AH174">
        <v>0.53268934050123196</v>
      </c>
      <c r="AI174">
        <v>0.18936680627753999</v>
      </c>
      <c r="AJ174">
        <v>0.42294964498649401</v>
      </c>
      <c r="AK174">
        <v>1.4364009144713801</v>
      </c>
      <c r="AL174">
        <v>2.0027446342585402</v>
      </c>
      <c r="AM174">
        <v>2.1778082467329898</v>
      </c>
    </row>
    <row r="175" spans="1:39" x14ac:dyDescent="0.25">
      <c r="A175">
        <v>0</v>
      </c>
      <c r="B175">
        <v>108285518.901849</v>
      </c>
      <c r="C175">
        <v>174</v>
      </c>
      <c r="D175">
        <v>31</v>
      </c>
      <c r="E175">
        <v>0.16330134099884899</v>
      </c>
      <c r="F175">
        <v>0.92838796388008604</v>
      </c>
      <c r="G175">
        <v>69086.490306333901</v>
      </c>
      <c r="H175">
        <v>3.8131842775328498E-3</v>
      </c>
      <c r="I175">
        <v>1.4567784932652701</v>
      </c>
      <c r="J175">
        <v>9.4719176663784294E-2</v>
      </c>
      <c r="K175">
        <v>0.76012192978756499</v>
      </c>
      <c r="L175">
        <v>-2.0919243908161298</v>
      </c>
      <c r="M175">
        <v>-7.6107414446212296</v>
      </c>
      <c r="N175">
        <v>0.93560395983734601</v>
      </c>
      <c r="O175">
        <v>2.26549019244244</v>
      </c>
      <c r="P175">
        <v>0.77670427718246304</v>
      </c>
      <c r="Q175">
        <v>0.74279094546567603</v>
      </c>
      <c r="R175">
        <v>0.114156166277826</v>
      </c>
      <c r="S175">
        <v>-2.5781686002155701E-2</v>
      </c>
      <c r="T175">
        <v>3.8336352426698399</v>
      </c>
      <c r="U175">
        <v>2698552.2517724899</v>
      </c>
      <c r="V175">
        <v>2.7031180395861201</v>
      </c>
      <c r="W175">
        <v>0.58399998126563102</v>
      </c>
      <c r="X175">
        <v>11.5254347305279</v>
      </c>
      <c r="Y175">
        <v>2.2697426121617899E-2</v>
      </c>
      <c r="Z175">
        <v>-7.6974984887614903</v>
      </c>
      <c r="AA175">
        <v>0.130868468655855</v>
      </c>
      <c r="AB175">
        <v>0.90209939763299196</v>
      </c>
      <c r="AC175">
        <v>0.37217911797109998</v>
      </c>
      <c r="AD175">
        <v>0.97065944317611896</v>
      </c>
      <c r="AE175">
        <v>0.121112307792879</v>
      </c>
      <c r="AF175">
        <v>0.125829165506293</v>
      </c>
      <c r="AG175">
        <v>8.2281646601739297E-2</v>
      </c>
      <c r="AH175">
        <v>0.31336777530161197</v>
      </c>
      <c r="AI175">
        <v>0.21859676001960199</v>
      </c>
      <c r="AJ175">
        <v>0.37497423469554603</v>
      </c>
      <c r="AK175">
        <v>1.96200862390149</v>
      </c>
      <c r="AL175">
        <v>0.89397110789138801</v>
      </c>
      <c r="AM175">
        <v>0.85661118500788003</v>
      </c>
    </row>
    <row r="176" spans="1:39" x14ac:dyDescent="0.25">
      <c r="A176">
        <v>0</v>
      </c>
      <c r="B176">
        <v>166662127.82526201</v>
      </c>
      <c r="C176">
        <v>175</v>
      </c>
      <c r="D176">
        <v>31</v>
      </c>
      <c r="E176">
        <v>0.125523063333705</v>
      </c>
      <c r="F176">
        <v>0.73754629848292097</v>
      </c>
      <c r="G176">
        <v>51041.349150589696</v>
      </c>
      <c r="H176">
        <v>9.1762250761617901E-4</v>
      </c>
      <c r="I176">
        <v>0.64500409453571805</v>
      </c>
      <c r="J176">
        <v>0.14366046324896201</v>
      </c>
      <c r="K176">
        <v>0.60032209977274797</v>
      </c>
      <c r="L176">
        <v>-4.6674333934113399</v>
      </c>
      <c r="M176">
        <v>-7.69780162689276</v>
      </c>
      <c r="N176">
        <v>0.84652501759922605</v>
      </c>
      <c r="O176">
        <v>0.67799662431490004</v>
      </c>
      <c r="P176">
        <v>0.87614799451734904</v>
      </c>
      <c r="Q176">
        <v>0.95811201069562202</v>
      </c>
      <c r="R176">
        <v>0.247317817656731</v>
      </c>
      <c r="S176">
        <v>-0.32892821002518802</v>
      </c>
      <c r="T176">
        <v>2.3338069664186301</v>
      </c>
      <c r="U176">
        <v>2020646.8197377401</v>
      </c>
      <c r="V176">
        <v>1.93626900552947</v>
      </c>
      <c r="W176">
        <v>0.34654490873438798</v>
      </c>
      <c r="X176">
        <v>8.5170254967291807</v>
      </c>
      <c r="Y176">
        <v>1.41887841600092E-2</v>
      </c>
      <c r="Z176">
        <v>-4.6373693430051199</v>
      </c>
      <c r="AA176">
        <v>0.43655794822052102</v>
      </c>
      <c r="AB176">
        <v>0.31968860093737</v>
      </c>
      <c r="AC176">
        <v>0.93854938329895998</v>
      </c>
      <c r="AD176">
        <v>0.65626343977753998</v>
      </c>
      <c r="AE176">
        <v>0.122296556561603</v>
      </c>
      <c r="AF176">
        <v>7.6912214629235698E-2</v>
      </c>
      <c r="AG176">
        <v>7.7932450524298494E-2</v>
      </c>
      <c r="AH176">
        <v>0.32825835750575599</v>
      </c>
      <c r="AI176">
        <v>0.25579826305748399</v>
      </c>
      <c r="AJ176">
        <v>0.50484839225630296</v>
      </c>
      <c r="AK176">
        <v>1.22311888064581</v>
      </c>
      <c r="AL176">
        <v>1.7085657786169299</v>
      </c>
      <c r="AM176">
        <v>0.56286751234339305</v>
      </c>
    </row>
    <row r="177" spans="1:39" x14ac:dyDescent="0.25">
      <c r="A177">
        <v>0</v>
      </c>
      <c r="B177">
        <v>127101358.74626601</v>
      </c>
      <c r="C177">
        <v>176</v>
      </c>
      <c r="D177">
        <v>31</v>
      </c>
      <c r="E177">
        <v>0.196691142230178</v>
      </c>
      <c r="F177">
        <v>7.2293042803648899E-2</v>
      </c>
      <c r="G177">
        <v>43554.276061913697</v>
      </c>
      <c r="H177">
        <v>4.9681815543654402E-3</v>
      </c>
      <c r="I177">
        <v>0.94284246959083295</v>
      </c>
      <c r="J177">
        <v>0.20860124470309499</v>
      </c>
      <c r="K177">
        <v>0.80257357050490097</v>
      </c>
      <c r="L177">
        <v>-3.9893935881275699</v>
      </c>
      <c r="M177">
        <v>-8.2974911280814592</v>
      </c>
      <c r="N177">
        <v>0.93785150891507496</v>
      </c>
      <c r="O177">
        <v>2.92095351769597</v>
      </c>
      <c r="P177">
        <v>0.69107065382227295</v>
      </c>
      <c r="Q177">
        <v>0.97905570273578602</v>
      </c>
      <c r="R177">
        <v>3.23898772126995E-3</v>
      </c>
      <c r="S177">
        <v>-9.6269606780842898E-2</v>
      </c>
      <c r="T177">
        <v>2.1981138384586698</v>
      </c>
      <c r="U177">
        <v>1962015.39198868</v>
      </c>
      <c r="V177">
        <v>2.1997568625980102</v>
      </c>
      <c r="W177">
        <v>0.398323669995996</v>
      </c>
      <c r="X177">
        <v>6.6087482737144496</v>
      </c>
      <c r="Y177">
        <v>3.3250043418112003E-2</v>
      </c>
      <c r="Z177">
        <v>-4.7040494373068196</v>
      </c>
      <c r="AA177">
        <v>0.39301910933398199</v>
      </c>
      <c r="AB177">
        <v>7.2919909877236901E-3</v>
      </c>
      <c r="AC177">
        <v>0.77618292972329095</v>
      </c>
      <c r="AD177">
        <v>0.15753877396928101</v>
      </c>
      <c r="AE177">
        <v>0.149749568828032</v>
      </c>
      <c r="AF177">
        <v>0.12490018657723</v>
      </c>
      <c r="AG177">
        <v>0.13003397331014299</v>
      </c>
      <c r="AH177">
        <v>0.35038233807536301</v>
      </c>
      <c r="AI177">
        <v>0.17437096920108899</v>
      </c>
      <c r="AJ177">
        <v>0.30806990558067299</v>
      </c>
      <c r="AK177">
        <v>1.0537769979290299</v>
      </c>
      <c r="AL177">
        <v>1.30146737237598</v>
      </c>
      <c r="AM177">
        <v>1.0651313255830801</v>
      </c>
    </row>
    <row r="178" spans="1:39" x14ac:dyDescent="0.25">
      <c r="A178">
        <v>0</v>
      </c>
      <c r="B178">
        <v>76025938.023805395</v>
      </c>
      <c r="C178">
        <v>177</v>
      </c>
      <c r="D178">
        <v>31</v>
      </c>
      <c r="E178">
        <v>0.16518973316636401</v>
      </c>
      <c r="F178">
        <v>0.77083571532624795</v>
      </c>
      <c r="G178">
        <v>36880.078136251497</v>
      </c>
      <c r="H178">
        <v>5.8715346517285803E-3</v>
      </c>
      <c r="I178">
        <v>0.65934982011851395</v>
      </c>
      <c r="J178">
        <v>0.102962448394246</v>
      </c>
      <c r="K178">
        <v>0.84601469338638702</v>
      </c>
      <c r="L178">
        <v>-5.57253525403328</v>
      </c>
      <c r="M178">
        <v>-11.200343212401499</v>
      </c>
      <c r="N178">
        <v>0.96850128553772796</v>
      </c>
      <c r="O178">
        <v>2.4707527970377199</v>
      </c>
      <c r="P178">
        <v>0.63675899191852703</v>
      </c>
      <c r="Q178">
        <v>0.52588340558984803</v>
      </c>
      <c r="R178">
        <v>0.12005420005298199</v>
      </c>
      <c r="S178">
        <v>-0.12959539261355499</v>
      </c>
      <c r="T178">
        <v>1.72340734506724</v>
      </c>
      <c r="U178">
        <v>1861843.7469005601</v>
      </c>
      <c r="V178">
        <v>1.6525525350408901</v>
      </c>
      <c r="W178">
        <v>0.34423020694067202</v>
      </c>
      <c r="X178">
        <v>14.7183688352583</v>
      </c>
      <c r="Y178">
        <v>2.2289058151921601E-2</v>
      </c>
      <c r="Z178">
        <v>-5.75759639749303</v>
      </c>
      <c r="AA178">
        <v>0.13475830081582499</v>
      </c>
      <c r="AB178">
        <v>0.54849381088279203</v>
      </c>
      <c r="AC178">
        <v>0.25929513087496198</v>
      </c>
      <c r="AD178">
        <v>3.37686861958355E-2</v>
      </c>
      <c r="AE178">
        <v>0.13208181994885701</v>
      </c>
      <c r="AF178">
        <v>0.12725024470791699</v>
      </c>
      <c r="AG178">
        <v>0.12836153029778499</v>
      </c>
      <c r="AH178">
        <v>0.53155679965936597</v>
      </c>
      <c r="AI178">
        <v>0.27182529514777698</v>
      </c>
      <c r="AJ178">
        <v>0.45759582332409898</v>
      </c>
      <c r="AK178">
        <v>2.37150123711081</v>
      </c>
      <c r="AL178">
        <v>1.3101762619283699</v>
      </c>
      <c r="AM178">
        <v>0.51876697738812105</v>
      </c>
    </row>
    <row r="179" spans="1:39" x14ac:dyDescent="0.25">
      <c r="A179">
        <v>0</v>
      </c>
      <c r="B179">
        <v>0</v>
      </c>
      <c r="C179">
        <v>178</v>
      </c>
      <c r="D179">
        <v>31</v>
      </c>
      <c r="E179">
        <v>0.18553933692129801</v>
      </c>
      <c r="F179">
        <v>0.19727234839927399</v>
      </c>
      <c r="G179">
        <v>72514.737194200294</v>
      </c>
      <c r="H179">
        <v>2.7060564204002698E-3</v>
      </c>
      <c r="I179">
        <v>0.88351993574295196</v>
      </c>
      <c r="J179">
        <v>0.15911197393288601</v>
      </c>
      <c r="K179">
        <v>0.61516815300448802</v>
      </c>
      <c r="L179">
        <v>-5.0278749904735003</v>
      </c>
      <c r="M179">
        <v>-9.0915265397820608</v>
      </c>
      <c r="N179">
        <v>0.81881549175048696</v>
      </c>
      <c r="O179">
        <v>0.991958324229674</v>
      </c>
      <c r="P179">
        <v>0.90280971831176404</v>
      </c>
      <c r="Q179">
        <v>0.55255383583658801</v>
      </c>
      <c r="R179">
        <v>0.206084475529206</v>
      </c>
      <c r="S179">
        <v>-0.46528463187045399</v>
      </c>
      <c r="T179">
        <v>2.6021916737686799</v>
      </c>
      <c r="U179">
        <v>1567212.06233604</v>
      </c>
      <c r="V179">
        <v>1.7136820007173801</v>
      </c>
      <c r="W179">
        <v>0.52975958519743305</v>
      </c>
      <c r="X179">
        <v>14.0250069170957</v>
      </c>
      <c r="Y179">
        <v>2.55916231084529E-2</v>
      </c>
      <c r="Z179">
        <v>-10.2855380125996</v>
      </c>
      <c r="AA179">
        <v>0.74209447384579097</v>
      </c>
      <c r="AB179">
        <v>0.60539828567300003</v>
      </c>
      <c r="AC179">
        <v>8.2949112552450993E-2</v>
      </c>
      <c r="AD179">
        <v>0.32977640342549402</v>
      </c>
      <c r="AE179">
        <v>0.10785278244106999</v>
      </c>
      <c r="AF179">
        <v>0.116334491864312</v>
      </c>
      <c r="AG179">
        <v>0.111652467197157</v>
      </c>
      <c r="AH179">
        <v>0.418581820339535</v>
      </c>
      <c r="AI179">
        <v>0.153516749713279</v>
      </c>
      <c r="AJ179">
        <v>0.43031176343508998</v>
      </c>
      <c r="AK179">
        <v>1.23662394519172</v>
      </c>
      <c r="AL179">
        <v>0.84521609391124197</v>
      </c>
      <c r="AM179">
        <v>2.1163026656980199</v>
      </c>
    </row>
    <row r="180" spans="1:39" x14ac:dyDescent="0.25">
      <c r="A180">
        <v>1</v>
      </c>
      <c r="B180">
        <v>700092886.31128097</v>
      </c>
      <c r="C180">
        <v>179</v>
      </c>
      <c r="D180">
        <v>31</v>
      </c>
      <c r="E180">
        <v>0.19713170934375401</v>
      </c>
      <c r="F180">
        <v>0.25143682216876201</v>
      </c>
      <c r="G180">
        <v>88176.1595606513</v>
      </c>
      <c r="H180">
        <v>1.2059301880630699E-3</v>
      </c>
      <c r="I180">
        <v>1.0606418594423499</v>
      </c>
      <c r="J180">
        <v>0.206829535977231</v>
      </c>
      <c r="K180">
        <v>0.82923461359634498</v>
      </c>
      <c r="L180">
        <v>-4.2993870302056898</v>
      </c>
      <c r="M180">
        <v>-10.201480989866001</v>
      </c>
      <c r="N180">
        <v>0.97685301136632896</v>
      </c>
      <c r="O180">
        <v>1.01185322624491</v>
      </c>
      <c r="P180">
        <v>0.66450279594957795</v>
      </c>
      <c r="Q180">
        <v>0.70665325430396497</v>
      </c>
      <c r="R180">
        <v>6.2394960685924199E-2</v>
      </c>
      <c r="S180">
        <v>-0.132627431901055</v>
      </c>
      <c r="T180">
        <v>1.9615553627826701</v>
      </c>
      <c r="U180">
        <v>1443996.84313685</v>
      </c>
      <c r="V180">
        <v>2.81672517037368</v>
      </c>
      <c r="W180">
        <v>0.314461834316142</v>
      </c>
      <c r="X180">
        <v>10.3908860590542</v>
      </c>
      <c r="Y180">
        <v>2.2659846731036E-2</v>
      </c>
      <c r="Z180">
        <v>-8.6346636703610393</v>
      </c>
      <c r="AA180">
        <v>0.58408456251560703</v>
      </c>
      <c r="AB180">
        <v>0.17253468108596301</v>
      </c>
      <c r="AC180">
        <v>0.29867501425906101</v>
      </c>
      <c r="AD180">
        <v>0.86406283778953397</v>
      </c>
      <c r="AE180">
        <v>8.8830687496461905E-2</v>
      </c>
      <c r="AF180">
        <v>6.7029245028970799E-2</v>
      </c>
      <c r="AG180">
        <v>9.9909152922220495E-2</v>
      </c>
      <c r="AH180">
        <v>0.39043017804609798</v>
      </c>
      <c r="AI180">
        <v>0.24578031013469401</v>
      </c>
      <c r="AJ180">
        <v>0.499351239596587</v>
      </c>
      <c r="AK180">
        <v>0.86612859214552496</v>
      </c>
      <c r="AL180">
        <v>2.0659131550308301</v>
      </c>
      <c r="AM180">
        <v>0.75159575638664</v>
      </c>
    </row>
    <row r="181" spans="1:39" x14ac:dyDescent="0.25">
      <c r="A181">
        <v>0</v>
      </c>
      <c r="B181">
        <v>0</v>
      </c>
      <c r="C181">
        <v>180</v>
      </c>
      <c r="D181">
        <v>31</v>
      </c>
      <c r="E181">
        <v>0.157345917335246</v>
      </c>
      <c r="F181">
        <v>6.1534237987361899E-2</v>
      </c>
      <c r="G181">
        <v>66422.537746926493</v>
      </c>
      <c r="H181">
        <v>5.1593230625381703E-3</v>
      </c>
      <c r="I181">
        <v>1.43930144253734</v>
      </c>
      <c r="J181">
        <v>0.18616224529978401</v>
      </c>
      <c r="K181">
        <v>0.51171103956643504</v>
      </c>
      <c r="L181">
        <v>-2.9963734356360501</v>
      </c>
      <c r="M181">
        <v>-4.7600558712240302</v>
      </c>
      <c r="N181">
        <v>0.82745581087365305</v>
      </c>
      <c r="O181">
        <v>2.91125863072185</v>
      </c>
      <c r="P181">
        <v>0.996341480180155</v>
      </c>
      <c r="Q181">
        <v>0.71768194128701002</v>
      </c>
      <c r="R181">
        <v>7.3381538970570606E-2</v>
      </c>
      <c r="S181">
        <v>-7.9652124226558901E-2</v>
      </c>
      <c r="T181">
        <v>1.56151318026357</v>
      </c>
      <c r="U181">
        <v>2758893.7404286098</v>
      </c>
      <c r="V181">
        <v>1.79477787347802</v>
      </c>
      <c r="W181">
        <v>0.334740695366054</v>
      </c>
      <c r="X181">
        <v>6.1742110295570498</v>
      </c>
      <c r="Y181">
        <v>2.4222730230848501E-2</v>
      </c>
      <c r="Z181">
        <v>-11.362019120128799</v>
      </c>
      <c r="AA181">
        <v>0.65866766948869904</v>
      </c>
      <c r="AB181">
        <v>0.66676794853643495</v>
      </c>
      <c r="AC181">
        <v>0.22052367629716199</v>
      </c>
      <c r="AD181">
        <v>0.25027808499173299</v>
      </c>
      <c r="AE181">
        <v>9.4756978548364706E-2</v>
      </c>
      <c r="AF181">
        <v>0.13096763471630399</v>
      </c>
      <c r="AG181">
        <v>7.03623820008943E-2</v>
      </c>
      <c r="AH181">
        <v>0.53718188367828301</v>
      </c>
      <c r="AI181">
        <v>0.16730050071986599</v>
      </c>
      <c r="AJ181">
        <v>0.29815724778091501</v>
      </c>
      <c r="AK181">
        <v>1.7947160491610401</v>
      </c>
      <c r="AL181">
        <v>1.55271299851598</v>
      </c>
      <c r="AM181">
        <v>2.4167575969717499</v>
      </c>
    </row>
    <row r="182" spans="1:39" x14ac:dyDescent="0.25">
      <c r="A182">
        <v>0</v>
      </c>
      <c r="B182">
        <v>0</v>
      </c>
      <c r="C182">
        <v>181</v>
      </c>
      <c r="D182">
        <v>31</v>
      </c>
      <c r="E182">
        <v>0.195316496164887</v>
      </c>
      <c r="F182">
        <v>0.967588284177473</v>
      </c>
      <c r="G182">
        <v>28894.4399685715</v>
      </c>
      <c r="H182">
        <v>8.2441373052075505E-3</v>
      </c>
      <c r="I182">
        <v>1.21075096592051</v>
      </c>
      <c r="J182">
        <v>0.17382533728334201</v>
      </c>
      <c r="K182">
        <v>0.63418105968274197</v>
      </c>
      <c r="L182">
        <v>-4.0149175247736304</v>
      </c>
      <c r="M182">
        <v>-8.9597243359405496</v>
      </c>
      <c r="N182">
        <v>0.87683165084663806</v>
      </c>
      <c r="O182">
        <v>1.76333617664859</v>
      </c>
      <c r="P182">
        <v>0.98418442300520803</v>
      </c>
      <c r="Q182">
        <v>0.68681014182628097</v>
      </c>
      <c r="R182">
        <v>0.199482149310061</v>
      </c>
      <c r="S182">
        <v>-0.21927747819863699</v>
      </c>
      <c r="T182">
        <v>3.0108764983701999</v>
      </c>
      <c r="U182">
        <v>2529096.2378750602</v>
      </c>
      <c r="V182">
        <v>1.59160937250475</v>
      </c>
      <c r="W182">
        <v>0.52239949677244302</v>
      </c>
      <c r="X182">
        <v>5.8576498357928397</v>
      </c>
      <c r="Y182">
        <v>2.3547885605932101E-2</v>
      </c>
      <c r="Z182">
        <v>-9.3897598557919295</v>
      </c>
      <c r="AA182">
        <v>0.70220233976852597</v>
      </c>
      <c r="AB182">
        <v>0.551554814808769</v>
      </c>
      <c r="AC182">
        <v>2.58730511809699E-2</v>
      </c>
      <c r="AD182">
        <v>6.5209933719597799E-3</v>
      </c>
      <c r="AE182">
        <v>0.115856730503612</v>
      </c>
      <c r="AF182">
        <v>6.9850633632275297E-2</v>
      </c>
      <c r="AG182">
        <v>0.14673291725746801</v>
      </c>
      <c r="AH182">
        <v>0.446972608994541</v>
      </c>
      <c r="AI182">
        <v>0.24007553337950999</v>
      </c>
      <c r="AJ182">
        <v>0.52565221293284603</v>
      </c>
      <c r="AK182">
        <v>2.00280921955166</v>
      </c>
      <c r="AL182">
        <v>2.0565158139006301</v>
      </c>
      <c r="AM182">
        <v>1.8723158972370399</v>
      </c>
    </row>
    <row r="183" spans="1:39" x14ac:dyDescent="0.25">
      <c r="A183">
        <v>0</v>
      </c>
      <c r="B183">
        <v>7594862.1295292396</v>
      </c>
      <c r="C183">
        <v>182</v>
      </c>
      <c r="D183">
        <v>31</v>
      </c>
      <c r="E183">
        <v>0.171393577924697</v>
      </c>
      <c r="F183">
        <v>1.54765044455416E-3</v>
      </c>
      <c r="G183">
        <v>30088.906700577401</v>
      </c>
      <c r="H183">
        <v>9.7824777595023598E-3</v>
      </c>
      <c r="I183">
        <v>0.67993358859675901</v>
      </c>
      <c r="J183">
        <v>7.2275706365762707E-2</v>
      </c>
      <c r="K183">
        <v>0.63696726530208303</v>
      </c>
      <c r="L183">
        <v>-2.0380671508563699</v>
      </c>
      <c r="M183">
        <v>-11.190065014176099</v>
      </c>
      <c r="N183">
        <v>0.93164300099073405</v>
      </c>
      <c r="O183">
        <v>0.51993165265574104</v>
      </c>
      <c r="P183">
        <v>0.76378557299170602</v>
      </c>
      <c r="Q183">
        <v>0.96411837444757098</v>
      </c>
      <c r="R183">
        <v>0.108491351005214</v>
      </c>
      <c r="S183">
        <v>-0.230207829780993</v>
      </c>
      <c r="T183">
        <v>1.01109281250392</v>
      </c>
      <c r="U183">
        <v>1136484.7871195499</v>
      </c>
      <c r="V183">
        <v>2.7146470976824602</v>
      </c>
      <c r="W183">
        <v>0.30838271262240602</v>
      </c>
      <c r="X183">
        <v>10.5019507824443</v>
      </c>
      <c r="Y183">
        <v>2.4024709426042901E-2</v>
      </c>
      <c r="Z183">
        <v>-10.224352792082399</v>
      </c>
      <c r="AA183">
        <v>0.32830449309584198</v>
      </c>
      <c r="AB183">
        <v>0.41346077516675001</v>
      </c>
      <c r="AC183">
        <v>0.91636152358260003</v>
      </c>
      <c r="AD183">
        <v>0.43478100776439499</v>
      </c>
      <c r="AE183">
        <v>0.14019790824141801</v>
      </c>
      <c r="AF183">
        <v>0.102806722967885</v>
      </c>
      <c r="AG183">
        <v>9.6992350314278206E-2</v>
      </c>
      <c r="AH183">
        <v>0.51350694925127305</v>
      </c>
      <c r="AI183">
        <v>0.215082547914411</v>
      </c>
      <c r="AJ183">
        <v>0.41696185948727699</v>
      </c>
      <c r="AK183">
        <v>2.2125861388047099</v>
      </c>
      <c r="AL183">
        <v>1.9004289024032801</v>
      </c>
      <c r="AM183">
        <v>1.34593824865775</v>
      </c>
    </row>
    <row r="184" spans="1:39" x14ac:dyDescent="0.25">
      <c r="A184">
        <v>0</v>
      </c>
      <c r="B184">
        <v>0</v>
      </c>
      <c r="C184">
        <v>183</v>
      </c>
      <c r="D184">
        <v>31</v>
      </c>
      <c r="E184">
        <v>0.103356030404801</v>
      </c>
      <c r="F184">
        <v>0.24148658401681999</v>
      </c>
      <c r="G184">
        <v>65181.692428595903</v>
      </c>
      <c r="H184">
        <v>7.5742953850771303E-4</v>
      </c>
      <c r="I184">
        <v>1.1517750459706899</v>
      </c>
      <c r="J184">
        <v>0.11302260938777201</v>
      </c>
      <c r="K184">
        <v>0.53739899252599599</v>
      </c>
      <c r="L184">
        <v>-4.89107669168152</v>
      </c>
      <c r="M184">
        <v>-6.9048650860600196</v>
      </c>
      <c r="N184">
        <v>0.84708761749335104</v>
      </c>
      <c r="O184">
        <v>0.97716223141855196</v>
      </c>
      <c r="P184">
        <v>0.62989099327009201</v>
      </c>
      <c r="Q184">
        <v>0.61761008732835798</v>
      </c>
      <c r="R184">
        <v>0.22371400535368599</v>
      </c>
      <c r="S184">
        <v>-0.41964539717242599</v>
      </c>
      <c r="T184">
        <v>2.7920457659964399</v>
      </c>
      <c r="U184">
        <v>1843307.59669654</v>
      </c>
      <c r="V184">
        <v>2.4928604658250699</v>
      </c>
      <c r="W184">
        <v>0.55470513753988804</v>
      </c>
      <c r="X184">
        <v>14.8182265772833</v>
      </c>
      <c r="Y184">
        <v>3.5843667184427302E-2</v>
      </c>
      <c r="Z184">
        <v>-10.7902467367519</v>
      </c>
      <c r="AA184">
        <v>0.66295090559846703</v>
      </c>
      <c r="AB184">
        <v>0.403428440663265</v>
      </c>
      <c r="AC184">
        <v>0.34128575486596702</v>
      </c>
      <c r="AD184">
        <v>0.54233876379439605</v>
      </c>
      <c r="AE184">
        <v>0.146474219003459</v>
      </c>
      <c r="AF184">
        <v>0.14789400248392501</v>
      </c>
      <c r="AG184">
        <v>5.8508537384797797E-2</v>
      </c>
      <c r="AH184">
        <v>0.405901715645334</v>
      </c>
      <c r="AI184">
        <v>0.158820679298427</v>
      </c>
      <c r="AJ184">
        <v>0.42058399197636198</v>
      </c>
      <c r="AK184">
        <v>0.94374601344995901</v>
      </c>
      <c r="AL184">
        <v>1.95818897449087</v>
      </c>
      <c r="AM184">
        <v>2.2122745870595399</v>
      </c>
    </row>
    <row r="185" spans="1:39" x14ac:dyDescent="0.25">
      <c r="A185">
        <v>1</v>
      </c>
      <c r="B185">
        <v>338128520.14661199</v>
      </c>
      <c r="C185">
        <v>184</v>
      </c>
      <c r="D185">
        <v>31</v>
      </c>
      <c r="E185">
        <v>0.19907699713343799</v>
      </c>
      <c r="F185">
        <v>0.66517038386664395</v>
      </c>
      <c r="G185">
        <v>58883.288839046101</v>
      </c>
      <c r="H185">
        <v>6.0105024521565102E-3</v>
      </c>
      <c r="I185">
        <v>0.45360196312004702</v>
      </c>
      <c r="J185">
        <v>0.249876463752953</v>
      </c>
      <c r="K185">
        <v>0.74931947249046105</v>
      </c>
      <c r="L185">
        <v>-2.36914897613693</v>
      </c>
      <c r="M185">
        <v>-4.9376711652334802</v>
      </c>
      <c r="N185">
        <v>0.862845793374581</v>
      </c>
      <c r="O185">
        <v>1.6573264641613501</v>
      </c>
      <c r="P185">
        <v>0.66086584330210496</v>
      </c>
      <c r="Q185">
        <v>0.59573155097838004</v>
      </c>
      <c r="R185">
        <v>7.9943763849732896E-2</v>
      </c>
      <c r="S185">
        <v>-2.0874870886909799E-2</v>
      </c>
      <c r="T185">
        <v>3.3738133070687799</v>
      </c>
      <c r="U185">
        <v>2668554.0648759301</v>
      </c>
      <c r="V185">
        <v>1.5416029057890399</v>
      </c>
      <c r="W185">
        <v>0.35003482451476198</v>
      </c>
      <c r="X185">
        <v>10.9636673532077</v>
      </c>
      <c r="Y185">
        <v>3.0982528932222201E-2</v>
      </c>
      <c r="Z185">
        <v>-6.0965845965407803</v>
      </c>
      <c r="AA185">
        <v>0.21464945374417599</v>
      </c>
      <c r="AB185">
        <v>0.40930031030555297</v>
      </c>
      <c r="AC185">
        <v>0.58585555294179403</v>
      </c>
      <c r="AD185">
        <v>0.79296103620435998</v>
      </c>
      <c r="AE185">
        <v>9.3953372578835098E-2</v>
      </c>
      <c r="AF185">
        <v>6.4592825039872001E-2</v>
      </c>
      <c r="AG185">
        <v>0.14533602922118699</v>
      </c>
      <c r="AH185">
        <v>0.49568256120849402</v>
      </c>
      <c r="AI185">
        <v>0.16381256563385199</v>
      </c>
      <c r="AJ185">
        <v>0.35811761166956302</v>
      </c>
      <c r="AK185">
        <v>2.2939199107707098</v>
      </c>
      <c r="AL185">
        <v>2.3814763709002502</v>
      </c>
      <c r="AM185">
        <v>1.7197354377251599</v>
      </c>
    </row>
    <row r="186" spans="1:39" x14ac:dyDescent="0.25">
      <c r="A186">
        <v>0</v>
      </c>
      <c r="B186">
        <v>0</v>
      </c>
      <c r="C186">
        <v>185</v>
      </c>
      <c r="D186">
        <v>31</v>
      </c>
      <c r="E186">
        <v>0.15370406813547</v>
      </c>
      <c r="F186">
        <v>0.39891164521803102</v>
      </c>
      <c r="G186">
        <v>63705.261475755797</v>
      </c>
      <c r="H186">
        <v>3.16778981536045E-3</v>
      </c>
      <c r="I186">
        <v>0.993251024919096</v>
      </c>
      <c r="J186">
        <v>0.203335563199216</v>
      </c>
      <c r="K186">
        <v>0.71159502407419495</v>
      </c>
      <c r="L186">
        <v>-3.8307394995633501</v>
      </c>
      <c r="M186">
        <v>-5.4492550881765798</v>
      </c>
      <c r="N186">
        <v>0.89819876868370896</v>
      </c>
      <c r="O186">
        <v>1.74842558034411</v>
      </c>
      <c r="P186">
        <v>0.95197663416853195</v>
      </c>
      <c r="Q186">
        <v>0.72083102401811605</v>
      </c>
      <c r="R186">
        <v>0.13426617996534301</v>
      </c>
      <c r="S186">
        <v>-0.14031763475039</v>
      </c>
      <c r="T186">
        <v>3.0574766343459499</v>
      </c>
      <c r="U186">
        <v>2178361.78532336</v>
      </c>
      <c r="V186">
        <v>2.6580353271926298</v>
      </c>
      <c r="W186">
        <v>0.36915242605749499</v>
      </c>
      <c r="X186">
        <v>9.5209512393921596</v>
      </c>
      <c r="Y186">
        <v>1.6709901545300498E-2</v>
      </c>
      <c r="Z186">
        <v>-5.0366177116893196</v>
      </c>
      <c r="AA186">
        <v>0.26928907729114898</v>
      </c>
      <c r="AB186">
        <v>0.77946583498618605</v>
      </c>
      <c r="AC186">
        <v>0.64247323079151097</v>
      </c>
      <c r="AD186">
        <v>2.4908540542237501E-2</v>
      </c>
      <c r="AE186">
        <v>6.3458631320740103E-2</v>
      </c>
      <c r="AF186">
        <v>0.103906888302066</v>
      </c>
      <c r="AG186">
        <v>0.13083714277402</v>
      </c>
      <c r="AH186">
        <v>0.29286526179346301</v>
      </c>
      <c r="AI186">
        <v>0.23677092875872</v>
      </c>
      <c r="AJ186">
        <v>0.47302699233675399</v>
      </c>
      <c r="AK186">
        <v>1.4866929923448899</v>
      </c>
      <c r="AL186">
        <v>2.4549973070647901</v>
      </c>
      <c r="AM186">
        <v>1.8348425321914501</v>
      </c>
    </row>
    <row r="187" spans="1:39" x14ac:dyDescent="0.25">
      <c r="A187">
        <v>0</v>
      </c>
      <c r="B187">
        <v>55167272.7230184</v>
      </c>
      <c r="C187">
        <v>186</v>
      </c>
      <c r="D187">
        <v>31</v>
      </c>
      <c r="E187">
        <v>0.18671603589691199</v>
      </c>
      <c r="F187">
        <v>0.45165541691007099</v>
      </c>
      <c r="G187">
        <v>30858.251086057899</v>
      </c>
      <c r="H187">
        <v>3.4280458539258699E-4</v>
      </c>
      <c r="I187">
        <v>0.79712085672584398</v>
      </c>
      <c r="J187">
        <v>8.8473514121360494E-2</v>
      </c>
      <c r="K187">
        <v>0.54910251824650902</v>
      </c>
      <c r="L187">
        <v>-2.3032306759664798</v>
      </c>
      <c r="M187">
        <v>-5.6096715931128696</v>
      </c>
      <c r="N187">
        <v>0.76058923415036395</v>
      </c>
      <c r="O187">
        <v>2.0274416527428998</v>
      </c>
      <c r="P187">
        <v>0.88270492301881298</v>
      </c>
      <c r="Q187">
        <v>0.755585161724593</v>
      </c>
      <c r="R187">
        <v>0.215305089854228</v>
      </c>
      <c r="S187">
        <v>-0.36084295181266501</v>
      </c>
      <c r="T187">
        <v>3.4237149623548602</v>
      </c>
      <c r="U187">
        <v>1514146.9344496699</v>
      </c>
      <c r="V187">
        <v>1.8845169221539999</v>
      </c>
      <c r="W187">
        <v>0.41615061044041102</v>
      </c>
      <c r="X187">
        <v>14.881375122373001</v>
      </c>
      <c r="Y187">
        <v>2.0206470255473001E-2</v>
      </c>
      <c r="Z187">
        <v>-9.9763659476395699</v>
      </c>
      <c r="AA187">
        <v>0.22181992175988899</v>
      </c>
      <c r="AB187">
        <v>0.31370116720907398</v>
      </c>
      <c r="AC187">
        <v>0.38305644524516502</v>
      </c>
      <c r="AD187">
        <v>0.48456795271835301</v>
      </c>
      <c r="AE187">
        <v>9.6372893979423696E-2</v>
      </c>
      <c r="AF187">
        <v>5.5701802027877403E-2</v>
      </c>
      <c r="AG187">
        <v>0.13279187123547301</v>
      </c>
      <c r="AH187">
        <v>0.50828364575057094</v>
      </c>
      <c r="AI187">
        <v>0.23160295376874299</v>
      </c>
      <c r="AJ187">
        <v>0.33777629076205201</v>
      </c>
      <c r="AK187">
        <v>2.1232541203918398</v>
      </c>
      <c r="AL187">
        <v>2.3627258404342202</v>
      </c>
      <c r="AM187">
        <v>2.4707100726724098</v>
      </c>
    </row>
    <row r="188" spans="1:39" x14ac:dyDescent="0.25">
      <c r="A188">
        <v>0</v>
      </c>
      <c r="B188">
        <v>174516055.371813</v>
      </c>
      <c r="C188">
        <v>187</v>
      </c>
      <c r="D188">
        <v>31</v>
      </c>
      <c r="E188">
        <v>0.107345697624143</v>
      </c>
      <c r="F188">
        <v>0.16794926890404899</v>
      </c>
      <c r="G188">
        <v>68496.735962835402</v>
      </c>
      <c r="H188">
        <v>1.11427830551751E-3</v>
      </c>
      <c r="I188">
        <v>1.2732334040723501</v>
      </c>
      <c r="J188">
        <v>0.14195900307066001</v>
      </c>
      <c r="K188">
        <v>0.75918088522390503</v>
      </c>
      <c r="L188">
        <v>-4.4942465075664204</v>
      </c>
      <c r="M188">
        <v>-8.3456719413213403</v>
      </c>
      <c r="N188">
        <v>0.81450323167652805</v>
      </c>
      <c r="O188">
        <v>2.7720197633234802</v>
      </c>
      <c r="P188">
        <v>0.72969548582751298</v>
      </c>
      <c r="Q188">
        <v>0.80310276326315899</v>
      </c>
      <c r="R188">
        <v>0.170827211904689</v>
      </c>
      <c r="S188">
        <v>-0.29712220375367898</v>
      </c>
      <c r="T188">
        <v>2.2595555592619299</v>
      </c>
      <c r="U188">
        <v>1389947.2038797101</v>
      </c>
      <c r="V188">
        <v>2.7227783367427798</v>
      </c>
      <c r="W188">
        <v>0.46214459357480497</v>
      </c>
      <c r="X188">
        <v>11.178293147112701</v>
      </c>
      <c r="Y188">
        <v>1.6849705971215202E-2</v>
      </c>
      <c r="Z188">
        <v>-7.7302311454992703</v>
      </c>
      <c r="AA188">
        <v>0.36640627579367702</v>
      </c>
      <c r="AB188">
        <v>0.72790503044729105</v>
      </c>
      <c r="AC188">
        <v>0.367230925282929</v>
      </c>
      <c r="AD188">
        <v>0.611275469179964</v>
      </c>
      <c r="AE188">
        <v>0.149208862208528</v>
      </c>
      <c r="AF188">
        <v>9.4295678293332505E-2</v>
      </c>
      <c r="AG188">
        <v>7.3798785854247401E-2</v>
      </c>
      <c r="AH188">
        <v>0.54966655906866102</v>
      </c>
      <c r="AI188">
        <v>0.26536096501961598</v>
      </c>
      <c r="AJ188">
        <v>0.34623939710832202</v>
      </c>
      <c r="AK188">
        <v>2.44204335919413</v>
      </c>
      <c r="AL188">
        <v>0.74705413530266396</v>
      </c>
      <c r="AM188">
        <v>0.60650249016195301</v>
      </c>
    </row>
    <row r="189" spans="1:39" x14ac:dyDescent="0.25">
      <c r="A189">
        <v>1</v>
      </c>
      <c r="B189">
        <v>271138205.44507003</v>
      </c>
      <c r="C189">
        <v>188</v>
      </c>
      <c r="D189">
        <v>31</v>
      </c>
      <c r="E189">
        <v>0.149559741300996</v>
      </c>
      <c r="F189">
        <v>5.2568802621681197E-2</v>
      </c>
      <c r="G189">
        <v>39900.813927175499</v>
      </c>
      <c r="H189">
        <v>5.0306265937781402E-3</v>
      </c>
      <c r="I189">
        <v>0.49362408205505898</v>
      </c>
      <c r="J189">
        <v>6.3859473178235898E-2</v>
      </c>
      <c r="K189">
        <v>0.97133245972800097</v>
      </c>
      <c r="L189">
        <v>-4.41252168318257</v>
      </c>
      <c r="M189">
        <v>-7.5957698236871503</v>
      </c>
      <c r="N189">
        <v>0.88892491921130601</v>
      </c>
      <c r="O189">
        <v>2.8533638456914199</v>
      </c>
      <c r="P189">
        <v>0.71684081472456496</v>
      </c>
      <c r="Q189">
        <v>0.58120807221159299</v>
      </c>
      <c r="R189">
        <v>0.12808023183199099</v>
      </c>
      <c r="S189">
        <v>-0.44528005456377301</v>
      </c>
      <c r="T189">
        <v>1.8588834619882999</v>
      </c>
      <c r="U189">
        <v>2410721.8338851798</v>
      </c>
      <c r="V189">
        <v>2.4257801669917498</v>
      </c>
      <c r="W189">
        <v>0.396309468289954</v>
      </c>
      <c r="X189">
        <v>6.7376753314747502</v>
      </c>
      <c r="Y189">
        <v>1.4301083098110901E-2</v>
      </c>
      <c r="Z189">
        <v>-6.3623250420019</v>
      </c>
      <c r="AA189">
        <v>0.48474358603963602</v>
      </c>
      <c r="AB189">
        <v>0.57949727042927401</v>
      </c>
      <c r="AC189">
        <v>7.5022940967464799E-2</v>
      </c>
      <c r="AD189">
        <v>6.1030750110512601E-2</v>
      </c>
      <c r="AE189">
        <v>0.115377965136664</v>
      </c>
      <c r="AF189">
        <v>6.0261634997557899E-2</v>
      </c>
      <c r="AG189">
        <v>0.107958451723214</v>
      </c>
      <c r="AH189">
        <v>0.54424974647510105</v>
      </c>
      <c r="AI189">
        <v>0.26854374429752298</v>
      </c>
      <c r="AJ189">
        <v>0.47520742341303301</v>
      </c>
      <c r="AK189">
        <v>1.09169383920437</v>
      </c>
      <c r="AL189">
        <v>0.83758657733265995</v>
      </c>
      <c r="AM189">
        <v>1.08827142294097</v>
      </c>
    </row>
    <row r="190" spans="1:39" x14ac:dyDescent="0.25">
      <c r="A190">
        <v>1</v>
      </c>
      <c r="B190">
        <v>281720260.648431</v>
      </c>
      <c r="C190">
        <v>189</v>
      </c>
      <c r="D190">
        <v>31</v>
      </c>
      <c r="E190">
        <v>0.12523476090608199</v>
      </c>
      <c r="F190">
        <v>0.84268499888246895</v>
      </c>
      <c r="G190">
        <v>69805.896156583898</v>
      </c>
      <c r="H190">
        <v>8.7422505664057099E-4</v>
      </c>
      <c r="I190">
        <v>0.84938117919163802</v>
      </c>
      <c r="J190">
        <v>0.16112498374124701</v>
      </c>
      <c r="K190">
        <v>0.82368996278557505</v>
      </c>
      <c r="L190">
        <v>-3.1975465132854901</v>
      </c>
      <c r="M190">
        <v>-5.90844632382505</v>
      </c>
      <c r="N190">
        <v>0.92644469015079101</v>
      </c>
      <c r="O190">
        <v>0.349870054466698</v>
      </c>
      <c r="P190">
        <v>0.95235603092750498</v>
      </c>
      <c r="Q190">
        <v>0.87213016540685195</v>
      </c>
      <c r="R190">
        <v>0.10334752411959899</v>
      </c>
      <c r="S190">
        <v>-0.39792344086919901</v>
      </c>
      <c r="T190">
        <v>3.5244501482963102</v>
      </c>
      <c r="U190">
        <v>2736979.8891153201</v>
      </c>
      <c r="V190">
        <v>2.4664633778412801</v>
      </c>
      <c r="W190">
        <v>0.51425695954856898</v>
      </c>
      <c r="X190">
        <v>11.4949518545065</v>
      </c>
      <c r="Y190">
        <v>1.9113594039346701E-2</v>
      </c>
      <c r="Z190">
        <v>-5.4265865773707596</v>
      </c>
      <c r="AA190">
        <v>0.37951184186187997</v>
      </c>
      <c r="AB190">
        <v>0.51166121466900205</v>
      </c>
      <c r="AC190">
        <v>0.47031829882995202</v>
      </c>
      <c r="AD190">
        <v>0.25585280472412703</v>
      </c>
      <c r="AE190">
        <v>0.142171484606224</v>
      </c>
      <c r="AF190">
        <v>0.118935762953246</v>
      </c>
      <c r="AG190">
        <v>5.77383313447936E-2</v>
      </c>
      <c r="AH190">
        <v>0.57716186979660999</v>
      </c>
      <c r="AI190">
        <v>0.244379725086561</v>
      </c>
      <c r="AJ190">
        <v>0.32742096100510099</v>
      </c>
      <c r="AK190">
        <v>0.66498556516311402</v>
      </c>
      <c r="AL190">
        <v>1.5348373366277701</v>
      </c>
      <c r="AM190">
        <v>1.27930059208033</v>
      </c>
    </row>
    <row r="191" spans="1:39" x14ac:dyDescent="0.25">
      <c r="A191">
        <v>1</v>
      </c>
      <c r="B191">
        <v>495160760.10755098</v>
      </c>
      <c r="C191">
        <v>190</v>
      </c>
      <c r="D191">
        <v>31</v>
      </c>
      <c r="E191">
        <v>0.16264955988514701</v>
      </c>
      <c r="F191">
        <v>0.12523468811181401</v>
      </c>
      <c r="G191">
        <v>52773.732007073697</v>
      </c>
      <c r="H191">
        <v>9.6037172751291706E-3</v>
      </c>
      <c r="I191">
        <v>0.98094382612127795</v>
      </c>
      <c r="J191">
        <v>0.156058241850696</v>
      </c>
      <c r="K191">
        <v>0.79661162478965697</v>
      </c>
      <c r="L191">
        <v>-5.6898241991223797</v>
      </c>
      <c r="M191">
        <v>-4.5504620107170197</v>
      </c>
      <c r="N191">
        <v>0.78641466962744</v>
      </c>
      <c r="O191">
        <v>0.863827249135806</v>
      </c>
      <c r="P191">
        <v>0.85528288627462501</v>
      </c>
      <c r="Q191">
        <v>0.70251122379559106</v>
      </c>
      <c r="R191">
        <v>0.112576641482301</v>
      </c>
      <c r="S191">
        <v>-0.37675859359325797</v>
      </c>
      <c r="T191">
        <v>3.0479081142437598</v>
      </c>
      <c r="U191">
        <v>2398905.2826305898</v>
      </c>
      <c r="V191">
        <v>1.86265387109946</v>
      </c>
      <c r="W191">
        <v>0.51821309576835495</v>
      </c>
      <c r="X191">
        <v>9.4756696333642996</v>
      </c>
      <c r="Y191">
        <v>1.27210509662879E-2</v>
      </c>
      <c r="Z191">
        <v>-7.6608250848855803</v>
      </c>
      <c r="AA191">
        <v>0.536976599562215</v>
      </c>
      <c r="AB191">
        <v>0.77189385200967098</v>
      </c>
      <c r="AC191">
        <v>0.31892445532139402</v>
      </c>
      <c r="AD191">
        <v>0.11671334697399301</v>
      </c>
      <c r="AE191">
        <v>9.1391921169939494E-2</v>
      </c>
      <c r="AF191">
        <v>0.13147010218247299</v>
      </c>
      <c r="AG191">
        <v>0.13930100863508399</v>
      </c>
      <c r="AH191">
        <v>0.571236072923336</v>
      </c>
      <c r="AI191">
        <v>0.26266531765332901</v>
      </c>
      <c r="AJ191">
        <v>0.37809514514985498</v>
      </c>
      <c r="AK191">
        <v>1.29410045803712</v>
      </c>
      <c r="AL191">
        <v>1.4286546921243899</v>
      </c>
      <c r="AM191">
        <v>1.19971868348415</v>
      </c>
    </row>
    <row r="192" spans="1:39" x14ac:dyDescent="0.25">
      <c r="A192">
        <v>0</v>
      </c>
      <c r="B192">
        <v>0</v>
      </c>
      <c r="C192">
        <v>191</v>
      </c>
      <c r="D192">
        <v>31</v>
      </c>
      <c r="E192">
        <v>0.10415010631433699</v>
      </c>
      <c r="F192">
        <v>0.46796010845573599</v>
      </c>
      <c r="G192">
        <v>67458.279127487898</v>
      </c>
      <c r="H192">
        <v>9.0150873268267599E-3</v>
      </c>
      <c r="I192">
        <v>1.1392836518728899</v>
      </c>
      <c r="J192">
        <v>7.4668612009190796E-2</v>
      </c>
      <c r="K192">
        <v>0.50538565886614395</v>
      </c>
      <c r="L192">
        <v>-3.0195627261558502</v>
      </c>
      <c r="M192">
        <v>-7.3174334267061196</v>
      </c>
      <c r="N192">
        <v>0.87459273749112598</v>
      </c>
      <c r="O192">
        <v>2.28614798185628</v>
      </c>
      <c r="P192">
        <v>0.70102937928447495</v>
      </c>
      <c r="Q192">
        <v>0.71012833529792296</v>
      </c>
      <c r="R192">
        <v>1.19103661729605E-2</v>
      </c>
      <c r="S192">
        <v>-0.114351175675401</v>
      </c>
      <c r="T192">
        <v>1.5471757891064</v>
      </c>
      <c r="U192">
        <v>1547914.1774820201</v>
      </c>
      <c r="V192">
        <v>1.5529356328071999</v>
      </c>
      <c r="W192">
        <v>0.35481391149410002</v>
      </c>
      <c r="X192">
        <v>10.2337032072945</v>
      </c>
      <c r="Y192">
        <v>3.0823489947033999E-2</v>
      </c>
      <c r="Z192">
        <v>-6.9107819962222097</v>
      </c>
      <c r="AA192">
        <v>0.207963595169596</v>
      </c>
      <c r="AB192">
        <v>0.247932528612437</v>
      </c>
      <c r="AC192">
        <v>0.35636678381939402</v>
      </c>
      <c r="AD192">
        <v>0.41459661006228998</v>
      </c>
      <c r="AE192">
        <v>0.137126538787503</v>
      </c>
      <c r="AF192">
        <v>9.1727321259677405E-2</v>
      </c>
      <c r="AG192">
        <v>0.13720925123372599</v>
      </c>
      <c r="AH192">
        <v>0.40669299143570198</v>
      </c>
      <c r="AI192">
        <v>0.17613692340161699</v>
      </c>
      <c r="AJ192">
        <v>0.46077473602774599</v>
      </c>
      <c r="AK192">
        <v>1.75682467174662</v>
      </c>
      <c r="AL192">
        <v>2.4778033805206001</v>
      </c>
      <c r="AM192">
        <v>1.2731437482918</v>
      </c>
    </row>
    <row r="193" spans="1:39" x14ac:dyDescent="0.25">
      <c r="A193">
        <v>0</v>
      </c>
      <c r="B193">
        <v>72811966.651315406</v>
      </c>
      <c r="C193">
        <v>192</v>
      </c>
      <c r="D193">
        <v>31</v>
      </c>
      <c r="E193">
        <v>0.16771206821256801</v>
      </c>
      <c r="F193">
        <v>0.43706175020197402</v>
      </c>
      <c r="G193">
        <v>33736.222731473397</v>
      </c>
      <c r="H193">
        <v>6.6270066683588097E-3</v>
      </c>
      <c r="I193">
        <v>0.88713219339749805</v>
      </c>
      <c r="J193">
        <v>6.7704171336590693E-2</v>
      </c>
      <c r="K193">
        <v>0.61116755435825298</v>
      </c>
      <c r="L193">
        <v>-3.8076027841586599</v>
      </c>
      <c r="M193">
        <v>-10.825282898088901</v>
      </c>
      <c r="N193">
        <v>0.90049343818530903</v>
      </c>
      <c r="O193">
        <v>1.4611380844233299</v>
      </c>
      <c r="P193">
        <v>0.84340621127421</v>
      </c>
      <c r="Q193">
        <v>0.87667541056464005</v>
      </c>
      <c r="R193">
        <v>6.9702648362435907E-2</v>
      </c>
      <c r="S193">
        <v>-9.9527376645710305E-2</v>
      </c>
      <c r="T193">
        <v>2.0489286441740102</v>
      </c>
      <c r="U193">
        <v>2294674.5434566401</v>
      </c>
      <c r="V193">
        <v>1.69921291049919</v>
      </c>
      <c r="W193">
        <v>0.459459947727621</v>
      </c>
      <c r="X193">
        <v>5.5631491550360801</v>
      </c>
      <c r="Y193">
        <v>2.14552124149937E-2</v>
      </c>
      <c r="Z193">
        <v>-5.6226409945916398</v>
      </c>
      <c r="AA193">
        <v>0.549107336415676</v>
      </c>
      <c r="AB193">
        <v>0.38903968628146701</v>
      </c>
      <c r="AC193">
        <v>0.53039593612193103</v>
      </c>
      <c r="AD193">
        <v>0.191560054102447</v>
      </c>
      <c r="AE193">
        <v>0.14709727680124299</v>
      </c>
      <c r="AF193">
        <v>7.1873808117350599E-2</v>
      </c>
      <c r="AG193">
        <v>9.8298200553748702E-2</v>
      </c>
      <c r="AH193">
        <v>0.52675371228031598</v>
      </c>
      <c r="AI193">
        <v>0.232632209572708</v>
      </c>
      <c r="AJ193">
        <v>0.52223913003196898</v>
      </c>
      <c r="AK193">
        <v>0.89477246133405697</v>
      </c>
      <c r="AL193">
        <v>2.3564130538597201</v>
      </c>
      <c r="AM193">
        <v>0.75919947436476398</v>
      </c>
    </row>
    <row r="194" spans="1:39" x14ac:dyDescent="0.25">
      <c r="A194">
        <v>1</v>
      </c>
      <c r="B194">
        <v>795930590.58605504</v>
      </c>
      <c r="C194">
        <v>193</v>
      </c>
      <c r="D194">
        <v>31</v>
      </c>
      <c r="E194">
        <v>0.195745998428552</v>
      </c>
      <c r="F194">
        <v>4.5711318718967997E-2</v>
      </c>
      <c r="G194">
        <v>88795.509655639806</v>
      </c>
      <c r="H194">
        <v>1.2537492026772801E-3</v>
      </c>
      <c r="I194">
        <v>1.24321255592839</v>
      </c>
      <c r="J194">
        <v>0.21216234460946001</v>
      </c>
      <c r="K194">
        <v>0.65236397794971701</v>
      </c>
      <c r="L194">
        <v>-2.01820433937944</v>
      </c>
      <c r="M194">
        <v>-8.2521234623342696</v>
      </c>
      <c r="N194">
        <v>0.88549911266635195</v>
      </c>
      <c r="O194">
        <v>0.918585552502863</v>
      </c>
      <c r="P194">
        <v>0.92080303605226799</v>
      </c>
      <c r="Q194">
        <v>0.70761045255407196</v>
      </c>
      <c r="R194">
        <v>0.23733084987150499</v>
      </c>
      <c r="S194">
        <v>-0.216573310910608</v>
      </c>
      <c r="T194">
        <v>3.4425860555179</v>
      </c>
      <c r="U194">
        <v>1749371.5072167099</v>
      </c>
      <c r="V194">
        <v>2.4808275287883599</v>
      </c>
      <c r="W194">
        <v>0.39285682118008802</v>
      </c>
      <c r="X194">
        <v>6.6536986748105802</v>
      </c>
      <c r="Y194">
        <v>3.6839410646653699E-2</v>
      </c>
      <c r="Z194">
        <v>-8.6986911142058698</v>
      </c>
      <c r="AA194">
        <v>0.42054597410478201</v>
      </c>
      <c r="AB194">
        <v>0.829326563718496</v>
      </c>
      <c r="AC194">
        <v>0.555125422584824</v>
      </c>
      <c r="AD194">
        <v>0.88886446360847904</v>
      </c>
      <c r="AE194">
        <v>0.12599072314996701</v>
      </c>
      <c r="AF194">
        <v>9.0648290221928607E-2</v>
      </c>
      <c r="AG194">
        <v>0.12795510959706699</v>
      </c>
      <c r="AH194">
        <v>0.35446436311216101</v>
      </c>
      <c r="AI194">
        <v>0.26627130050776798</v>
      </c>
      <c r="AJ194">
        <v>0.36886242706803601</v>
      </c>
      <c r="AK194">
        <v>0.51966265800773404</v>
      </c>
      <c r="AL194">
        <v>0.75886809302673197</v>
      </c>
      <c r="AM194">
        <v>0.55446551860034199</v>
      </c>
    </row>
    <row r="195" spans="1:39" x14ac:dyDescent="0.25">
      <c r="A195">
        <v>0</v>
      </c>
      <c r="B195">
        <v>0</v>
      </c>
      <c r="C195">
        <v>194</v>
      </c>
      <c r="D195">
        <v>31</v>
      </c>
      <c r="E195">
        <v>0.13612884122843399</v>
      </c>
      <c r="F195">
        <v>0.13231448701582799</v>
      </c>
      <c r="G195">
        <v>76282.839735678906</v>
      </c>
      <c r="H195">
        <v>5.3881290071376101E-3</v>
      </c>
      <c r="I195">
        <v>1.18694738484453</v>
      </c>
      <c r="J195">
        <v>0.232218825005475</v>
      </c>
      <c r="K195">
        <v>0.73072534233157105</v>
      </c>
      <c r="L195">
        <v>-5.3115832350309899</v>
      </c>
      <c r="M195">
        <v>-4.3224639046657796</v>
      </c>
      <c r="N195">
        <v>0.73005555603373795</v>
      </c>
      <c r="O195">
        <v>2.1308217777228098</v>
      </c>
      <c r="P195">
        <v>0.96516746281599597</v>
      </c>
      <c r="Q195">
        <v>0.660427820283221</v>
      </c>
      <c r="R195">
        <v>0.224487475820351</v>
      </c>
      <c r="S195">
        <v>-7.3239888967364095E-2</v>
      </c>
      <c r="T195">
        <v>2.1174399033503102</v>
      </c>
      <c r="U195">
        <v>1934906.36225557</v>
      </c>
      <c r="V195">
        <v>1.8765290731651501</v>
      </c>
      <c r="W195">
        <v>0.56675406492501501</v>
      </c>
      <c r="X195">
        <v>5.9156128635862801</v>
      </c>
      <c r="Y195">
        <v>2.3106004220712299E-2</v>
      </c>
      <c r="Z195">
        <v>-8.8629745153337698</v>
      </c>
      <c r="AA195">
        <v>0.33597390947001998</v>
      </c>
      <c r="AB195">
        <v>0.90575586046557899</v>
      </c>
      <c r="AC195">
        <v>0.89460843856329997</v>
      </c>
      <c r="AD195">
        <v>0.98114868046366599</v>
      </c>
      <c r="AE195">
        <v>0.141607057652436</v>
      </c>
      <c r="AF195">
        <v>0.14500536165165301</v>
      </c>
      <c r="AG195">
        <v>5.66689790347591E-2</v>
      </c>
      <c r="AH195">
        <v>0.44808848379166999</v>
      </c>
      <c r="AI195">
        <v>0.29493402346543701</v>
      </c>
      <c r="AJ195">
        <v>0.48536178417862402</v>
      </c>
      <c r="AK195">
        <v>1.92011911750091</v>
      </c>
      <c r="AL195">
        <v>0.85597443170939802</v>
      </c>
      <c r="AM195">
        <v>2.2853553901966301</v>
      </c>
    </row>
    <row r="196" spans="1:39" x14ac:dyDescent="0.25">
      <c r="A196">
        <v>1</v>
      </c>
      <c r="B196">
        <v>506867254.06005597</v>
      </c>
      <c r="C196">
        <v>195</v>
      </c>
      <c r="D196">
        <v>31</v>
      </c>
      <c r="E196">
        <v>0.14795727272378301</v>
      </c>
      <c r="F196">
        <v>0.65830351253855002</v>
      </c>
      <c r="G196">
        <v>41171.962136169903</v>
      </c>
      <c r="H196">
        <v>5.5385458522394801E-3</v>
      </c>
      <c r="I196">
        <v>0.40845128344732801</v>
      </c>
      <c r="J196">
        <v>0.16469814397649299</v>
      </c>
      <c r="K196">
        <v>0.84250894587021297</v>
      </c>
      <c r="L196">
        <v>-5.4684048240073002</v>
      </c>
      <c r="M196">
        <v>-4.2790682837646496</v>
      </c>
      <c r="N196">
        <v>0.81827847971860301</v>
      </c>
      <c r="O196">
        <v>2.8682891665839798</v>
      </c>
      <c r="P196">
        <v>0.78738940844219196</v>
      </c>
      <c r="Q196">
        <v>0.62442629856464904</v>
      </c>
      <c r="R196">
        <v>1.9420743176597199E-2</v>
      </c>
      <c r="S196">
        <v>-0.49202397464367098</v>
      </c>
      <c r="T196">
        <v>1.3048749966081199</v>
      </c>
      <c r="U196">
        <v>1598106.9520278799</v>
      </c>
      <c r="V196">
        <v>2.81048296666355</v>
      </c>
      <c r="W196">
        <v>0.52665257388039</v>
      </c>
      <c r="X196">
        <v>14.428896038269199</v>
      </c>
      <c r="Y196">
        <v>1.3029732273349999E-2</v>
      </c>
      <c r="Z196">
        <v>-6.9930513918306696</v>
      </c>
      <c r="AA196">
        <v>0.60060294585523699</v>
      </c>
      <c r="AB196">
        <v>6.3711950434371806E-2</v>
      </c>
      <c r="AC196">
        <v>0.86279681970947397</v>
      </c>
      <c r="AD196">
        <v>0.37308980094036098</v>
      </c>
      <c r="AE196">
        <v>9.76549557942199E-2</v>
      </c>
      <c r="AF196">
        <v>0.113257045476232</v>
      </c>
      <c r="AG196">
        <v>0.12857854462007501</v>
      </c>
      <c r="AH196">
        <v>0.44328204467985799</v>
      </c>
      <c r="AI196">
        <v>0.20606841057323599</v>
      </c>
      <c r="AJ196">
        <v>0.54349905506488905</v>
      </c>
      <c r="AK196">
        <v>2.3459486929890701</v>
      </c>
      <c r="AL196">
        <v>2.0352414361414399</v>
      </c>
      <c r="AM196">
        <v>0.64769054056698205</v>
      </c>
    </row>
    <row r="197" spans="1:39" x14ac:dyDescent="0.25">
      <c r="A197">
        <v>1</v>
      </c>
      <c r="B197">
        <v>485892283.89276898</v>
      </c>
      <c r="C197">
        <v>196</v>
      </c>
      <c r="D197">
        <v>31</v>
      </c>
      <c r="E197">
        <v>0.124908693395089</v>
      </c>
      <c r="F197">
        <v>0.32649920865660498</v>
      </c>
      <c r="G197">
        <v>34008.650835050503</v>
      </c>
      <c r="H197">
        <v>4.2846079737052798E-3</v>
      </c>
      <c r="I197">
        <v>1.12753316782252</v>
      </c>
      <c r="J197">
        <v>0.23006612500728801</v>
      </c>
      <c r="K197">
        <v>0.51688933264231296</v>
      </c>
      <c r="L197">
        <v>-3.4831439814763101</v>
      </c>
      <c r="M197">
        <v>-7.7257758865226096</v>
      </c>
      <c r="N197">
        <v>0.91300747226551204</v>
      </c>
      <c r="O197">
        <v>2.4831108479201101</v>
      </c>
      <c r="P197">
        <v>0.93972924454696505</v>
      </c>
      <c r="Q197">
        <v>0.98976274826156396</v>
      </c>
      <c r="R197">
        <v>0.123820378087403</v>
      </c>
      <c r="S197">
        <v>-7.1363928680657399E-2</v>
      </c>
      <c r="T197">
        <v>3.1404543040180601</v>
      </c>
      <c r="U197">
        <v>1959310.8334019801</v>
      </c>
      <c r="V197">
        <v>2.7455982029519501</v>
      </c>
      <c r="W197">
        <v>0.45832954896788602</v>
      </c>
      <c r="X197">
        <v>6.8881550876540096</v>
      </c>
      <c r="Y197">
        <v>1.24869585555153E-2</v>
      </c>
      <c r="Z197">
        <v>-10.742752019576701</v>
      </c>
      <c r="AA197">
        <v>0.50006655157892999</v>
      </c>
      <c r="AB197">
        <v>0.14911390147754</v>
      </c>
      <c r="AC197">
        <v>0.70047152161481796</v>
      </c>
      <c r="AD197">
        <v>0.107098934222013</v>
      </c>
      <c r="AE197">
        <v>0.13419239856454099</v>
      </c>
      <c r="AF197">
        <v>7.1375575129292004E-2</v>
      </c>
      <c r="AG197">
        <v>0.114438962782035</v>
      </c>
      <c r="AH197">
        <v>0.29668057607783699</v>
      </c>
      <c r="AI197">
        <v>0.27418146040948299</v>
      </c>
      <c r="AJ197">
        <v>0.54790721912663398</v>
      </c>
      <c r="AK197">
        <v>1.1843791061548401</v>
      </c>
      <c r="AL197">
        <v>2.1711828316854</v>
      </c>
      <c r="AM197">
        <v>1.1683713894899199</v>
      </c>
    </row>
    <row r="198" spans="1:39" x14ac:dyDescent="0.25">
      <c r="A198">
        <v>0</v>
      </c>
      <c r="B198">
        <v>0</v>
      </c>
      <c r="C198">
        <v>197</v>
      </c>
      <c r="D198">
        <v>31</v>
      </c>
      <c r="E198">
        <v>0.18150037992151899</v>
      </c>
      <c r="F198">
        <v>2.02843589242548E-2</v>
      </c>
      <c r="G198">
        <v>37658.363390277402</v>
      </c>
      <c r="H198">
        <v>7.3994324749044604E-3</v>
      </c>
      <c r="I198">
        <v>0.47456632086471701</v>
      </c>
      <c r="J198">
        <v>0.13246465894342699</v>
      </c>
      <c r="K198">
        <v>0.84969782311935005</v>
      </c>
      <c r="L198">
        <v>-3.6562301574600902</v>
      </c>
      <c r="M198">
        <v>-6.5576985496468803</v>
      </c>
      <c r="N198">
        <v>0.86998024757287895</v>
      </c>
      <c r="O198">
        <v>2.3884284750483298</v>
      </c>
      <c r="P198">
        <v>0.70972746803564901</v>
      </c>
      <c r="Q198">
        <v>0.86682284429261902</v>
      </c>
      <c r="R198">
        <v>0.23788722172990701</v>
      </c>
      <c r="S198">
        <v>-0.202426576177822</v>
      </c>
      <c r="T198">
        <v>3.99307757174945</v>
      </c>
      <c r="U198">
        <v>2270264.57892498</v>
      </c>
      <c r="V198">
        <v>2.6219374661485202</v>
      </c>
      <c r="W198">
        <v>0.45194635091233099</v>
      </c>
      <c r="X198">
        <v>13.191373273869999</v>
      </c>
      <c r="Y198">
        <v>1.7946300609790598E-2</v>
      </c>
      <c r="Z198">
        <v>-4.4014040233474203</v>
      </c>
      <c r="AA198">
        <v>0.53303548283758595</v>
      </c>
      <c r="AB198">
        <v>0.88359242991195097</v>
      </c>
      <c r="AC198">
        <v>0.52564694704138704</v>
      </c>
      <c r="AD198">
        <v>0.67859350415295905</v>
      </c>
      <c r="AE198">
        <v>5.6415085550514103E-2</v>
      </c>
      <c r="AF198">
        <v>9.8167244559503195E-2</v>
      </c>
      <c r="AG198">
        <v>9.1255954616470306E-2</v>
      </c>
      <c r="AH198">
        <v>0.53379097190472502</v>
      </c>
      <c r="AI198">
        <v>0.23427316162950601</v>
      </c>
      <c r="AJ198">
        <v>0.52772084955242504</v>
      </c>
      <c r="AK198">
        <v>1.9836151307324299</v>
      </c>
      <c r="AL198">
        <v>2.4241573288404599</v>
      </c>
      <c r="AM198">
        <v>0.54155663608926097</v>
      </c>
    </row>
    <row r="199" spans="1:39" x14ac:dyDescent="0.25">
      <c r="A199">
        <v>1</v>
      </c>
      <c r="B199">
        <v>364263947.67884201</v>
      </c>
      <c r="C199">
        <v>198</v>
      </c>
      <c r="D199">
        <v>31</v>
      </c>
      <c r="E199">
        <v>0.17859834844467701</v>
      </c>
      <c r="F199">
        <v>0.85884561102720902</v>
      </c>
      <c r="G199">
        <v>55710.726674849902</v>
      </c>
      <c r="H199">
        <v>8.7488767219858696E-3</v>
      </c>
      <c r="I199">
        <v>0.46585849172749999</v>
      </c>
      <c r="J199">
        <v>8.3108746046709703E-2</v>
      </c>
      <c r="K199">
        <v>0.63784039916819901</v>
      </c>
      <c r="L199">
        <v>-5.5029294295283</v>
      </c>
      <c r="M199">
        <v>-10.542763619506699</v>
      </c>
      <c r="N199">
        <v>0.83491694393451299</v>
      </c>
      <c r="O199">
        <v>2.9779876388052</v>
      </c>
      <c r="P199">
        <v>0.87330568083655102</v>
      </c>
      <c r="Q199">
        <v>0.84239132732967803</v>
      </c>
      <c r="R199">
        <v>0.21377646406996101</v>
      </c>
      <c r="S199">
        <v>-3.6814435367705303E-2</v>
      </c>
      <c r="T199">
        <v>3.2658227029629101</v>
      </c>
      <c r="U199">
        <v>2671881.9080828698</v>
      </c>
      <c r="V199">
        <v>1.65899846018816</v>
      </c>
      <c r="W199">
        <v>0.31024520085565699</v>
      </c>
      <c r="X199">
        <v>13.4166530718096</v>
      </c>
      <c r="Y199">
        <v>2.9447398911049801E-2</v>
      </c>
      <c r="Z199">
        <v>-4.2615044105425497</v>
      </c>
      <c r="AA199">
        <v>0.690143215856166</v>
      </c>
      <c r="AB199">
        <v>0.27502964893356002</v>
      </c>
      <c r="AC199">
        <v>0.56267882317537399</v>
      </c>
      <c r="AD199">
        <v>0.20197919039637799</v>
      </c>
      <c r="AE199">
        <v>0.101124536012765</v>
      </c>
      <c r="AF199">
        <v>8.1081161171197902E-2</v>
      </c>
      <c r="AG199">
        <v>0.133343594910344</v>
      </c>
      <c r="AH199">
        <v>0.41627010415254601</v>
      </c>
      <c r="AI199">
        <v>0.19611972080217699</v>
      </c>
      <c r="AJ199">
        <v>0.42267788279303398</v>
      </c>
      <c r="AK199">
        <v>0.68357623763083297</v>
      </c>
      <c r="AL199">
        <v>2.0935357248778099</v>
      </c>
      <c r="AM199">
        <v>1.2863532158687601</v>
      </c>
    </row>
    <row r="200" spans="1:39" x14ac:dyDescent="0.25">
      <c r="A200">
        <v>1</v>
      </c>
      <c r="B200">
        <v>255587352.40322399</v>
      </c>
      <c r="C200">
        <v>199</v>
      </c>
      <c r="D200">
        <v>31</v>
      </c>
      <c r="E200">
        <v>0.100887207683409</v>
      </c>
      <c r="F200">
        <v>0.28134090323001099</v>
      </c>
      <c r="G200">
        <v>79007.514119759406</v>
      </c>
      <c r="H200">
        <v>1.7111363534035599E-3</v>
      </c>
      <c r="I200">
        <v>1.3125264944206001</v>
      </c>
      <c r="J200">
        <v>0.125033248509135</v>
      </c>
      <c r="K200">
        <v>0.90748738858557798</v>
      </c>
      <c r="L200">
        <v>-4.7528284958330902</v>
      </c>
      <c r="M200">
        <v>-4.6506480950675897</v>
      </c>
      <c r="N200">
        <v>0.99387603817984904</v>
      </c>
      <c r="O200">
        <v>2.7988263873658101</v>
      </c>
      <c r="P200">
        <v>0.68263722045021102</v>
      </c>
      <c r="Q200">
        <v>0.94014007657009602</v>
      </c>
      <c r="R200">
        <v>0.151526816266705</v>
      </c>
      <c r="S200">
        <v>-0.19613165821356199</v>
      </c>
      <c r="T200">
        <v>3.2638261450792201</v>
      </c>
      <c r="U200">
        <v>1767278.39189116</v>
      </c>
      <c r="V200">
        <v>2.8501988999795902</v>
      </c>
      <c r="W200">
        <v>0.43325466766627502</v>
      </c>
      <c r="X200">
        <v>13.831181794067399</v>
      </c>
      <c r="Y200">
        <v>3.6404141418614797E-2</v>
      </c>
      <c r="Z200">
        <v>-7.5646090362500402</v>
      </c>
      <c r="AA200">
        <v>0.59307908638753004</v>
      </c>
      <c r="AB200">
        <v>0.42153950108098798</v>
      </c>
      <c r="AC200">
        <v>0.18431656843400601</v>
      </c>
      <c r="AD200">
        <v>0.21673677703598501</v>
      </c>
      <c r="AE200">
        <v>0.14519005924603001</v>
      </c>
      <c r="AF200">
        <v>0.114840121978545</v>
      </c>
      <c r="AG200">
        <v>0.13393666719668501</v>
      </c>
      <c r="AH200">
        <v>0.48220500355805301</v>
      </c>
      <c r="AI200">
        <v>0.28933270377520198</v>
      </c>
      <c r="AJ200">
        <v>0.41084091362184799</v>
      </c>
      <c r="AK200">
        <v>2.2020608746508401</v>
      </c>
      <c r="AL200">
        <v>0.795874446755787</v>
      </c>
      <c r="AM200">
        <v>2.05919578036369</v>
      </c>
    </row>
    <row r="201" spans="1:39" x14ac:dyDescent="0.25">
      <c r="A201">
        <v>1</v>
      </c>
      <c r="B201">
        <v>1632360712.4847901</v>
      </c>
      <c r="C201">
        <v>200</v>
      </c>
      <c r="D201">
        <v>31</v>
      </c>
      <c r="E201">
        <v>0.17800243041385</v>
      </c>
      <c r="F201">
        <v>0.80345251101301995</v>
      </c>
      <c r="G201">
        <v>83174.682319047904</v>
      </c>
      <c r="H201">
        <v>1.01883183198073E-2</v>
      </c>
      <c r="I201">
        <v>1.45108776982024</v>
      </c>
      <c r="J201">
        <v>0.100677918077927</v>
      </c>
      <c r="K201">
        <v>0.50384393465821598</v>
      </c>
      <c r="L201">
        <v>-4.1854265763657201</v>
      </c>
      <c r="M201">
        <v>-4.3808350221719596</v>
      </c>
      <c r="N201">
        <v>0.82036342196958101</v>
      </c>
      <c r="O201">
        <v>1.6180484859427899</v>
      </c>
      <c r="P201">
        <v>0.72393005477497396</v>
      </c>
      <c r="Q201">
        <v>0.75248114775749897</v>
      </c>
      <c r="R201">
        <v>0.18570946656371201</v>
      </c>
      <c r="S201">
        <v>-1.8439102998236201E-2</v>
      </c>
      <c r="T201">
        <v>3.71934811433777</v>
      </c>
      <c r="U201">
        <v>1153287.6084442299</v>
      </c>
      <c r="V201">
        <v>2.09520862447796</v>
      </c>
      <c r="W201">
        <v>0.571836746314075</v>
      </c>
      <c r="X201">
        <v>9.4276127172750392</v>
      </c>
      <c r="Y201">
        <v>1.64359367210439E-2</v>
      </c>
      <c r="Z201">
        <v>-7.2160544171556804</v>
      </c>
      <c r="AA201">
        <v>0.47994047625095099</v>
      </c>
      <c r="AB201">
        <v>0.88520822092774298</v>
      </c>
      <c r="AC201">
        <v>0.397677584746852</v>
      </c>
      <c r="AD201">
        <v>0.77223794243647703</v>
      </c>
      <c r="AE201">
        <v>0.14401744770747599</v>
      </c>
      <c r="AF201">
        <v>8.0373425482423003E-2</v>
      </c>
      <c r="AG201">
        <v>6.7595288177486501E-2</v>
      </c>
      <c r="AH201">
        <v>0.51979064870941205</v>
      </c>
      <c r="AI201">
        <v>0.27135845067724601</v>
      </c>
      <c r="AJ201">
        <v>0.50015017918082905</v>
      </c>
      <c r="AK201">
        <v>0.53778523651422006</v>
      </c>
      <c r="AL201">
        <v>1.3603564701595099</v>
      </c>
      <c r="AM201">
        <v>0.61617944817069203</v>
      </c>
    </row>
  </sheetData>
  <autoFilter ref="A1:AM201" xr:uid="{19BA01D5-3A27-47F5-8377-0E813554A2E7}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0D7B-0F65-49D5-BE69-D231A6EC72E8}">
  <dimension ref="A1:H39"/>
  <sheetViews>
    <sheetView zoomScale="85" zoomScaleNormal="85" workbookViewId="0">
      <selection activeCell="J14" sqref="J14"/>
    </sheetView>
  </sheetViews>
  <sheetFormatPr defaultRowHeight="14.25" x14ac:dyDescent="0.2"/>
  <cols>
    <col min="1" max="1" width="28.7109375" style="2" customWidth="1"/>
    <col min="2" max="2" width="7.7109375" style="2" customWidth="1"/>
    <col min="3" max="3" width="7.28515625" style="2" customWidth="1"/>
    <col min="4" max="4" width="8.42578125" style="2" customWidth="1"/>
    <col min="5" max="5" width="7.85546875" style="2" customWidth="1"/>
    <col min="6" max="6" width="8.5703125" style="2" customWidth="1"/>
    <col min="7" max="7" width="3.140625" style="2" customWidth="1"/>
    <col min="8" max="8" width="9.7109375" style="2" customWidth="1"/>
    <col min="9" max="16384" width="9.140625" style="2"/>
  </cols>
  <sheetData>
    <row r="1" spans="1:8" ht="15" x14ac:dyDescent="0.25">
      <c r="A1" s="43" t="s">
        <v>195</v>
      </c>
      <c r="B1" s="81" t="s">
        <v>271</v>
      </c>
      <c r="C1" s="81"/>
      <c r="D1" s="81"/>
      <c r="E1" s="81"/>
      <c r="F1" s="81"/>
      <c r="G1" s="81"/>
      <c r="H1" s="81"/>
    </row>
    <row r="2" spans="1:8" x14ac:dyDescent="0.2">
      <c r="A2" s="51" t="s">
        <v>179</v>
      </c>
      <c r="B2" s="71">
        <v>1</v>
      </c>
      <c r="C2" s="71">
        <v>2</v>
      </c>
      <c r="D2" s="71">
        <v>3</v>
      </c>
      <c r="E2" s="71">
        <v>4</v>
      </c>
      <c r="F2" s="71">
        <v>5</v>
      </c>
      <c r="G2" s="71" t="s">
        <v>270</v>
      </c>
      <c r="H2" s="71">
        <v>200</v>
      </c>
    </row>
    <row r="3" spans="1:8" x14ac:dyDescent="0.2">
      <c r="A3" s="51" t="s">
        <v>193</v>
      </c>
      <c r="B3" s="72">
        <v>0</v>
      </c>
      <c r="C3" s="72">
        <v>0</v>
      </c>
      <c r="D3" s="72">
        <v>1</v>
      </c>
      <c r="E3" s="72">
        <v>0</v>
      </c>
      <c r="F3" s="72">
        <v>0</v>
      </c>
      <c r="G3" s="72" t="s">
        <v>270</v>
      </c>
      <c r="H3" s="72">
        <v>1</v>
      </c>
    </row>
    <row r="4" spans="1:8" x14ac:dyDescent="0.2">
      <c r="A4" s="51" t="s">
        <v>194</v>
      </c>
      <c r="B4" s="71">
        <v>0</v>
      </c>
      <c r="C4" s="71">
        <v>0</v>
      </c>
      <c r="D4" s="71">
        <v>360741521.07023799</v>
      </c>
      <c r="E4" s="71">
        <v>84431011.230018407</v>
      </c>
      <c r="F4" s="71">
        <v>49739050.955082297</v>
      </c>
      <c r="G4" s="71" t="s">
        <v>270</v>
      </c>
      <c r="H4" s="71">
        <v>1632360712.4847901</v>
      </c>
    </row>
    <row r="5" spans="1:8" x14ac:dyDescent="0.2">
      <c r="A5" s="51" t="s">
        <v>35</v>
      </c>
      <c r="B5" s="72">
        <v>0.14525720067357201</v>
      </c>
      <c r="C5" s="72">
        <v>0.146253309716354</v>
      </c>
      <c r="D5" s="72">
        <v>0.128761742770439</v>
      </c>
      <c r="E5" s="72">
        <v>0.16249495483923199</v>
      </c>
      <c r="F5" s="72">
        <v>0.16843233262037399</v>
      </c>
      <c r="G5" s="72" t="s">
        <v>270</v>
      </c>
      <c r="H5" s="72">
        <v>0.17800243041385</v>
      </c>
    </row>
    <row r="6" spans="1:8" x14ac:dyDescent="0.2">
      <c r="A6" s="51" t="s">
        <v>50</v>
      </c>
      <c r="B6" s="72">
        <v>0.37278197944047903</v>
      </c>
      <c r="C6" s="72">
        <v>0.95203209808329103</v>
      </c>
      <c r="D6" s="72">
        <v>8.3100072777597206E-2</v>
      </c>
      <c r="E6" s="72">
        <v>0.28619609334622498</v>
      </c>
      <c r="F6" s="72">
        <v>6.5866392002208202E-2</v>
      </c>
      <c r="G6" s="72" t="s">
        <v>270</v>
      </c>
      <c r="H6" s="72">
        <v>0.80345251101301995</v>
      </c>
    </row>
    <row r="7" spans="1:8" x14ac:dyDescent="0.2">
      <c r="A7" s="51" t="s">
        <v>54</v>
      </c>
      <c r="B7" s="71">
        <v>60130.8059573348</v>
      </c>
      <c r="C7" s="71">
        <v>35808.189709903701</v>
      </c>
      <c r="D7" s="71">
        <v>63597.937875456402</v>
      </c>
      <c r="E7" s="71">
        <v>43053.112558089197</v>
      </c>
      <c r="F7" s="71">
        <v>81516.036302404202</v>
      </c>
      <c r="G7" s="71" t="s">
        <v>270</v>
      </c>
      <c r="H7" s="71">
        <v>83174.682319047904</v>
      </c>
    </row>
    <row r="8" spans="1:8" x14ac:dyDescent="0.2">
      <c r="A8" s="51" t="s">
        <v>58</v>
      </c>
      <c r="B8" s="72">
        <v>4.0015955243993097E-3</v>
      </c>
      <c r="C8" s="72">
        <v>7.1913576888991502E-3</v>
      </c>
      <c r="D8" s="72">
        <v>6.0685144741670204E-3</v>
      </c>
      <c r="E8" s="72">
        <v>1.4853960204054599E-4</v>
      </c>
      <c r="F8" s="72">
        <v>3.1063345004036101E-3</v>
      </c>
      <c r="G8" s="72" t="s">
        <v>270</v>
      </c>
      <c r="H8" s="72">
        <v>1.01883183198073E-2</v>
      </c>
    </row>
    <row r="9" spans="1:8" x14ac:dyDescent="0.2">
      <c r="A9" s="51" t="s">
        <v>61</v>
      </c>
      <c r="B9" s="72">
        <v>0.61337513311998904</v>
      </c>
      <c r="C9" s="72">
        <v>1.19837036780629</v>
      </c>
      <c r="D9" s="72">
        <v>0.67234125082090002</v>
      </c>
      <c r="E9" s="72">
        <v>0.75299378526420302</v>
      </c>
      <c r="F9" s="72">
        <v>1.04621158017009</v>
      </c>
      <c r="G9" s="72" t="s">
        <v>270</v>
      </c>
      <c r="H9" s="72">
        <v>1.45108776982024</v>
      </c>
    </row>
    <row r="10" spans="1:8" x14ac:dyDescent="0.2">
      <c r="A10" s="51" t="s">
        <v>68</v>
      </c>
      <c r="B10" s="72">
        <v>0.15070626575034099</v>
      </c>
      <c r="C10" s="72">
        <v>0.14532905412925201</v>
      </c>
      <c r="D10" s="72">
        <v>0.169477927859916</v>
      </c>
      <c r="E10" s="72">
        <v>6.28467326109967E-2</v>
      </c>
      <c r="F10" s="72">
        <v>0.148774403568605</v>
      </c>
      <c r="G10" s="72" t="s">
        <v>270</v>
      </c>
      <c r="H10" s="72">
        <v>0.100677918077927</v>
      </c>
    </row>
    <row r="11" spans="1:8" x14ac:dyDescent="0.2">
      <c r="A11" s="51" t="s">
        <v>72</v>
      </c>
      <c r="B11" s="72">
        <v>0.97587452379521</v>
      </c>
      <c r="C11" s="72">
        <v>0.59877223417221104</v>
      </c>
      <c r="D11" s="72">
        <v>0.83569548954081296</v>
      </c>
      <c r="E11" s="72">
        <v>0.80867529366339996</v>
      </c>
      <c r="F11" s="72">
        <v>0.73331429132726</v>
      </c>
      <c r="G11" s="72" t="s">
        <v>270</v>
      </c>
      <c r="H11" s="72">
        <v>0.50384393465821598</v>
      </c>
    </row>
    <row r="12" spans="1:8" x14ac:dyDescent="0.2">
      <c r="A12" s="51" t="s">
        <v>78</v>
      </c>
      <c r="B12" s="72">
        <v>-5.4131738790636899</v>
      </c>
      <c r="C12" s="72">
        <v>-3.5171905096294398</v>
      </c>
      <c r="D12" s="72">
        <v>-2.5381992566073301</v>
      </c>
      <c r="E12" s="72">
        <v>-4.9419433525018404</v>
      </c>
      <c r="F12" s="72">
        <v>-4.4634405090054496</v>
      </c>
      <c r="G12" s="72" t="s">
        <v>270</v>
      </c>
      <c r="H12" s="72">
        <v>-4.1854265763657201</v>
      </c>
    </row>
    <row r="13" spans="1:8" x14ac:dyDescent="0.2">
      <c r="A13" s="51" t="s">
        <v>80</v>
      </c>
      <c r="B13" s="72">
        <v>-11.8387433704827</v>
      </c>
      <c r="C13" s="72">
        <v>-8.6885231629665896</v>
      </c>
      <c r="D13" s="72">
        <v>-5.7469871911685901</v>
      </c>
      <c r="E13" s="72">
        <v>-9.2625712896976609</v>
      </c>
      <c r="F13" s="72">
        <v>-10.499086247282101</v>
      </c>
      <c r="G13" s="72" t="s">
        <v>270</v>
      </c>
      <c r="H13" s="72">
        <v>-4.3808350221719596</v>
      </c>
    </row>
    <row r="14" spans="1:8" x14ac:dyDescent="0.2">
      <c r="A14" s="51" t="s">
        <v>82</v>
      </c>
      <c r="B14" s="72">
        <v>0.90700192631292198</v>
      </c>
      <c r="C14" s="72">
        <v>0.73369181896618096</v>
      </c>
      <c r="D14" s="72">
        <v>0.94856351111060899</v>
      </c>
      <c r="E14" s="72">
        <v>0.96423144833697005</v>
      </c>
      <c r="F14" s="72">
        <v>0.91576007111812896</v>
      </c>
      <c r="G14" s="72" t="s">
        <v>270</v>
      </c>
      <c r="H14" s="72">
        <v>0.82036342196958101</v>
      </c>
    </row>
    <row r="15" spans="1:8" x14ac:dyDescent="0.2">
      <c r="A15" s="51" t="s">
        <v>87</v>
      </c>
      <c r="B15" s="72">
        <v>2.8345690081360999</v>
      </c>
      <c r="C15" s="72">
        <v>2.5494139513307399</v>
      </c>
      <c r="D15" s="72">
        <v>2.2173646882412998</v>
      </c>
      <c r="E15" s="72">
        <v>0.84821688259820005</v>
      </c>
      <c r="F15" s="72">
        <v>0.831837241316013</v>
      </c>
      <c r="G15" s="72" t="s">
        <v>270</v>
      </c>
      <c r="H15" s="72">
        <v>1.6180484859427899</v>
      </c>
    </row>
    <row r="16" spans="1:8" x14ac:dyDescent="0.2">
      <c r="A16" s="51" t="s">
        <v>91</v>
      </c>
      <c r="B16" s="72">
        <v>0.66830348383821503</v>
      </c>
      <c r="C16" s="72">
        <v>0.96637768305139604</v>
      </c>
      <c r="D16" s="72">
        <v>0.75997967469366301</v>
      </c>
      <c r="E16" s="72">
        <v>0.77170113390078798</v>
      </c>
      <c r="F16" s="72">
        <v>0.88611853740597102</v>
      </c>
      <c r="G16" s="72" t="s">
        <v>270</v>
      </c>
      <c r="H16" s="72">
        <v>0.72393005477497396</v>
      </c>
    </row>
    <row r="17" spans="1:8" x14ac:dyDescent="0.2">
      <c r="A17" s="51" t="s">
        <v>101</v>
      </c>
      <c r="B17" s="72">
        <v>0.90017008687718802</v>
      </c>
      <c r="C17" s="72">
        <v>0.99126806282089097</v>
      </c>
      <c r="D17" s="72">
        <v>0.98166967862634902</v>
      </c>
      <c r="E17" s="72">
        <v>0.60553415379312403</v>
      </c>
      <c r="F17" s="72">
        <v>0.91733558002859406</v>
      </c>
      <c r="G17" s="72" t="s">
        <v>270</v>
      </c>
      <c r="H17" s="72">
        <v>0.75248114775749897</v>
      </c>
    </row>
    <row r="18" spans="1:8" x14ac:dyDescent="0.2">
      <c r="A18" s="51" t="s">
        <v>103</v>
      </c>
      <c r="B18" s="72">
        <v>7.6432507175777598E-2</v>
      </c>
      <c r="C18" s="72">
        <v>9.3600961209158395E-2</v>
      </c>
      <c r="D18" s="72">
        <v>6.8306253815535504E-4</v>
      </c>
      <c r="E18" s="72">
        <v>0.234706632444868</v>
      </c>
      <c r="F18" s="72">
        <v>3.2541660375718498E-2</v>
      </c>
      <c r="G18" s="72" t="s">
        <v>270</v>
      </c>
      <c r="H18" s="72">
        <v>0.18570946656371201</v>
      </c>
    </row>
    <row r="19" spans="1:8" x14ac:dyDescent="0.2">
      <c r="A19" s="51" t="s">
        <v>105</v>
      </c>
      <c r="B19" s="72">
        <v>-8.3090461770771104E-2</v>
      </c>
      <c r="C19" s="72">
        <v>-0.45884681975643599</v>
      </c>
      <c r="D19" s="72">
        <v>-0.30368060062406599</v>
      </c>
      <c r="E19" s="72">
        <v>-0.37368309019540902</v>
      </c>
      <c r="F19" s="72">
        <v>-0.12553271243406899</v>
      </c>
      <c r="G19" s="72" t="s">
        <v>270</v>
      </c>
      <c r="H19" s="72">
        <v>-1.8439102998236201E-2</v>
      </c>
    </row>
    <row r="20" spans="1:8" x14ac:dyDescent="0.2">
      <c r="A20" s="51" t="s">
        <v>111</v>
      </c>
      <c r="B20" s="72">
        <v>2.5194229874585301</v>
      </c>
      <c r="C20" s="72">
        <v>1.26146835491061</v>
      </c>
      <c r="D20" s="72">
        <v>3.7647987063659798</v>
      </c>
      <c r="E20" s="72">
        <v>2.17038353243028</v>
      </c>
      <c r="F20" s="72">
        <v>1.31954557267367</v>
      </c>
      <c r="G20" s="72" t="s">
        <v>270</v>
      </c>
      <c r="H20" s="72">
        <v>3.71934811433777</v>
      </c>
    </row>
    <row r="21" spans="1:8" x14ac:dyDescent="0.2">
      <c r="A21" s="51" t="s">
        <v>113</v>
      </c>
      <c r="B21" s="71">
        <v>1703568.1557608801</v>
      </c>
      <c r="C21" s="71">
        <v>1886104.0591285599</v>
      </c>
      <c r="D21" s="71">
        <v>1483808.99750395</v>
      </c>
      <c r="E21" s="71">
        <v>2332605.8458234202</v>
      </c>
      <c r="F21" s="71">
        <v>1715481.3575558399</v>
      </c>
      <c r="G21" s="71" t="s">
        <v>270</v>
      </c>
      <c r="H21" s="71">
        <v>1153287.6084442299</v>
      </c>
    </row>
    <row r="22" spans="1:8" x14ac:dyDescent="0.2">
      <c r="A22" s="51" t="s">
        <v>116</v>
      </c>
      <c r="B22" s="72">
        <v>2.5376871954876701</v>
      </c>
      <c r="C22" s="72">
        <v>2.2249856785481099</v>
      </c>
      <c r="D22" s="72">
        <v>2.5626131912536199</v>
      </c>
      <c r="E22" s="72">
        <v>2.4050542658037699</v>
      </c>
      <c r="F22" s="72">
        <v>2.09008688745147</v>
      </c>
      <c r="G22" s="72" t="s">
        <v>270</v>
      </c>
      <c r="H22" s="72">
        <v>2.09520862447796</v>
      </c>
    </row>
    <row r="23" spans="1:8" x14ac:dyDescent="0.2">
      <c r="A23" s="51" t="s">
        <v>118</v>
      </c>
      <c r="B23" s="72">
        <v>0.51497681153635499</v>
      </c>
      <c r="C23" s="72">
        <v>0.56066994381160495</v>
      </c>
      <c r="D23" s="72">
        <v>0.42599966902937703</v>
      </c>
      <c r="E23" s="72">
        <v>0.483865894646966</v>
      </c>
      <c r="F23" s="72">
        <v>0.303044038734748</v>
      </c>
      <c r="G23" s="72" t="s">
        <v>270</v>
      </c>
      <c r="H23" s="72">
        <v>0.571836746314075</v>
      </c>
    </row>
    <row r="24" spans="1:8" x14ac:dyDescent="0.2">
      <c r="A24" s="51" t="s">
        <v>122</v>
      </c>
      <c r="B24" s="72">
        <v>6.3883459694450702</v>
      </c>
      <c r="C24" s="72">
        <v>11.1076221348834</v>
      </c>
      <c r="D24" s="72">
        <v>5.7560923541779596</v>
      </c>
      <c r="E24" s="72">
        <v>7.97729848265881</v>
      </c>
      <c r="F24" s="72">
        <v>8.1952813799609405</v>
      </c>
      <c r="G24" s="72" t="s">
        <v>270</v>
      </c>
      <c r="H24" s="72">
        <v>9.4276127172750392</v>
      </c>
    </row>
    <row r="25" spans="1:8" x14ac:dyDescent="0.2">
      <c r="A25" s="51" t="s">
        <v>124</v>
      </c>
      <c r="B25" s="72">
        <v>2.52667116663878E-2</v>
      </c>
      <c r="C25" s="72">
        <v>2.0550047843644E-2</v>
      </c>
      <c r="D25" s="72">
        <v>2.13769444193459E-2</v>
      </c>
      <c r="E25" s="72">
        <v>2.1766650091564799E-2</v>
      </c>
      <c r="F25" s="72">
        <v>3.59962586512955E-2</v>
      </c>
      <c r="G25" s="72" t="s">
        <v>270</v>
      </c>
      <c r="H25" s="72">
        <v>1.64359367210439E-2</v>
      </c>
    </row>
    <row r="26" spans="1:8" x14ac:dyDescent="0.2">
      <c r="A26" s="51" t="s">
        <v>131</v>
      </c>
      <c r="B26" s="72">
        <v>-7.9410373637080198</v>
      </c>
      <c r="C26" s="72">
        <v>-8.9026568747405008</v>
      </c>
      <c r="D26" s="72">
        <v>-5.7725875370204403</v>
      </c>
      <c r="E26" s="72">
        <v>-9.1768886378128105</v>
      </c>
      <c r="F26" s="72">
        <v>-8.4369287627190293</v>
      </c>
      <c r="G26" s="72" t="s">
        <v>270</v>
      </c>
      <c r="H26" s="72">
        <v>-7.2160544171556804</v>
      </c>
    </row>
    <row r="27" spans="1:8" x14ac:dyDescent="0.2">
      <c r="A27" s="51" t="s">
        <v>138</v>
      </c>
      <c r="B27" s="72">
        <v>0.61444662409077899</v>
      </c>
      <c r="C27" s="72">
        <v>0.21711412268411401</v>
      </c>
      <c r="D27" s="72">
        <v>0.10489589183463199</v>
      </c>
      <c r="E27" s="72">
        <v>0.38878485698544002</v>
      </c>
      <c r="F27" s="72">
        <v>0.18504075644037199</v>
      </c>
      <c r="G27" s="72" t="s">
        <v>270</v>
      </c>
      <c r="H27" s="72">
        <v>0.47994047625095099</v>
      </c>
    </row>
    <row r="28" spans="1:8" x14ac:dyDescent="0.2">
      <c r="A28" s="51" t="s">
        <v>150</v>
      </c>
      <c r="B28" s="72">
        <v>0.91646954554482396</v>
      </c>
      <c r="C28" s="72">
        <v>0.113627908237977</v>
      </c>
      <c r="D28" s="72">
        <v>0.44560117700486401</v>
      </c>
      <c r="E28" s="72">
        <v>0.36112392119131997</v>
      </c>
      <c r="F28" s="72">
        <v>0.92110653967363798</v>
      </c>
      <c r="G28" s="72" t="s">
        <v>270</v>
      </c>
      <c r="H28" s="72">
        <v>0.88520822092774298</v>
      </c>
    </row>
    <row r="29" spans="1:8" x14ac:dyDescent="0.2">
      <c r="A29" s="51" t="s">
        <v>152</v>
      </c>
      <c r="B29" s="72">
        <v>0.76646310121752304</v>
      </c>
      <c r="C29" s="72">
        <v>0.45904050793382301</v>
      </c>
      <c r="D29" s="72">
        <v>0.39183545831241601</v>
      </c>
      <c r="E29" s="72">
        <v>0.432075180913089</v>
      </c>
      <c r="F29" s="72">
        <v>0.98951151818851901</v>
      </c>
      <c r="G29" s="72" t="s">
        <v>270</v>
      </c>
      <c r="H29" s="72">
        <v>0.397677584746852</v>
      </c>
    </row>
    <row r="30" spans="1:8" x14ac:dyDescent="0.2">
      <c r="A30" s="51" t="s">
        <v>153</v>
      </c>
      <c r="B30" s="72">
        <v>0.81626616618130399</v>
      </c>
      <c r="C30" s="72">
        <v>0.75335198322543895</v>
      </c>
      <c r="D30" s="72">
        <v>0.64141189649002595</v>
      </c>
      <c r="E30" s="72">
        <v>0.37600256055709902</v>
      </c>
      <c r="F30" s="72">
        <v>0.59486316078109702</v>
      </c>
      <c r="G30" s="72" t="s">
        <v>270</v>
      </c>
      <c r="H30" s="72">
        <v>0.77223794243647703</v>
      </c>
    </row>
    <row r="31" spans="1:8" x14ac:dyDescent="0.2">
      <c r="A31" s="51" t="s">
        <v>154</v>
      </c>
      <c r="B31" s="72">
        <v>0.126797930150293</v>
      </c>
      <c r="C31" s="72">
        <v>0.124866012629005</v>
      </c>
      <c r="D31" s="72">
        <v>0.120169768387103</v>
      </c>
      <c r="E31" s="72">
        <v>0.103223520983709</v>
      </c>
      <c r="F31" s="72">
        <v>0.11195318897720399</v>
      </c>
      <c r="G31" s="72" t="s">
        <v>270</v>
      </c>
      <c r="H31" s="72">
        <v>0.14401744770747599</v>
      </c>
    </row>
    <row r="32" spans="1:8" x14ac:dyDescent="0.2">
      <c r="A32" s="51" t="s">
        <v>158</v>
      </c>
      <c r="B32" s="72">
        <v>8.9681228784262199E-2</v>
      </c>
      <c r="C32" s="72">
        <v>0.13280596454825699</v>
      </c>
      <c r="D32" s="72">
        <v>0.108402485081227</v>
      </c>
      <c r="E32" s="72">
        <v>0.104334280970157</v>
      </c>
      <c r="F32" s="72">
        <v>0.14736357866704899</v>
      </c>
      <c r="G32" s="72" t="s">
        <v>270</v>
      </c>
      <c r="H32" s="72">
        <v>8.0373425482423003E-2</v>
      </c>
    </row>
    <row r="33" spans="1:8" x14ac:dyDescent="0.2">
      <c r="A33" s="51" t="s">
        <v>159</v>
      </c>
      <c r="B33" s="72">
        <v>9.0711121793603494E-2</v>
      </c>
      <c r="C33" s="72">
        <v>0.13856734644819499</v>
      </c>
      <c r="D33" s="72">
        <v>0.124707416688092</v>
      </c>
      <c r="E33" s="72">
        <v>6.8990905657410603E-2</v>
      </c>
      <c r="F33" s="72">
        <v>0.14573036819836099</v>
      </c>
      <c r="G33" s="72" t="s">
        <v>270</v>
      </c>
      <c r="H33" s="72">
        <v>6.7595288177486501E-2</v>
      </c>
    </row>
    <row r="34" spans="1:8" x14ac:dyDescent="0.2">
      <c r="A34" s="51" t="s">
        <v>160</v>
      </c>
      <c r="B34" s="72">
        <v>0.41558364541732001</v>
      </c>
      <c r="C34" s="72">
        <v>0.369346688706987</v>
      </c>
      <c r="D34" s="72">
        <v>0.492176971830043</v>
      </c>
      <c r="E34" s="72">
        <v>0.40183568238902401</v>
      </c>
      <c r="F34" s="72">
        <v>0.41917583280991499</v>
      </c>
      <c r="G34" s="72" t="s">
        <v>270</v>
      </c>
      <c r="H34" s="72">
        <v>0.51979064870941205</v>
      </c>
    </row>
    <row r="35" spans="1:8" x14ac:dyDescent="0.2">
      <c r="A35" s="51" t="s">
        <v>162</v>
      </c>
      <c r="B35" s="72">
        <v>0.249333599125966</v>
      </c>
      <c r="C35" s="72">
        <v>0.29237012504367199</v>
      </c>
      <c r="D35" s="72">
        <v>0.15530830888368699</v>
      </c>
      <c r="E35" s="72">
        <v>0.25532340849033802</v>
      </c>
      <c r="F35" s="72">
        <v>0.21269979246729101</v>
      </c>
      <c r="G35" s="72" t="s">
        <v>270</v>
      </c>
      <c r="H35" s="72">
        <v>0.27135845067724601</v>
      </c>
    </row>
    <row r="36" spans="1:8" x14ac:dyDescent="0.2">
      <c r="A36" s="51" t="s">
        <v>163</v>
      </c>
      <c r="B36" s="72">
        <v>0.32917279381952302</v>
      </c>
      <c r="C36" s="72">
        <v>0.54638744435752695</v>
      </c>
      <c r="D36" s="72">
        <v>0.51281126317046599</v>
      </c>
      <c r="E36" s="72">
        <v>0.41231864711716798</v>
      </c>
      <c r="F36" s="72">
        <v>0.45574965679459301</v>
      </c>
      <c r="G36" s="72" t="s">
        <v>270</v>
      </c>
      <c r="H36" s="72">
        <v>0.50015017918082905</v>
      </c>
    </row>
    <row r="37" spans="1:8" x14ac:dyDescent="0.2">
      <c r="A37" s="51" t="s">
        <v>164</v>
      </c>
      <c r="B37" s="72">
        <v>1.4461023597115501</v>
      </c>
      <c r="C37" s="72">
        <v>1.66228337425921</v>
      </c>
      <c r="D37" s="72">
        <v>1.3227720733768</v>
      </c>
      <c r="E37" s="72">
        <v>0.88399623702255803</v>
      </c>
      <c r="F37" s="72">
        <v>1.57046856187541</v>
      </c>
      <c r="G37" s="72" t="s">
        <v>270</v>
      </c>
      <c r="H37" s="72">
        <v>0.53778523651422006</v>
      </c>
    </row>
    <row r="38" spans="1:8" x14ac:dyDescent="0.2">
      <c r="A38" s="51" t="s">
        <v>166</v>
      </c>
      <c r="B38" s="72">
        <v>1.9051258732718801</v>
      </c>
      <c r="C38" s="72">
        <v>1.4000497412498301</v>
      </c>
      <c r="D38" s="72">
        <v>2.3016809614248701</v>
      </c>
      <c r="E38" s="72">
        <v>1.06468872854388</v>
      </c>
      <c r="F38" s="72">
        <v>0.51192366454021498</v>
      </c>
      <c r="G38" s="72" t="s">
        <v>270</v>
      </c>
      <c r="H38" s="72">
        <v>1.3603564701595099</v>
      </c>
    </row>
    <row r="39" spans="1:8" x14ac:dyDescent="0.2">
      <c r="A39" s="52" t="s">
        <v>167</v>
      </c>
      <c r="B39" s="73">
        <v>2.04156617720029</v>
      </c>
      <c r="C39" s="73">
        <v>0.59435666207274196</v>
      </c>
      <c r="D39" s="73">
        <v>1.6561787853866701</v>
      </c>
      <c r="E39" s="73">
        <v>1.9446016858942199</v>
      </c>
      <c r="F39" s="73">
        <v>1.3340589027169401</v>
      </c>
      <c r="G39" s="73" t="s">
        <v>270</v>
      </c>
      <c r="H39" s="73">
        <v>0.61617944817069203</v>
      </c>
    </row>
  </sheetData>
  <mergeCells count="1">
    <mergeCell ref="B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ParametrosCalibracao</vt:lpstr>
      <vt:lpstr>Estatisticas_Calibracao</vt:lpstr>
      <vt:lpstr>Resultados-Simulação-Dados</vt:lpstr>
      <vt:lpstr>CalibracaoErroCalculado</vt:lpstr>
      <vt:lpstr>ParametrosCenarioMenorErro</vt:lpstr>
      <vt:lpstr>EstratégiasTestadas</vt:lpstr>
      <vt:lpstr>RankingEstrategias</vt:lpstr>
      <vt:lpstr>DataFraneVulnerabilidade</vt:lpstr>
      <vt:lpstr>Planilha1</vt:lpstr>
      <vt:lpstr>Variaveis_e_Nome_Amigável</vt:lpstr>
      <vt:lpstr>Rankings_Nomes_Amigaveis</vt:lpstr>
      <vt:lpstr>RankingVariaveisMedia</vt:lpstr>
      <vt:lpstr>RankingVariaveisMediaTesteT</vt:lpstr>
      <vt:lpstr>RankingVariaveisRandomForest</vt:lpstr>
      <vt:lpstr>RankingVariaveisBoruta</vt:lpstr>
      <vt:lpstr>RankingGeral</vt:lpstr>
      <vt:lpstr>RankingGeral_Modo2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Lima</cp:lastModifiedBy>
  <dcterms:created xsi:type="dcterms:W3CDTF">2014-03-07T16:08:25Z</dcterms:created>
  <dcterms:modified xsi:type="dcterms:W3CDTF">2018-01-31T00:16:38Z</dcterms:modified>
</cp:coreProperties>
</file>