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f33f6df92739a7/Documentos/UA/2ano/1semestre/"/>
    </mc:Choice>
  </mc:AlternateContent>
  <xr:revisionPtr revIDLastSave="775" documentId="8_{4B71FDE9-94B0-4935-B764-82AE470F2143}" xr6:coauthVersionLast="47" xr6:coauthVersionMax="47" xr10:uidLastSave="{F74B9647-50C4-491A-9BAF-F7D4A61A775A}"/>
  <bookViews>
    <workbookView xWindow="-108" yWindow="-108" windowWidth="23256" windowHeight="12456" xr2:uid="{29415407-AA6C-4C8D-BC76-F46DDB55B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2" i="1" l="1"/>
  <c r="P42" i="1" s="1"/>
  <c r="O58" i="1"/>
  <c r="P58" i="1" s="1"/>
  <c r="O55" i="1"/>
  <c r="P55" i="1" s="1"/>
  <c r="N64" i="1"/>
  <c r="O64" i="1" s="1"/>
  <c r="P64" i="1" s="1"/>
  <c r="N61" i="1"/>
  <c r="O61" i="1" s="1"/>
  <c r="P61" i="1" s="1"/>
  <c r="N58" i="1"/>
  <c r="O52" i="1"/>
  <c r="P52" i="1" s="1"/>
  <c r="O48" i="1"/>
  <c r="P48" i="1" s="1"/>
  <c r="M48" i="1"/>
  <c r="O45" i="1"/>
  <c r="P45" i="1" s="1"/>
  <c r="I45" i="1"/>
  <c r="F45" i="1"/>
  <c r="M45" i="1" s="1"/>
  <c r="F42" i="1"/>
  <c r="M42" i="1" s="1"/>
  <c r="G39" i="1"/>
  <c r="P39" i="1" s="1"/>
  <c r="D39" i="1"/>
  <c r="G36" i="1"/>
  <c r="E36" i="1"/>
  <c r="M36" i="1" s="1"/>
  <c r="N32" i="1"/>
  <c r="O32" i="1" s="1"/>
  <c r="P32" i="1" s="1"/>
  <c r="N29" i="1"/>
  <c r="O29" i="1" s="1"/>
  <c r="P29" i="1" s="1"/>
  <c r="O26" i="1"/>
  <c r="P26" i="1" s="1"/>
  <c r="N26" i="1"/>
  <c r="O23" i="1"/>
  <c r="P23" i="1" s="1"/>
  <c r="N23" i="1"/>
  <c r="O20" i="1"/>
  <c r="P20" i="1" s="1"/>
  <c r="N20" i="1"/>
  <c r="N16" i="1"/>
  <c r="O16" i="1" s="1"/>
  <c r="P16" i="1" s="1"/>
  <c r="N13" i="1"/>
  <c r="O10" i="1"/>
  <c r="O7" i="1"/>
  <c r="P7" i="1" s="1"/>
  <c r="N36" i="1" l="1"/>
  <c r="O36" i="1"/>
  <c r="P36" i="1" s="1"/>
  <c r="P66" i="1"/>
  <c r="N52" i="1"/>
  <c r="N55" i="1"/>
  <c r="P50" i="1"/>
  <c r="M39" i="1"/>
  <c r="N50" i="1" s="1"/>
  <c r="P34" i="1"/>
  <c r="O13" i="1"/>
  <c r="P13" i="1" s="1"/>
  <c r="P10" i="1"/>
  <c r="N7" i="1"/>
  <c r="P73" i="1" l="1"/>
  <c r="N66" i="1"/>
  <c r="N73" i="1" s="1"/>
  <c r="N34" i="1"/>
  <c r="O4" i="1"/>
  <c r="P4" i="1" s="1"/>
  <c r="P18" i="1" s="1"/>
  <c r="N10" i="1"/>
  <c r="P72" i="1" l="1"/>
  <c r="N4" i="1"/>
  <c r="N18" i="1" s="1"/>
  <c r="N72" i="1" s="1"/>
</calcChain>
</file>

<file path=xl/sharedStrings.xml><?xml version="1.0" encoding="utf-8"?>
<sst xmlns="http://schemas.openxmlformats.org/spreadsheetml/2006/main" count="64" uniqueCount="47">
  <si>
    <t>RC I</t>
  </si>
  <si>
    <t>AED</t>
  </si>
  <si>
    <t>MCE</t>
  </si>
  <si>
    <t>CT's</t>
  </si>
  <si>
    <t>NOTASSS</t>
  </si>
  <si>
    <t>AC I</t>
  </si>
  <si>
    <t>T1</t>
  </si>
  <si>
    <t>T2</t>
  </si>
  <si>
    <t>P1</t>
  </si>
  <si>
    <t>P2</t>
  </si>
  <si>
    <t>Projeto 1</t>
  </si>
  <si>
    <t>Projeto 2</t>
  </si>
  <si>
    <t>ACT1</t>
  </si>
  <si>
    <t>ACT2</t>
  </si>
  <si>
    <t>ACT3</t>
  </si>
  <si>
    <t>ENN</t>
  </si>
  <si>
    <t>GP</t>
  </si>
  <si>
    <t>FINAL</t>
  </si>
  <si>
    <t>RECURSO</t>
  </si>
  <si>
    <t>ExameT</t>
  </si>
  <si>
    <t>NotaP</t>
  </si>
  <si>
    <t>FE</t>
  </si>
  <si>
    <t>Projeto</t>
  </si>
  <si>
    <t>NotaT</t>
  </si>
  <si>
    <t>Nota P</t>
  </si>
  <si>
    <t>Prática1</t>
  </si>
  <si>
    <t>Prática2</t>
  </si>
  <si>
    <t>Nota</t>
  </si>
  <si>
    <t>Média</t>
  </si>
  <si>
    <t>RecursoT</t>
  </si>
  <si>
    <t>RecursoFE</t>
  </si>
  <si>
    <t>ISD</t>
  </si>
  <si>
    <t>LSD</t>
  </si>
  <si>
    <t>FP</t>
  </si>
  <si>
    <t>POO</t>
  </si>
  <si>
    <t>ALGA</t>
  </si>
  <si>
    <t>C1</t>
  </si>
  <si>
    <t>IEI</t>
  </si>
  <si>
    <t>C2</t>
  </si>
  <si>
    <t>LABI</t>
  </si>
  <si>
    <t>MD</t>
  </si>
  <si>
    <t>MédiaFINAL</t>
  </si>
  <si>
    <t>MédiaFinalObj</t>
  </si>
  <si>
    <t>RC II</t>
  </si>
  <si>
    <t>AC II</t>
  </si>
  <si>
    <t>SSE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</si>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</sst>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1" fillId="3" borderId="0" xfId="0" applyFont="1" applyFill="1"/>
    <xf numFmtId="164" fontId="0" fillId="4" borderId="0" xfId="0" applyNumberFormat="1" applyFill="1"/>
    <xf numFmtId="2" fontId="0" fillId="4" borderId="0" xfId="0" applyNumberFormat="1" applyFill="1"/>
    <xf numFmtId="1" fontId="0" fillId="4" borderId="0" xfId="0" applyNumberFormat="1" applyFill="1"/>
    <xf numFmtId="2" fontId="1" fillId="3" borderId="0" xfId="0" applyNumberFormat="1" applyFont="1" applyFill="1" applyAlignment="1">
      <alignment horizontal="center"/>
    </xf>
    <xf numFmtId="2" fontId="0" fillId="2" borderId="0" xfId="0" applyNumberFormat="1" applyFill="1"/>
    <xf numFmtId="2" fontId="0" fillId="0" borderId="0" xfId="0" applyNumberFormat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BE5D-FCF9-4DDB-AEE8-0FF37BA34D33}">
  <dimension ref="A2:P73"/>
  <sheetViews>
    <sheetView tabSelected="1" topLeftCell="A18" zoomScale="66" workbookViewId="0">
      <selection activeCell="K49" sqref="K49"/>
    </sheetView>
  </sheetViews>
  <sheetFormatPr defaultRowHeight="14.4" x14ac:dyDescent="0.3"/>
  <cols>
    <col min="1" max="1" width="16.6640625" customWidth="1"/>
    <col min="11" max="11" width="9.6640625" customWidth="1"/>
    <col min="14" max="14" width="8.88671875" style="13" customWidth="1"/>
    <col min="16" max="16" width="8.88671875" style="13"/>
  </cols>
  <sheetData>
    <row r="2" spans="1:16" x14ac:dyDescent="0.3">
      <c r="A2" s="3" t="s">
        <v>4</v>
      </c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 t="s">
        <v>17</v>
      </c>
      <c r="N2" s="11" t="s">
        <v>27</v>
      </c>
      <c r="O2" s="7" t="s">
        <v>18</v>
      </c>
      <c r="P2" s="11" t="s">
        <v>27</v>
      </c>
    </row>
    <row r="3" spans="1:16" x14ac:dyDescent="0.3">
      <c r="A3" s="1"/>
      <c r="B3" s="5"/>
      <c r="C3" s="5"/>
      <c r="D3" s="5"/>
      <c r="E3" s="2"/>
      <c r="F3" s="5"/>
      <c r="G3" s="5"/>
      <c r="H3" s="5"/>
      <c r="I3" s="2"/>
      <c r="J3" s="5"/>
      <c r="K3" s="2"/>
      <c r="L3" s="5"/>
      <c r="M3" s="5"/>
      <c r="N3" s="12"/>
      <c r="O3" s="5"/>
      <c r="P3" s="12"/>
    </row>
    <row r="4" spans="1:16" x14ac:dyDescent="0.3">
      <c r="A4" s="1" t="s">
        <v>35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9">
        <v>15</v>
      </c>
      <c r="N4" s="10">
        <f>_xlfn.CEILING.MATH(M4)</f>
        <v>15</v>
      </c>
      <c r="O4" s="9">
        <f>M4</f>
        <v>15</v>
      </c>
      <c r="P4" s="10">
        <f>_xlfn.CEILING.MATH(O4)</f>
        <v>15</v>
      </c>
    </row>
    <row r="5" spans="1:16" x14ac:dyDescent="0.3">
      <c r="A5" s="1"/>
    </row>
    <row r="6" spans="1:16" x14ac:dyDescent="0.3">
      <c r="A6" s="1"/>
      <c r="B6" s="5"/>
      <c r="C6" s="5"/>
      <c r="D6" s="5"/>
      <c r="E6" s="2"/>
      <c r="F6" s="5"/>
      <c r="G6" s="5"/>
      <c r="H6" s="5"/>
      <c r="I6" s="2"/>
      <c r="J6" s="5"/>
      <c r="K6" s="5"/>
      <c r="L6" s="5"/>
      <c r="M6" s="5"/>
      <c r="N6" s="12"/>
      <c r="O6" s="5"/>
      <c r="P6" s="12"/>
    </row>
    <row r="7" spans="1:16" x14ac:dyDescent="0.3">
      <c r="A7" s="1" t="s">
        <v>36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9">
        <v>11</v>
      </c>
      <c r="N7" s="9">
        <f>_xlfn.CEILING.MATH(M7)</f>
        <v>11</v>
      </c>
      <c r="O7" s="9">
        <f>M7</f>
        <v>11</v>
      </c>
      <c r="P7" s="10">
        <f>_xlfn.CEILING.MATH(O7)</f>
        <v>11</v>
      </c>
    </row>
    <row r="8" spans="1:16" x14ac:dyDescent="0.3">
      <c r="A8" s="1"/>
    </row>
    <row r="9" spans="1:16" x14ac:dyDescent="0.3">
      <c r="A9" s="1"/>
      <c r="B9" s="5"/>
      <c r="C9" s="5"/>
      <c r="D9" s="5"/>
      <c r="E9" s="2"/>
      <c r="F9" s="5"/>
      <c r="G9" s="5"/>
      <c r="H9" s="5"/>
      <c r="I9" s="2"/>
      <c r="J9" s="5"/>
      <c r="K9" s="5"/>
      <c r="L9" s="5"/>
      <c r="M9" s="5"/>
      <c r="N9" s="12"/>
      <c r="O9" s="5"/>
      <c r="P9" s="12"/>
    </row>
    <row r="10" spans="1:16" x14ac:dyDescent="0.3">
      <c r="A10" s="1" t="s">
        <v>33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9">
        <v>19</v>
      </c>
      <c r="N10" s="9">
        <f>_xlfn.CEILING.MATH(M10)</f>
        <v>19</v>
      </c>
      <c r="O10" s="9">
        <f>M10</f>
        <v>19</v>
      </c>
      <c r="P10" s="10">
        <f>_xlfn.CEILING.MATH(O10)</f>
        <v>19</v>
      </c>
    </row>
    <row r="11" spans="1:16" x14ac:dyDescent="0.3">
      <c r="A11" s="1"/>
    </row>
    <row r="12" spans="1:16" x14ac:dyDescent="0.3">
      <c r="A12" s="1"/>
      <c r="B12" s="5"/>
      <c r="C12" s="5"/>
      <c r="D12" s="5"/>
      <c r="E12" s="2"/>
      <c r="F12" s="5"/>
      <c r="G12" s="5"/>
      <c r="H12" s="5"/>
      <c r="I12" s="2"/>
      <c r="J12" s="2"/>
      <c r="K12" s="2"/>
      <c r="L12" s="5"/>
      <c r="M12" s="5"/>
      <c r="N12" s="12"/>
      <c r="O12" s="5"/>
      <c r="P12" s="12"/>
    </row>
    <row r="13" spans="1:16" x14ac:dyDescent="0.3">
      <c r="A13" s="1" t="s">
        <v>37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9">
        <v>18</v>
      </c>
      <c r="N13" s="9">
        <f>_xlfn.CEILING.MATH(M13)</f>
        <v>18</v>
      </c>
      <c r="O13" s="9">
        <f>N13</f>
        <v>18</v>
      </c>
      <c r="P13" s="10">
        <f>_xlfn.CEILING.MATH(O13)</f>
        <v>18</v>
      </c>
    </row>
    <row r="14" spans="1:16" x14ac:dyDescent="0.3">
      <c r="A14" s="1"/>
    </row>
    <row r="15" spans="1:16" x14ac:dyDescent="0.3">
      <c r="A15" s="1"/>
      <c r="B15" s="5"/>
      <c r="C15" s="5"/>
      <c r="D15" s="5"/>
      <c r="E15" s="2"/>
      <c r="F15" s="5"/>
      <c r="G15" s="5"/>
      <c r="H15" s="5"/>
      <c r="I15" s="2"/>
      <c r="J15" s="5"/>
      <c r="K15" s="5"/>
      <c r="L15" s="5"/>
      <c r="M15" s="5"/>
      <c r="N15" s="12"/>
      <c r="O15" s="5"/>
      <c r="P15" s="12"/>
    </row>
    <row r="16" spans="1:16" x14ac:dyDescent="0.3">
      <c r="A16" s="1" t="s">
        <v>31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9">
        <v>14</v>
      </c>
      <c r="N16" s="9">
        <f>_xlfn.CEILING.MATH(M16)</f>
        <v>14</v>
      </c>
      <c r="O16" s="9">
        <f>N16</f>
        <v>14</v>
      </c>
      <c r="P16" s="10">
        <f>_xlfn.CEILING.MATH(O16)</f>
        <v>14</v>
      </c>
    </row>
    <row r="17" spans="1:16" x14ac:dyDescent="0.3">
      <c r="A17" s="1"/>
    </row>
    <row r="18" spans="1:16" x14ac:dyDescent="0.3">
      <c r="A18" s="1" t="s">
        <v>28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9">
        <f>(N4+N7+N10+N13+N16)/5</f>
        <v>15.4</v>
      </c>
      <c r="O18" s="6"/>
      <c r="P18" s="9">
        <f>(P4+P7+P10+P13+P16)/5</f>
        <v>15.4</v>
      </c>
    </row>
    <row r="19" spans="1:16" x14ac:dyDescent="0.3">
      <c r="A19" s="1"/>
      <c r="B19" s="5"/>
      <c r="C19" s="5"/>
      <c r="D19" s="5"/>
      <c r="E19" s="2"/>
      <c r="F19" s="5"/>
      <c r="G19" s="5"/>
      <c r="H19" s="5"/>
      <c r="I19" s="2"/>
      <c r="J19" s="5"/>
      <c r="K19" s="2"/>
      <c r="L19" s="5"/>
      <c r="M19" s="5"/>
      <c r="N19" s="12"/>
      <c r="O19" s="5"/>
      <c r="P19" s="12"/>
    </row>
    <row r="20" spans="1:16" x14ac:dyDescent="0.3">
      <c r="A20" s="1" t="s">
        <v>38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9">
        <v>12</v>
      </c>
      <c r="N20" s="10">
        <f>_xlfn.CEILING.MATH(M20)</f>
        <v>12</v>
      </c>
      <c r="O20" s="9">
        <f>M20</f>
        <v>12</v>
      </c>
      <c r="P20" s="10">
        <f>_xlfn.CEILING.MATH(O20)</f>
        <v>12</v>
      </c>
    </row>
    <row r="21" spans="1:16" x14ac:dyDescent="0.3">
      <c r="A21" s="1"/>
    </row>
    <row r="22" spans="1:16" x14ac:dyDescent="0.3">
      <c r="A22" s="1"/>
      <c r="B22" s="5"/>
      <c r="C22" s="5"/>
      <c r="D22" s="5"/>
      <c r="E22" s="2"/>
      <c r="F22" s="5"/>
      <c r="G22" s="5"/>
      <c r="H22" s="5"/>
      <c r="I22" s="2"/>
      <c r="J22" s="5"/>
      <c r="K22" s="5"/>
      <c r="L22" s="5"/>
      <c r="M22" s="5"/>
      <c r="N22" s="12"/>
      <c r="O22" s="5"/>
      <c r="P22" s="12"/>
    </row>
    <row r="23" spans="1:16" x14ac:dyDescent="0.3">
      <c r="A23" s="1" t="s">
        <v>39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9">
        <v>16</v>
      </c>
      <c r="N23" s="9">
        <f>_xlfn.CEILING.MATH(M23)</f>
        <v>16</v>
      </c>
      <c r="O23" s="9">
        <f>M23</f>
        <v>16</v>
      </c>
      <c r="P23" s="10">
        <f>_xlfn.CEILING.MATH(O23)</f>
        <v>16</v>
      </c>
    </row>
    <row r="24" spans="1:16" x14ac:dyDescent="0.3">
      <c r="A24" s="1"/>
    </row>
    <row r="25" spans="1:16" x14ac:dyDescent="0.3">
      <c r="A25" s="1"/>
      <c r="B25" s="5"/>
      <c r="C25" s="5"/>
      <c r="D25" s="5"/>
      <c r="E25" s="2"/>
      <c r="F25" s="5"/>
      <c r="G25" s="5"/>
      <c r="H25" s="5"/>
      <c r="I25" s="2"/>
      <c r="J25" s="5"/>
      <c r="K25" s="5"/>
      <c r="L25" s="5"/>
      <c r="M25" s="5"/>
      <c r="N25" s="12"/>
      <c r="O25" s="5"/>
      <c r="P25" s="12"/>
    </row>
    <row r="26" spans="1:16" x14ac:dyDescent="0.3">
      <c r="A26" s="1" t="s">
        <v>32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9">
        <v>17</v>
      </c>
      <c r="N26" s="9">
        <f>_xlfn.CEILING.MATH(M26)</f>
        <v>17</v>
      </c>
      <c r="O26" s="9">
        <f>M26</f>
        <v>17</v>
      </c>
      <c r="P26" s="10">
        <f>_xlfn.CEILING.MATH(O26)</f>
        <v>17</v>
      </c>
    </row>
    <row r="27" spans="1:16" x14ac:dyDescent="0.3">
      <c r="A27" s="1"/>
    </row>
    <row r="28" spans="1:16" x14ac:dyDescent="0.3">
      <c r="A28" s="1"/>
      <c r="B28" s="5"/>
      <c r="C28" s="5"/>
      <c r="D28" s="5"/>
      <c r="E28" s="2"/>
      <c r="F28" s="5"/>
      <c r="G28" s="5"/>
      <c r="H28" s="5"/>
      <c r="I28" s="2"/>
      <c r="J28" s="2"/>
      <c r="K28" s="2"/>
      <c r="L28" s="5"/>
      <c r="M28" s="5"/>
      <c r="N28" s="12"/>
      <c r="O28" s="5"/>
      <c r="P28" s="12"/>
    </row>
    <row r="29" spans="1:16" x14ac:dyDescent="0.3">
      <c r="A29" s="1" t="s">
        <v>40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9">
        <v>10</v>
      </c>
      <c r="N29" s="9">
        <f>_xlfn.CEILING.MATH(M29)</f>
        <v>10</v>
      </c>
      <c r="O29" s="9">
        <f>N29</f>
        <v>10</v>
      </c>
      <c r="P29" s="10">
        <f>_xlfn.CEILING.MATH(O29)</f>
        <v>10</v>
      </c>
    </row>
    <row r="30" spans="1:16" x14ac:dyDescent="0.3">
      <c r="A30" s="1"/>
    </row>
    <row r="31" spans="1:16" x14ac:dyDescent="0.3">
      <c r="A31" s="1"/>
      <c r="B31" s="5"/>
      <c r="C31" s="5"/>
      <c r="D31" s="5"/>
      <c r="E31" s="2"/>
      <c r="F31" s="5"/>
      <c r="G31" s="5"/>
      <c r="H31" s="5"/>
      <c r="I31" s="2"/>
      <c r="J31" s="5"/>
      <c r="K31" s="5"/>
      <c r="L31" s="5"/>
      <c r="M31" s="5"/>
      <c r="N31" s="12"/>
      <c r="O31" s="5"/>
      <c r="P31" s="12"/>
    </row>
    <row r="32" spans="1:16" x14ac:dyDescent="0.3">
      <c r="A32" s="1" t="s">
        <v>34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9">
        <v>15</v>
      </c>
      <c r="N32" s="9">
        <f>_xlfn.CEILING.MATH(M32)</f>
        <v>15</v>
      </c>
      <c r="O32" s="9">
        <f>N32</f>
        <v>15</v>
      </c>
      <c r="P32" s="10">
        <f>_xlfn.CEILING.MATH(O32)</f>
        <v>15</v>
      </c>
    </row>
    <row r="33" spans="1:16" x14ac:dyDescent="0.3">
      <c r="A33" s="1"/>
    </row>
    <row r="34" spans="1:16" x14ac:dyDescent="0.3">
      <c r="A34" s="1" t="s">
        <v>28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9">
        <f>(N20+N23+N26+N29+N32)/5</f>
        <v>14</v>
      </c>
      <c r="O34" s="6"/>
      <c r="P34" s="9">
        <f>(P20+P23+P26+P29+P32)/5</f>
        <v>14</v>
      </c>
    </row>
    <row r="35" spans="1:16" x14ac:dyDescent="0.3">
      <c r="A35" s="1"/>
      <c r="B35" s="2" t="s">
        <v>6</v>
      </c>
      <c r="C35" s="2" t="s">
        <v>7</v>
      </c>
      <c r="D35" s="2" t="s">
        <v>22</v>
      </c>
      <c r="E35" s="2" t="s">
        <v>20</v>
      </c>
      <c r="F35" s="2" t="s">
        <v>19</v>
      </c>
      <c r="G35" s="2" t="s">
        <v>23</v>
      </c>
      <c r="H35" s="5"/>
      <c r="I35" s="5"/>
      <c r="J35" s="5"/>
      <c r="K35" s="2"/>
      <c r="L35" s="5"/>
      <c r="M35" s="5"/>
      <c r="N35" s="12"/>
      <c r="O35" s="5"/>
      <c r="P35" s="12"/>
    </row>
    <row r="36" spans="1:16" x14ac:dyDescent="0.3">
      <c r="A36" s="1" t="s">
        <v>0</v>
      </c>
      <c r="B36" s="6">
        <v>15.1</v>
      </c>
      <c r="C36" s="6">
        <v>16.3</v>
      </c>
      <c r="D36" s="6">
        <v>20</v>
      </c>
      <c r="E36" s="9">
        <f>D36*0.5+(C36+B36)/2*0.5</f>
        <v>17.850000000000001</v>
      </c>
      <c r="F36" s="6">
        <v>16.100000000000001</v>
      </c>
      <c r="G36" s="6">
        <f>F36</f>
        <v>16.100000000000001</v>
      </c>
      <c r="H36" s="6"/>
      <c r="I36" s="6"/>
      <c r="J36" s="6"/>
      <c r="K36" s="6"/>
      <c r="L36" s="6"/>
      <c r="M36" s="9">
        <f>E36*0.4+G36*0.6</f>
        <v>16.8</v>
      </c>
      <c r="N36" s="10">
        <f>_xlfn.CEILING.MATH(M36)</f>
        <v>17</v>
      </c>
      <c r="O36" s="9">
        <f>M36</f>
        <v>16.8</v>
      </c>
      <c r="P36" s="10">
        <f>_xlfn.CEILING.MATH(O36)</f>
        <v>17</v>
      </c>
    </row>
    <row r="37" spans="1:16" x14ac:dyDescent="0.3">
      <c r="A37" s="1"/>
    </row>
    <row r="38" spans="1:16" x14ac:dyDescent="0.3">
      <c r="A38" s="1"/>
      <c r="B38" s="1" t="s">
        <v>6</v>
      </c>
      <c r="C38" s="1" t="s">
        <v>7</v>
      </c>
      <c r="D38" s="1" t="s">
        <v>23</v>
      </c>
      <c r="E38" s="1" t="s">
        <v>8</v>
      </c>
      <c r="F38" s="2" t="s">
        <v>9</v>
      </c>
      <c r="G38" s="2" t="s">
        <v>20</v>
      </c>
      <c r="H38" s="5"/>
      <c r="I38" s="5"/>
      <c r="J38" s="5"/>
      <c r="K38" s="2" t="s">
        <v>29</v>
      </c>
      <c r="L38" s="5"/>
      <c r="M38" s="5"/>
      <c r="N38" s="12"/>
      <c r="O38" s="5"/>
      <c r="P38" s="12"/>
    </row>
    <row r="39" spans="1:16" x14ac:dyDescent="0.3">
      <c r="A39" s="1" t="s">
        <v>5</v>
      </c>
      <c r="B39" s="6">
        <v>13.7</v>
      </c>
      <c r="C39" s="6">
        <v>5.7</v>
      </c>
      <c r="D39" s="6">
        <f>B39*0.45+C39*0.55</f>
        <v>9.3000000000000007</v>
      </c>
      <c r="E39" s="6">
        <v>16.899999999999999</v>
      </c>
      <c r="F39" s="6">
        <v>17.399999999999999</v>
      </c>
      <c r="G39" s="8">
        <f>E39*0.4 + F39*0.6</f>
        <v>17.2</v>
      </c>
      <c r="H39" s="6"/>
      <c r="I39" s="6"/>
      <c r="J39" s="6"/>
      <c r="K39" s="6">
        <v>17.7</v>
      </c>
      <c r="L39" s="6"/>
      <c r="M39" s="9">
        <f>G39*0.4+D39*0.6</f>
        <v>12.46</v>
      </c>
      <c r="N39" s="9">
        <v>18</v>
      </c>
      <c r="O39" s="6">
        <v>17.5</v>
      </c>
      <c r="P39" s="10">
        <f>_xlfn.CEILING.MATH(O39)</f>
        <v>18</v>
      </c>
    </row>
    <row r="40" spans="1:16" x14ac:dyDescent="0.3">
      <c r="A40" s="1"/>
    </row>
    <row r="41" spans="1:16" x14ac:dyDescent="0.3">
      <c r="A41" s="1"/>
      <c r="B41" s="2" t="s">
        <v>10</v>
      </c>
      <c r="C41" s="2" t="s">
        <v>11</v>
      </c>
      <c r="D41" s="2" t="s">
        <v>24</v>
      </c>
      <c r="E41" s="2" t="s">
        <v>19</v>
      </c>
      <c r="F41" s="2" t="s">
        <v>23</v>
      </c>
      <c r="G41" s="5"/>
      <c r="H41" s="5"/>
      <c r="I41" s="5"/>
      <c r="J41" s="5"/>
      <c r="K41" s="2" t="s">
        <v>29</v>
      </c>
      <c r="L41" s="5"/>
      <c r="M41" s="5"/>
      <c r="N41" s="12"/>
      <c r="O41" s="5"/>
      <c r="P41" s="12"/>
    </row>
    <row r="42" spans="1:16" x14ac:dyDescent="0.3">
      <c r="A42" s="1" t="s">
        <v>1</v>
      </c>
      <c r="B42" s="6">
        <v>17.399999999999999</v>
      </c>
      <c r="C42" s="6">
        <v>15.68</v>
      </c>
      <c r="D42" s="6">
        <v>16.55</v>
      </c>
      <c r="E42" s="6">
        <v>5.8</v>
      </c>
      <c r="F42" s="6">
        <f>E42</f>
        <v>5.8</v>
      </c>
      <c r="G42" s="6"/>
      <c r="H42" s="6"/>
      <c r="I42" s="6"/>
      <c r="J42" s="6"/>
      <c r="K42" s="6">
        <v>10.6</v>
      </c>
      <c r="L42" s="6"/>
      <c r="M42" s="9">
        <f>0.5*D42+0.5*F42</f>
        <v>11.175000000000001</v>
      </c>
      <c r="N42" s="9">
        <v>11</v>
      </c>
      <c r="O42" s="14">
        <f>0.5*D42+0.5*K42</f>
        <v>13.574999999999999</v>
      </c>
      <c r="P42" s="10">
        <f>_xlfn.CEILING.MATH(O42)</f>
        <v>14</v>
      </c>
    </row>
    <row r="43" spans="1:16" x14ac:dyDescent="0.3">
      <c r="A43" s="1"/>
    </row>
    <row r="44" spans="1:16" x14ac:dyDescent="0.3">
      <c r="A44" s="1"/>
      <c r="B44" s="1" t="s">
        <v>12</v>
      </c>
      <c r="C44" s="1" t="s">
        <v>13</v>
      </c>
      <c r="D44" s="1" t="s">
        <v>14</v>
      </c>
      <c r="E44" s="1" t="s">
        <v>19</v>
      </c>
      <c r="F44" s="1" t="s">
        <v>23</v>
      </c>
      <c r="G44" s="1" t="s">
        <v>25</v>
      </c>
      <c r="H44" s="2" t="s">
        <v>26</v>
      </c>
      <c r="I44" s="2" t="s">
        <v>20</v>
      </c>
      <c r="J44" s="2"/>
      <c r="K44" s="2"/>
      <c r="L44" s="5"/>
      <c r="M44" s="5"/>
      <c r="N44" s="12"/>
      <c r="O44" s="5"/>
      <c r="P44" s="12"/>
    </row>
    <row r="45" spans="1:16" x14ac:dyDescent="0.3">
      <c r="A45" s="1" t="s">
        <v>2</v>
      </c>
      <c r="B45" s="6">
        <v>20</v>
      </c>
      <c r="C45" s="6">
        <v>18</v>
      </c>
      <c r="D45" s="6">
        <v>16</v>
      </c>
      <c r="E45" s="6">
        <v>6.8</v>
      </c>
      <c r="F45" s="6">
        <f>B45*0.05+C45*0.05+D45*0.05+E45*0.85</f>
        <v>8.48</v>
      </c>
      <c r="G45" s="6">
        <v>16</v>
      </c>
      <c r="H45" s="6">
        <v>18</v>
      </c>
      <c r="I45" s="6">
        <f>G45*0.4+H45*0.6</f>
        <v>17.2</v>
      </c>
      <c r="J45" s="6"/>
      <c r="K45" s="6"/>
      <c r="L45" s="6"/>
      <c r="M45" s="9">
        <f>F45*0.7+I45*0.3</f>
        <v>11.096</v>
      </c>
      <c r="N45" s="9">
        <v>11</v>
      </c>
      <c r="O45" s="9">
        <f>N45</f>
        <v>11</v>
      </c>
      <c r="P45" s="10">
        <f>_xlfn.CEILING.MATH(O45)</f>
        <v>11</v>
      </c>
    </row>
    <row r="46" spans="1:16" x14ac:dyDescent="0.3">
      <c r="A46" s="1"/>
    </row>
    <row r="47" spans="1:16" x14ac:dyDescent="0.3">
      <c r="A47" s="1"/>
      <c r="B47" s="1" t="s">
        <v>15</v>
      </c>
      <c r="C47" s="1" t="s">
        <v>16</v>
      </c>
      <c r="D47" s="1" t="s">
        <v>21</v>
      </c>
      <c r="E47" s="5"/>
      <c r="F47" s="5"/>
      <c r="G47" s="5"/>
      <c r="H47" s="5"/>
      <c r="I47" s="5"/>
      <c r="J47" s="5"/>
      <c r="K47" s="5" t="s">
        <v>30</v>
      </c>
      <c r="L47" s="5"/>
      <c r="M47" s="5"/>
      <c r="N47" s="12"/>
      <c r="O47" s="5"/>
      <c r="P47" s="12"/>
    </row>
    <row r="48" spans="1:16" x14ac:dyDescent="0.3">
      <c r="A48" s="1" t="s">
        <v>3</v>
      </c>
      <c r="B48" s="6">
        <v>19</v>
      </c>
      <c r="C48" s="6">
        <v>18</v>
      </c>
      <c r="D48" s="6">
        <v>15</v>
      </c>
      <c r="E48" s="6"/>
      <c r="F48" s="6"/>
      <c r="G48" s="6"/>
      <c r="H48" s="6"/>
      <c r="I48" s="6"/>
      <c r="J48" s="6"/>
      <c r="K48" s="6">
        <v>16</v>
      </c>
      <c r="L48" s="6"/>
      <c r="M48" s="9">
        <f>(B48+C48+D48)/3</f>
        <v>17.333333333333332</v>
      </c>
      <c r="N48" s="9">
        <v>17</v>
      </c>
      <c r="O48" s="9">
        <f>(B48+C48+K48)/3</f>
        <v>17.666666666666668</v>
      </c>
      <c r="P48" s="10">
        <f>_xlfn.CEILING.MATH(O48)</f>
        <v>18</v>
      </c>
    </row>
    <row r="49" spans="1:16" x14ac:dyDescent="0.3">
      <c r="A49" s="1"/>
    </row>
    <row r="50" spans="1:16" x14ac:dyDescent="0.3">
      <c r="A50" s="1" t="s">
        <v>28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9">
        <f>(N36+N39+N42+N45+N48)/5</f>
        <v>14.8</v>
      </c>
      <c r="O50" s="6"/>
      <c r="P50" s="9">
        <f>(P36+P39+P42+P45+P48)/5</f>
        <v>15.6</v>
      </c>
    </row>
    <row r="51" spans="1:16" x14ac:dyDescent="0.3">
      <c r="A51" s="1"/>
      <c r="B51" s="5"/>
      <c r="C51" s="5"/>
      <c r="D51" s="5"/>
      <c r="E51" s="5"/>
      <c r="F51" s="5"/>
      <c r="G51" s="5"/>
      <c r="H51" s="2"/>
      <c r="I51" s="5"/>
      <c r="J51" s="5"/>
      <c r="K51" s="2"/>
      <c r="L51" s="5"/>
      <c r="M51" s="5"/>
      <c r="N51" s="12"/>
      <c r="O51" s="5"/>
      <c r="P51" s="12"/>
    </row>
    <row r="52" spans="1:16" x14ac:dyDescent="0.3">
      <c r="A52" s="1" t="s">
        <v>43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14">
        <v>18</v>
      </c>
      <c r="N52" s="10">
        <f>_xlfn.CEILING.MATH(M52)</f>
        <v>18</v>
      </c>
      <c r="O52" s="9">
        <f>M52</f>
        <v>18</v>
      </c>
      <c r="P52" s="10">
        <f>_xlfn.CEILING.MATH(O52)</f>
        <v>18</v>
      </c>
    </row>
    <row r="53" spans="1:16" x14ac:dyDescent="0.3">
      <c r="A53" s="1"/>
    </row>
    <row r="54" spans="1:16" x14ac:dyDescent="0.3">
      <c r="A54" s="1"/>
      <c r="B54" s="5"/>
      <c r="C54" s="5"/>
      <c r="D54" s="5"/>
      <c r="E54" s="5"/>
      <c r="F54" s="5"/>
      <c r="G54" s="5"/>
      <c r="H54" s="2"/>
      <c r="I54" s="5"/>
      <c r="J54" s="5"/>
      <c r="K54" s="2"/>
      <c r="L54" s="5"/>
      <c r="M54" s="5"/>
      <c r="N54" s="12"/>
      <c r="O54" s="5"/>
      <c r="P54" s="12"/>
    </row>
    <row r="55" spans="1:16" x14ac:dyDescent="0.3">
      <c r="A55" s="1" t="s">
        <v>44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14">
        <v>18</v>
      </c>
      <c r="N55" s="9">
        <f>_xlfn.CEILING.MATH(M55)</f>
        <v>18</v>
      </c>
      <c r="O55" s="9">
        <f>M55</f>
        <v>18</v>
      </c>
      <c r="P55" s="10">
        <f>_xlfn.CEILING.MATH(O55)</f>
        <v>18</v>
      </c>
    </row>
    <row r="56" spans="1:16" x14ac:dyDescent="0.3">
      <c r="A56" s="1"/>
    </row>
    <row r="57" spans="1:16" x14ac:dyDescent="0.3">
      <c r="A57" s="1"/>
      <c r="B57" s="5"/>
      <c r="C57" s="5"/>
      <c r="D57" s="5"/>
      <c r="E57" s="5"/>
      <c r="F57" s="5"/>
      <c r="G57" s="5"/>
      <c r="H57" s="2"/>
      <c r="I57" s="5"/>
      <c r="J57" s="5"/>
      <c r="K57" s="2"/>
      <c r="L57" s="5"/>
      <c r="M57" s="5"/>
      <c r="N57" s="12"/>
      <c r="O57" s="5"/>
      <c r="P57" s="12"/>
    </row>
    <row r="58" spans="1:16" x14ac:dyDescent="0.3">
      <c r="A58" s="1" t="s">
        <v>46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14">
        <v>18</v>
      </c>
      <c r="N58" s="10">
        <f>_xlfn.CEILING.MATH(M58)</f>
        <v>18</v>
      </c>
      <c r="O58" s="9">
        <f>M58</f>
        <v>18</v>
      </c>
      <c r="P58" s="10">
        <f>_xlfn.CEILING.MATH(O58)</f>
        <v>18</v>
      </c>
    </row>
    <row r="59" spans="1:16" x14ac:dyDescent="0.3">
      <c r="A59" s="1"/>
    </row>
    <row r="60" spans="1:16" x14ac:dyDescent="0.3">
      <c r="A60" s="1"/>
      <c r="B60" s="5"/>
      <c r="C60" s="5"/>
      <c r="D60" s="5"/>
      <c r="E60" s="5"/>
      <c r="F60" s="5"/>
      <c r="G60" s="5"/>
      <c r="H60" s="2"/>
      <c r="I60" s="5"/>
      <c r="J60" s="5"/>
      <c r="K60" s="2"/>
      <c r="L60" s="5"/>
      <c r="M60" s="5"/>
      <c r="N60" s="12"/>
      <c r="O60" s="5"/>
      <c r="P60" s="12"/>
    </row>
    <row r="61" spans="1:16" x14ac:dyDescent="0.3">
      <c r="A61" s="1" t="s">
        <v>45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14">
        <v>14</v>
      </c>
      <c r="N61" s="10">
        <f>_xlfn.CEILING.MATH(M61)</f>
        <v>14</v>
      </c>
      <c r="O61" s="9">
        <f>N61</f>
        <v>14</v>
      </c>
      <c r="P61" s="10">
        <f>_xlfn.CEILING.MATH(O61)</f>
        <v>14</v>
      </c>
    </row>
    <row r="62" spans="1:16" x14ac:dyDescent="0.3">
      <c r="A62" s="1"/>
    </row>
    <row r="63" spans="1:16" x14ac:dyDescent="0.3">
      <c r="A63" s="1"/>
      <c r="B63" s="5"/>
      <c r="C63" s="5"/>
      <c r="D63" s="5"/>
      <c r="E63" s="5"/>
      <c r="F63" s="5"/>
      <c r="G63" s="5"/>
      <c r="H63" s="2"/>
      <c r="I63" s="5"/>
      <c r="J63" s="5"/>
      <c r="K63" s="2"/>
      <c r="L63" s="5"/>
      <c r="M63" s="5"/>
      <c r="N63" s="12"/>
      <c r="O63" s="5"/>
      <c r="P63" s="12"/>
    </row>
    <row r="64" spans="1:16" x14ac:dyDescent="0.3">
      <c r="A64" s="1" t="s">
        <v>3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14">
        <v>18</v>
      </c>
      <c r="N64" s="10">
        <f>_xlfn.CEILING.MATH(M64)</f>
        <v>18</v>
      </c>
      <c r="O64" s="9">
        <f>N64</f>
        <v>18</v>
      </c>
      <c r="P64" s="10">
        <f>_xlfn.CEILING.MATH(O64)</f>
        <v>18</v>
      </c>
    </row>
    <row r="65" spans="1:16" x14ac:dyDescent="0.3">
      <c r="A65" s="1"/>
    </row>
    <row r="66" spans="1:16" x14ac:dyDescent="0.3">
      <c r="A66" s="1" t="s">
        <v>28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9">
        <f>(N52+N55+N58+N61+N64)/5</f>
        <v>17.2</v>
      </c>
      <c r="O66" s="6"/>
      <c r="P66" s="9">
        <f>(P52+P55+P58+P61+P64)/5</f>
        <v>17.2</v>
      </c>
    </row>
    <row r="68" spans="1:16" x14ac:dyDescent="0.3">
      <c r="A68" s="1" t="s">
        <v>28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14">
        <v>17</v>
      </c>
      <c r="O68" s="6"/>
      <c r="P68" s="14">
        <v>17</v>
      </c>
    </row>
    <row r="69" spans="1:16" x14ac:dyDescent="0.3">
      <c r="A69" s="1" t="s">
        <v>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14">
        <v>17</v>
      </c>
      <c r="O69" s="6"/>
      <c r="P69" s="14">
        <v>17</v>
      </c>
    </row>
    <row r="72" spans="1:16" x14ac:dyDescent="0.3">
      <c r="A72" s="1" t="s">
        <v>41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9">
        <f>(N50+N34+N18)/3</f>
        <v>14.733333333333334</v>
      </c>
      <c r="O72" s="6"/>
      <c r="P72" s="9">
        <f>(P50+P34+P18)/3</f>
        <v>15</v>
      </c>
    </row>
    <row r="73" spans="1:16" x14ac:dyDescent="0.3">
      <c r="A73" s="1" t="s">
        <v>42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9">
        <f>(N50+N34+N18+N66+N68+N69)/6</f>
        <v>15.9</v>
      </c>
      <c r="O73" s="6"/>
      <c r="P73" s="9">
        <f>(P50+P34+P18+P66+P68+P69)/6</f>
        <v>16.033333333333335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Duque</dc:creator>
  <cp:lastModifiedBy>Pedro Melo</cp:lastModifiedBy>
  <dcterms:created xsi:type="dcterms:W3CDTF">2023-11-11T19:40:21Z</dcterms:created>
  <dcterms:modified xsi:type="dcterms:W3CDTF">2024-02-11T19:46:21Z</dcterms:modified>
</cp:coreProperties>
</file>