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Planilhas\Direcional\"/>
    </mc:Choice>
  </mc:AlternateContent>
  <xr:revisionPtr revIDLastSave="0" documentId="13_ncr:1_{9E6C585F-24EC-49CF-908F-ED2691C33ACD}" xr6:coauthVersionLast="46" xr6:coauthVersionMax="46" xr10:uidLastSave="{00000000-0000-0000-0000-000000000000}"/>
  <bookViews>
    <workbookView xWindow="-96" yWindow="-96" windowWidth="23232" windowHeight="12552" xr2:uid="{4AED71FF-91D9-491B-A893-2F3A98F1C88C}"/>
  </bookViews>
  <sheets>
    <sheet name="BP" sheetId="1" r:id="rId1"/>
    <sheet name="DFC" sheetId="2" r:id="rId2"/>
    <sheet name="DRE" sheetId="3" r:id="rId3"/>
    <sheet name="Açõ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K33" i="1"/>
  <c r="R18" i="1"/>
  <c r="I25" i="1"/>
  <c r="G28" i="1"/>
  <c r="E31" i="1"/>
  <c r="C10" i="1"/>
  <c r="E10" i="1"/>
  <c r="G10" i="1"/>
  <c r="I10" i="1"/>
  <c r="K10" i="1"/>
  <c r="N10" i="1"/>
  <c r="O10" i="1"/>
  <c r="P10" i="1"/>
  <c r="Q10" i="1"/>
  <c r="R10" i="1"/>
  <c r="C11" i="1"/>
  <c r="E11" i="1"/>
  <c r="G11" i="1"/>
  <c r="I11" i="1"/>
  <c r="K11" i="1"/>
  <c r="N11" i="1"/>
  <c r="O11" i="1"/>
  <c r="P11" i="1"/>
  <c r="Q11" i="1"/>
  <c r="R11" i="1"/>
  <c r="B18" i="3"/>
  <c r="D18" i="3"/>
  <c r="F18" i="3"/>
  <c r="D21" i="3" s="1"/>
  <c r="H18" i="3"/>
  <c r="M28" i="3"/>
  <c r="M21" i="3"/>
  <c r="L29" i="3"/>
  <c r="L24" i="3"/>
  <c r="O15" i="3"/>
  <c r="N15" i="3"/>
  <c r="M15" i="3"/>
  <c r="L15" i="3"/>
  <c r="L32" i="3" s="1"/>
  <c r="O14" i="3"/>
  <c r="N14" i="3"/>
  <c r="O31" i="3" s="1"/>
  <c r="M14" i="3"/>
  <c r="L14" i="3"/>
  <c r="O13" i="3"/>
  <c r="N13" i="3"/>
  <c r="M13" i="3"/>
  <c r="M30" i="3" s="1"/>
  <c r="L13" i="3"/>
  <c r="L30" i="3" s="1"/>
  <c r="O12" i="3"/>
  <c r="N12" i="3"/>
  <c r="M12" i="3"/>
  <c r="N29" i="3" s="1"/>
  <c r="L12" i="3"/>
  <c r="O11" i="3"/>
  <c r="O28" i="3" s="1"/>
  <c r="N11" i="3"/>
  <c r="N28" i="3" s="1"/>
  <c r="M11" i="3"/>
  <c r="L11" i="3"/>
  <c r="L28" i="3" s="1"/>
  <c r="O10" i="3"/>
  <c r="O27" i="3" s="1"/>
  <c r="N10" i="3"/>
  <c r="M10" i="3"/>
  <c r="L10" i="3"/>
  <c r="O9" i="3"/>
  <c r="N9" i="3"/>
  <c r="O26" i="3" s="1"/>
  <c r="M9" i="3"/>
  <c r="M26" i="3" s="1"/>
  <c r="L9" i="3"/>
  <c r="L26" i="3" s="1"/>
  <c r="O8" i="3"/>
  <c r="O25" i="3" s="1"/>
  <c r="N8" i="3"/>
  <c r="M8" i="3"/>
  <c r="M25" i="3" s="1"/>
  <c r="L8" i="3"/>
  <c r="L25" i="3" s="1"/>
  <c r="O7" i="3"/>
  <c r="N7" i="3"/>
  <c r="M7" i="3"/>
  <c r="M24" i="3" s="1"/>
  <c r="L7" i="3"/>
  <c r="O6" i="3"/>
  <c r="N6" i="3"/>
  <c r="N23" i="3" s="1"/>
  <c r="M6" i="3"/>
  <c r="M23" i="3" s="1"/>
  <c r="L6" i="3"/>
  <c r="L23" i="3" s="1"/>
  <c r="O5" i="3"/>
  <c r="N5" i="3"/>
  <c r="M5" i="3"/>
  <c r="N22" i="3" s="1"/>
  <c r="L5" i="3"/>
  <c r="L22" i="3" s="1"/>
  <c r="O4" i="3"/>
  <c r="O21" i="3" s="1"/>
  <c r="N4" i="3"/>
  <c r="M4" i="3"/>
  <c r="N21" i="3" s="1"/>
  <c r="L4" i="3"/>
  <c r="L21" i="3" s="1"/>
  <c r="O3" i="3"/>
  <c r="O20" i="3" s="1"/>
  <c r="N3" i="3"/>
  <c r="M3" i="3"/>
  <c r="M20" i="3" s="1"/>
  <c r="L3" i="3"/>
  <c r="L20" i="3" s="1"/>
  <c r="O2" i="3"/>
  <c r="N2" i="3"/>
  <c r="M2" i="3"/>
  <c r="L2" i="3"/>
  <c r="L19" i="3" s="1"/>
  <c r="O4" i="1"/>
  <c r="R38" i="1"/>
  <c r="Q38" i="1"/>
  <c r="P38" i="1"/>
  <c r="O38" i="1"/>
  <c r="N38" i="1"/>
  <c r="R37" i="1"/>
  <c r="Q37" i="1"/>
  <c r="P37" i="1"/>
  <c r="O37" i="1"/>
  <c r="N37" i="1"/>
  <c r="R36" i="1"/>
  <c r="Q36" i="1"/>
  <c r="P36" i="1"/>
  <c r="O36" i="1"/>
  <c r="N36" i="1"/>
  <c r="R35" i="1"/>
  <c r="Q35" i="1"/>
  <c r="P35" i="1"/>
  <c r="O35" i="1"/>
  <c r="N35" i="1"/>
  <c r="R34" i="1"/>
  <c r="Q34" i="1"/>
  <c r="P34" i="1"/>
  <c r="O34" i="1"/>
  <c r="N34" i="1"/>
  <c r="R33" i="1"/>
  <c r="Q33" i="1"/>
  <c r="P33" i="1"/>
  <c r="O33" i="1"/>
  <c r="N33" i="1"/>
  <c r="R32" i="1"/>
  <c r="Q32" i="1"/>
  <c r="P32" i="1"/>
  <c r="O32" i="1"/>
  <c r="N32" i="1"/>
  <c r="R31" i="1"/>
  <c r="Q31" i="1"/>
  <c r="P31" i="1"/>
  <c r="O31" i="1"/>
  <c r="N31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R27" i="1"/>
  <c r="Q27" i="1"/>
  <c r="P27" i="1"/>
  <c r="O27" i="1"/>
  <c r="N27" i="1"/>
  <c r="R26" i="1"/>
  <c r="Q26" i="1"/>
  <c r="P26" i="1"/>
  <c r="O26" i="1"/>
  <c r="N26" i="1"/>
  <c r="R25" i="1"/>
  <c r="Q25" i="1"/>
  <c r="P25" i="1"/>
  <c r="O25" i="1"/>
  <c r="N25" i="1"/>
  <c r="R24" i="1"/>
  <c r="Q24" i="1"/>
  <c r="P24" i="1"/>
  <c r="O24" i="1"/>
  <c r="N24" i="1"/>
  <c r="R23" i="1"/>
  <c r="Q23" i="1"/>
  <c r="P23" i="1"/>
  <c r="O23" i="1"/>
  <c r="N23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N18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9" i="1"/>
  <c r="Q9" i="1"/>
  <c r="P9" i="1"/>
  <c r="O9" i="1"/>
  <c r="N9" i="1"/>
  <c r="R8" i="1"/>
  <c r="Q8" i="1"/>
  <c r="P8" i="1"/>
  <c r="O8" i="1"/>
  <c r="N8" i="1"/>
  <c r="R7" i="1"/>
  <c r="Q7" i="1"/>
  <c r="P7" i="1"/>
  <c r="O7" i="1"/>
  <c r="N7" i="1"/>
  <c r="R6" i="1"/>
  <c r="Q6" i="1"/>
  <c r="P6" i="1"/>
  <c r="O6" i="1"/>
  <c r="N6" i="1"/>
  <c r="R5" i="1"/>
  <c r="Q5" i="1"/>
  <c r="P5" i="1"/>
  <c r="O5" i="1"/>
  <c r="N5" i="1"/>
  <c r="R4" i="1"/>
  <c r="Q4" i="1"/>
  <c r="P4" i="1"/>
  <c r="N4" i="1"/>
  <c r="R3" i="1"/>
  <c r="Q3" i="1"/>
  <c r="P3" i="1"/>
  <c r="O3" i="1"/>
  <c r="N3" i="1"/>
  <c r="R2" i="1"/>
  <c r="Q2" i="1"/>
  <c r="P2" i="1"/>
  <c r="O2" i="1"/>
  <c r="N2" i="1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15" i="3"/>
  <c r="G14" i="3"/>
  <c r="G13" i="3"/>
  <c r="G12" i="3"/>
  <c r="G11" i="3"/>
  <c r="G10" i="3"/>
  <c r="G9" i="3"/>
  <c r="G8" i="3"/>
  <c r="G7" i="3"/>
  <c r="G6" i="3"/>
  <c r="G5" i="3"/>
  <c r="G3" i="3"/>
  <c r="G2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8" i="1"/>
  <c r="K37" i="1"/>
  <c r="K36" i="1"/>
  <c r="K35" i="1"/>
  <c r="K34" i="1"/>
  <c r="K32" i="1"/>
  <c r="K31" i="1"/>
  <c r="K30" i="1"/>
  <c r="K26" i="1"/>
  <c r="K24" i="1"/>
  <c r="K23" i="1"/>
  <c r="K22" i="1"/>
  <c r="K18" i="1"/>
  <c r="K17" i="1"/>
  <c r="K16" i="1"/>
  <c r="K15" i="1"/>
  <c r="K14" i="1"/>
  <c r="K13" i="1"/>
  <c r="K12" i="1"/>
  <c r="K9" i="1"/>
  <c r="K8" i="1"/>
  <c r="K7" i="1"/>
  <c r="K6" i="1"/>
  <c r="K5" i="1"/>
  <c r="K4" i="1"/>
  <c r="K3" i="1"/>
  <c r="K2" i="1"/>
  <c r="I38" i="1"/>
  <c r="I37" i="1"/>
  <c r="I36" i="1"/>
  <c r="I35" i="1"/>
  <c r="I34" i="1"/>
  <c r="I33" i="1"/>
  <c r="I30" i="1"/>
  <c r="I27" i="1"/>
  <c r="I26" i="1"/>
  <c r="I22" i="1"/>
  <c r="I19" i="1"/>
  <c r="I18" i="1"/>
  <c r="I17" i="1"/>
  <c r="I16" i="1"/>
  <c r="I15" i="1"/>
  <c r="I14" i="1"/>
  <c r="I13" i="1"/>
  <c r="I12" i="1"/>
  <c r="I9" i="1"/>
  <c r="I8" i="1"/>
  <c r="I7" i="1"/>
  <c r="I6" i="1"/>
  <c r="I5" i="1"/>
  <c r="I4" i="1"/>
  <c r="I3" i="1"/>
  <c r="I2" i="1"/>
  <c r="G38" i="1"/>
  <c r="G37" i="1"/>
  <c r="G36" i="1"/>
  <c r="G35" i="1"/>
  <c r="G34" i="1"/>
  <c r="G33" i="1"/>
  <c r="G30" i="1"/>
  <c r="G29" i="1"/>
  <c r="G25" i="1"/>
  <c r="G22" i="1"/>
  <c r="G21" i="1"/>
  <c r="G17" i="1"/>
  <c r="G16" i="1"/>
  <c r="G15" i="1"/>
  <c r="G14" i="1"/>
  <c r="G13" i="1"/>
  <c r="G12" i="1"/>
  <c r="G9" i="1"/>
  <c r="G8" i="1"/>
  <c r="G7" i="1"/>
  <c r="G6" i="1"/>
  <c r="G5" i="1"/>
  <c r="G4" i="1"/>
  <c r="G3" i="1"/>
  <c r="G2" i="1"/>
  <c r="E38" i="1"/>
  <c r="E37" i="1"/>
  <c r="E36" i="1"/>
  <c r="E35" i="1"/>
  <c r="E34" i="1"/>
  <c r="E33" i="1"/>
  <c r="E32" i="1"/>
  <c r="E28" i="1"/>
  <c r="E25" i="1"/>
  <c r="E24" i="1"/>
  <c r="E20" i="1"/>
  <c r="E17" i="1"/>
  <c r="E16" i="1"/>
  <c r="E15" i="1"/>
  <c r="E14" i="1"/>
  <c r="E13" i="1"/>
  <c r="E12" i="1"/>
  <c r="E9" i="1"/>
  <c r="E8" i="1"/>
  <c r="E7" i="1"/>
  <c r="E6" i="1"/>
  <c r="E5" i="1"/>
  <c r="E4" i="1"/>
  <c r="E3" i="1"/>
  <c r="E2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9" i="1"/>
  <c r="C8" i="1"/>
  <c r="C7" i="1"/>
  <c r="C6" i="1"/>
  <c r="C5" i="1"/>
  <c r="C4" i="1"/>
  <c r="C3" i="1"/>
  <c r="C2" i="1"/>
  <c r="M32" i="3" l="1"/>
  <c r="N32" i="3"/>
  <c r="O32" i="3"/>
  <c r="M31" i="3"/>
  <c r="L31" i="3"/>
  <c r="N31" i="3"/>
  <c r="O30" i="3"/>
  <c r="N30" i="3"/>
  <c r="O29" i="3"/>
  <c r="M29" i="3"/>
  <c r="N27" i="3"/>
  <c r="M27" i="3"/>
  <c r="L27" i="3"/>
  <c r="N26" i="3"/>
  <c r="N25" i="3"/>
  <c r="O24" i="3"/>
  <c r="N24" i="3"/>
  <c r="O23" i="3"/>
  <c r="O22" i="3"/>
  <c r="M22" i="3"/>
  <c r="N20" i="3"/>
  <c r="O19" i="3"/>
  <c r="N19" i="3"/>
  <c r="M19" i="3"/>
  <c r="K25" i="1"/>
  <c r="K27" i="1"/>
  <c r="K20" i="1"/>
  <c r="K28" i="1"/>
  <c r="K19" i="1"/>
  <c r="K21" i="1"/>
  <c r="K29" i="1"/>
  <c r="I20" i="1"/>
  <c r="I28" i="1"/>
  <c r="I21" i="1"/>
  <c r="I29" i="1"/>
  <c r="I23" i="1"/>
  <c r="I31" i="1"/>
  <c r="I24" i="1"/>
  <c r="I32" i="1"/>
  <c r="Q18" i="1"/>
  <c r="G23" i="1"/>
  <c r="G31" i="1"/>
  <c r="G24" i="1"/>
  <c r="G32" i="1"/>
  <c r="G18" i="1"/>
  <c r="G27" i="1"/>
  <c r="P18" i="1"/>
  <c r="G26" i="1"/>
  <c r="G19" i="1"/>
  <c r="G20" i="1"/>
  <c r="E18" i="1"/>
  <c r="E26" i="1"/>
  <c r="E19" i="1"/>
  <c r="E27" i="1"/>
  <c r="E21" i="1"/>
  <c r="E29" i="1"/>
  <c r="E22" i="1"/>
  <c r="E30" i="1"/>
  <c r="O18" i="1"/>
  <c r="E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tc={474D2396-3B5A-4D30-AA2F-97EF85D22CF4}</author>
  </authors>
  <commentList>
    <comment ref="A1" authorId="0" shapeId="0" xr:uid="{474D2396-3B5A-4D30-AA2F-97EF85D22CF4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tc={0E5F497C-D1FD-43CB-BC62-853A4DF49BB0}</author>
  </authors>
  <commentList>
    <comment ref="A1" authorId="0" shapeId="0" xr:uid="{0E5F497C-D1FD-43CB-BC62-853A4DF49BB0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tc={F83BD455-CFDB-46B2-BCBD-6E6F4D57F8E2}</author>
  </authors>
  <commentList>
    <comment ref="A1" authorId="0" shapeId="0" xr:uid="{F83BD455-CFDB-46B2-BCBD-6E6F4D57F8E2}">
      <text>
        <t>[Threaded comment]
Your version of Excel allows you to read this threaded comment; however, any edits to it will get removed if the file is opened in a newer version of Excel. Learn more: https://go.microsoft.com/fwlink/?linkid=870924
Comment:
    R$ em milhares</t>
      </text>
    </comment>
  </commentList>
</comments>
</file>

<file path=xl/sharedStrings.xml><?xml version="1.0" encoding="utf-8"?>
<sst xmlns="http://schemas.openxmlformats.org/spreadsheetml/2006/main" count="182" uniqueCount="107">
  <si>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</si>
  <si>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</si>
  <si>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</si>
  <si>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</si>
  <si>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</si>
  <si>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</si>
  <si>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</si>
  <si>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</si>
  <si>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</si>
  <si>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</si>
  <si>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</si>
  <si>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</si>
  <si>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</si>
  <si>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</si>
  <si>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</si>
  <si>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</si>
  <si>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</si>
  <si>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</si>
  <si>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</si>
  <si>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</si>
  <si>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</si>
  <si>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</si>
  <si>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</si>
  <si>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</si>
  <si>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</si>
  <si>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</si>
  <si>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</si>
  <si>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</si>
  <si>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</si>
  <si>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</si>
  <si>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</si>
  <si>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</si>
  <si>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</si>
  <si>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</si>
  <si>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</si>
  <si>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</si>
  <si>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</si>
  <si>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</si>
  <si>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</si>
  <si>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</si>
  <si>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</si>
  <si>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</si>
  <si>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</si>
  <si>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</si>
  <si>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</si>
  <si>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</si>
  <si>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</si>
  <si>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</si>
  <si>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</si>
  <si>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</si>
  <si>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</si>
  <si>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</si>
  <si>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</si>
  <si>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</si>
  <si>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</si>
  <si>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</si>
  <si>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</si>
  <si>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</si>
  <si>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</si>
  <si>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</si>
  <si>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</si>
  <si>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</si>
  <si>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</si>
  <si>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</si>
  <si>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</si>
  <si>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</si>
  <si>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</si>
  <si>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</si>
  <si>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</si>
  <si>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</si>
  <si>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</si>
  <si>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</si>
  <si>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</si>
  <si>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</si>
  <si>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</si>
  <si>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</si>
  <si>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</si>
  <si>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</si>
  <si>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</si>
  <si>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</si>
  <si>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</si>
  <si>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</si>
  <si>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</si>
  <si>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</si>
  <si>
    <t>Preço por Ação (Fechamento do Ano)</t>
  </si>
  <si>
    <t>Quantidade de Ações</t>
  </si>
  <si>
    <t>AV 2016</t>
  </si>
  <si>
    <t>AV 2017</t>
  </si>
  <si>
    <t>AV 2018</t>
  </si>
  <si>
    <t>AV 2019</t>
  </si>
  <si>
    <t>AV 2020</t>
  </si>
  <si>
    <t>AH2016</t>
  </si>
  <si>
    <t>AH2017</t>
  </si>
  <si>
    <t>AH2018</t>
  </si>
  <si>
    <t>AH2019</t>
  </si>
  <si>
    <t>AH2020</t>
  </si>
  <si>
    <t>ANALISE HORIZONTAL</t>
  </si>
  <si>
    <t>Direcional ON</t>
  </si>
  <si>
    <t>Aplicações Financeiras</t>
  </si>
  <si>
    <t>Ajustes</t>
  </si>
  <si>
    <t>Outros Ganhos (Perdas) Não Caixa</t>
  </si>
  <si>
    <t>Perda (Ganho) com Variação Monetária e Cambial</t>
  </si>
  <si>
    <t>Dividendos Recebidos</t>
  </si>
  <si>
    <t>2018v2017</t>
  </si>
  <si>
    <t>2019v2018</t>
  </si>
  <si>
    <t>2020v2019</t>
  </si>
  <si>
    <t>Variação Ano vs. Ano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</si>
</sst>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  <xf numFmtId="4" fontId="0" fillId="0" borderId="1" xfId="0" applyNumberFormat="1" applyFont="1" applyFill="1" applyBorder="1" applyAlignment="1">
      <alignment horizontal="center" vertical="center" shrinkToFit="1"/>
    </xf>
    <xf numFmtId="164" fontId="2" fillId="4" borderId="1" xfId="1" applyNumberFormat="1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shrinkToFit="1"/>
    </xf>
    <xf numFmtId="164" fontId="0" fillId="0" borderId="1" xfId="1" applyNumberFormat="1" applyFont="1" applyFill="1" applyBorder="1" applyAlignment="1">
      <alignment horizontal="center" vertical="center" shrinkToFit="1"/>
    </xf>
    <xf numFmtId="10" fontId="2" fillId="4" borderId="1" xfId="1" applyNumberFormat="1" applyFont="1" applyFill="1" applyBorder="1" applyAlignment="1">
      <alignment horizontal="center" vertical="center" shrinkToFit="1"/>
    </xf>
    <xf numFmtId="10" fontId="2" fillId="0" borderId="1" xfId="1" applyNumberFormat="1" applyFont="1" applyFill="1" applyBorder="1" applyAlignment="1">
      <alignment horizontal="center" vertical="center" shrinkToFit="1"/>
    </xf>
    <xf numFmtId="10" fontId="0" fillId="0" borderId="1" xfId="1" applyNumberFormat="1" applyFont="1" applyFill="1" applyBorder="1" applyAlignment="1">
      <alignment horizontal="center" vertical="center" shrinkToFit="1"/>
    </xf>
    <xf numFmtId="10" fontId="2" fillId="4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10" fontId="0" fillId="0" borderId="1" xfId="0" applyNumberFormat="1" applyFont="1" applyFill="1" applyBorder="1" applyAlignment="1">
      <alignment horizontal="center" vertical="center" shrinkToFit="1"/>
    </xf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Ramos" id="{DE9F4A27-840D-4BF8-8C4C-A2DCB8D43F19}" userId="7ae5f1e2c26af78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474D2396-3B5A-4D30-AA2F-97EF85D22CF4}">
    <text>R$ em milhares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0E5F497C-D1FD-43CB-BC62-853A4DF49BB0}">
    <text>R$ em milhares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3-15T03:58:15.99" personId="{DE9F4A27-840D-4BF8-8C4C-A2DCB8D43F19}" id="{F83BD455-CFDB-46B2-BCBD-6E6F4D57F8E2}">
    <text>R$ em milhares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R38"/>
  <sheetViews>
    <sheetView showGridLines="0" tabSelected="1" zoomScaleNormal="100" workbookViewId="0">
      <selection activeCell="E8" sqref="E8"/>
    </sheetView>
  </sheetViews>
  <sheetFormatPr defaultColWidth="8.89453125" defaultRowHeight="14.4" x14ac:dyDescent="0.55000000000000004"/>
  <cols>
    <col min="1" max="1" width="32.3125" style="2" bestFit="1" customWidth="1"/>
    <col min="2" max="11" width="13.1015625" style="1" customWidth="1"/>
    <col min="13" max="13" width="32.3125" style="2" bestFit="1" customWidth="1"/>
    <col min="14" max="18" width="13.1015625" style="1" customWidth="1"/>
    <col min="19" max="16384" width="8.89453125" style="1"/>
  </cols>
  <sheetData>
    <row r="1" spans="1:18" x14ac:dyDescent="0.55000000000000004">
      <c r="A1" s="3" t="s">
        <v>97</v>
      </c>
      <c r="B1" s="4">
        <v>2016</v>
      </c>
      <c r="C1" s="4" t="s">
        <v>86</v>
      </c>
      <c r="D1" s="4">
        <v>2017</v>
      </c>
      <c r="E1" s="4" t="s">
        <v>87</v>
      </c>
      <c r="F1" s="4">
        <v>2018</v>
      </c>
      <c r="G1" s="4" t="s">
        <v>88</v>
      </c>
      <c r="H1" s="4">
        <v>2019</v>
      </c>
      <c r="I1" s="4" t="s">
        <v>89</v>
      </c>
      <c r="J1" s="4">
        <v>2020</v>
      </c>
      <c r="K1" s="4" t="s">
        <v>90</v>
      </c>
      <c r="M1" s="3" t="s">
        <v>96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</row>
    <row r="2" spans="1:18" x14ac:dyDescent="0.55000000000000004">
      <c r="A2" s="5" t="s">
        <v>0</v>
      </c>
      <c r="B2" s="6">
        <v>4089767</v>
      </c>
      <c r="C2" s="26">
        <f>B2/B$2</f>
        <v>1</v>
      </c>
      <c r="D2" s="6">
        <v>4141764</v>
      </c>
      <c r="E2" s="26">
        <f>D2/D$2</f>
        <v>1</v>
      </c>
      <c r="F2" s="6">
        <v>4651685</v>
      </c>
      <c r="G2" s="26">
        <f>F2/F$2</f>
        <v>1</v>
      </c>
      <c r="H2" s="6">
        <v>4654716</v>
      </c>
      <c r="I2" s="26">
        <f>H2/H$2</f>
        <v>1</v>
      </c>
      <c r="J2" s="6">
        <v>5101409</v>
      </c>
      <c r="K2" s="26">
        <f>J2/J$2</f>
        <v>1</v>
      </c>
      <c r="M2" s="5" t="s">
        <v>0</v>
      </c>
      <c r="N2" s="29">
        <f t="shared" ref="N2:N38" si="0">B2/$B2</f>
        <v>1</v>
      </c>
      <c r="O2" s="29">
        <f t="shared" ref="O2:O38" si="1">D2/$B2</f>
        <v>1.0127139272237269</v>
      </c>
      <c r="P2" s="29">
        <f t="shared" ref="P2:P38" si="2">F2/$B2</f>
        <v>1.1373960912687691</v>
      </c>
      <c r="Q2" s="29">
        <f t="shared" ref="Q2:Q38" si="3">H2/$B2</f>
        <v>1.1381372092835607</v>
      </c>
      <c r="R2" s="29">
        <f t="shared" ref="R2:R38" si="4">J2/$B2</f>
        <v>1.2473593238930238</v>
      </c>
    </row>
    <row r="3" spans="1:18" x14ac:dyDescent="0.55000000000000004">
      <c r="A3" s="7" t="s">
        <v>1</v>
      </c>
      <c r="B3" s="8">
        <v>2518272</v>
      </c>
      <c r="C3" s="27">
        <f t="shared" ref="C3:E17" si="5">B3/B$2</f>
        <v>0.61574950357807667</v>
      </c>
      <c r="D3" s="8">
        <v>2351425</v>
      </c>
      <c r="E3" s="27">
        <f t="shared" si="5"/>
        <v>0.56773514859851981</v>
      </c>
      <c r="F3" s="8">
        <v>2251114</v>
      </c>
      <c r="G3" s="27">
        <f t="shared" ref="G3:I3" si="6">F3/F$2</f>
        <v>0.48393517617809462</v>
      </c>
      <c r="H3" s="8">
        <v>2333425</v>
      </c>
      <c r="I3" s="27">
        <f t="shared" si="6"/>
        <v>0.50130340927351957</v>
      </c>
      <c r="J3" s="8">
        <v>2666332</v>
      </c>
      <c r="K3" s="27">
        <f t="shared" ref="K3" si="7">J3/J$2</f>
        <v>0.52266579684161762</v>
      </c>
      <c r="M3" s="7" t="s">
        <v>1</v>
      </c>
      <c r="N3" s="30">
        <f t="shared" si="0"/>
        <v>1</v>
      </c>
      <c r="O3" s="30">
        <f t="shared" si="1"/>
        <v>0.93374544131849146</v>
      </c>
      <c r="P3" s="30">
        <f t="shared" si="2"/>
        <v>0.89391217469757045</v>
      </c>
      <c r="Q3" s="30">
        <f t="shared" si="3"/>
        <v>0.92659768285554533</v>
      </c>
      <c r="R3" s="30">
        <f t="shared" si="4"/>
        <v>1.0587942843346549</v>
      </c>
    </row>
    <row r="4" spans="1:18" x14ac:dyDescent="0.55000000000000004">
      <c r="A4" s="9" t="s">
        <v>5</v>
      </c>
      <c r="B4" s="10">
        <v>432735</v>
      </c>
      <c r="C4" s="28">
        <f t="shared" si="5"/>
        <v>0.10580920624573478</v>
      </c>
      <c r="D4" s="10">
        <v>413048</v>
      </c>
      <c r="E4" s="28">
        <f t="shared" si="5"/>
        <v>9.9727555698489817E-2</v>
      </c>
      <c r="F4" s="10">
        <v>715294</v>
      </c>
      <c r="G4" s="28">
        <f t="shared" ref="G4:I4" si="8">F4/F$2</f>
        <v>0.15377094536710892</v>
      </c>
      <c r="H4" s="10">
        <v>533795</v>
      </c>
      <c r="I4" s="28">
        <f t="shared" si="8"/>
        <v>0.11467831764601751</v>
      </c>
      <c r="J4" s="10">
        <v>731569</v>
      </c>
      <c r="K4" s="28">
        <f t="shared" ref="K4" si="9">J4/J$2</f>
        <v>0.14340528273659298</v>
      </c>
      <c r="M4" s="9" t="s">
        <v>5</v>
      </c>
      <c r="N4" s="31">
        <f t="shared" si="0"/>
        <v>1</v>
      </c>
      <c r="O4" s="31">
        <f t="shared" si="1"/>
        <v>0.95450564433198148</v>
      </c>
      <c r="P4" s="31">
        <f t="shared" si="2"/>
        <v>1.652960818976972</v>
      </c>
      <c r="Q4" s="31">
        <f t="shared" si="3"/>
        <v>1.2335378464880353</v>
      </c>
      <c r="R4" s="31">
        <f t="shared" si="4"/>
        <v>1.6905704414942171</v>
      </c>
    </row>
    <row r="5" spans="1:18" x14ac:dyDescent="0.55000000000000004">
      <c r="A5" s="9" t="s">
        <v>68</v>
      </c>
      <c r="B5" s="10">
        <v>949979</v>
      </c>
      <c r="C5" s="28">
        <f t="shared" si="5"/>
        <v>0.23228193684383486</v>
      </c>
      <c r="D5" s="10">
        <v>702949</v>
      </c>
      <c r="E5" s="28">
        <f t="shared" si="5"/>
        <v>0.1697221280594452</v>
      </c>
      <c r="F5" s="10">
        <v>394942</v>
      </c>
      <c r="G5" s="28">
        <f t="shared" ref="G5:I5" si="10">F5/F$2</f>
        <v>8.4902997515953899E-2</v>
      </c>
      <c r="H5" s="10">
        <v>347538</v>
      </c>
      <c r="I5" s="28">
        <f t="shared" si="10"/>
        <v>7.4663631465378341E-2</v>
      </c>
      <c r="J5" s="10">
        <v>246717</v>
      </c>
      <c r="K5" s="28">
        <f t="shared" ref="K5" si="11">J5/J$2</f>
        <v>4.8362521021153175E-2</v>
      </c>
      <c r="M5" s="9" t="s">
        <v>68</v>
      </c>
      <c r="N5" s="31">
        <f t="shared" si="0"/>
        <v>1</v>
      </c>
      <c r="O5" s="31">
        <f t="shared" si="1"/>
        <v>0.73996267285908424</v>
      </c>
      <c r="P5" s="31">
        <f t="shared" si="2"/>
        <v>0.4157376110419283</v>
      </c>
      <c r="Q5" s="31">
        <f t="shared" si="3"/>
        <v>0.36583756061976108</v>
      </c>
      <c r="R5" s="31">
        <f t="shared" si="4"/>
        <v>0.25970784617344173</v>
      </c>
    </row>
    <row r="6" spans="1:18" x14ac:dyDescent="0.55000000000000004">
      <c r="A6" s="9" t="s">
        <v>69</v>
      </c>
      <c r="B6" s="10">
        <v>805817</v>
      </c>
      <c r="C6" s="28">
        <f t="shared" si="5"/>
        <v>0.1970324959832675</v>
      </c>
      <c r="D6" s="10">
        <v>971225</v>
      </c>
      <c r="E6" s="28">
        <f t="shared" si="5"/>
        <v>0.23449549515617019</v>
      </c>
      <c r="F6" s="10">
        <v>823164</v>
      </c>
      <c r="G6" s="28">
        <f t="shared" ref="G6:I6" si="12">F6/F$2</f>
        <v>0.17696039177201381</v>
      </c>
      <c r="H6" s="10">
        <v>1080672</v>
      </c>
      <c r="I6" s="28">
        <f t="shared" si="12"/>
        <v>0.23216711825168282</v>
      </c>
      <c r="J6" s="10">
        <v>1268195</v>
      </c>
      <c r="K6" s="28">
        <f t="shared" ref="K6" si="13">J6/J$2</f>
        <v>0.24859700525874323</v>
      </c>
      <c r="M6" s="9" t="s">
        <v>69</v>
      </c>
      <c r="N6" s="31">
        <f t="shared" si="0"/>
        <v>1</v>
      </c>
      <c r="O6" s="31">
        <f t="shared" si="1"/>
        <v>1.2052674490610151</v>
      </c>
      <c r="P6" s="31">
        <f t="shared" si="2"/>
        <v>1.0215272202001198</v>
      </c>
      <c r="Q6" s="31">
        <f t="shared" si="3"/>
        <v>1.3410886094485472</v>
      </c>
      <c r="R6" s="31">
        <f t="shared" si="4"/>
        <v>1.5738002548965833</v>
      </c>
    </row>
    <row r="7" spans="1:18" x14ac:dyDescent="0.55000000000000004">
      <c r="A7" s="9" t="s">
        <v>2</v>
      </c>
      <c r="B7" s="10">
        <v>22424</v>
      </c>
      <c r="C7" s="28">
        <f t="shared" si="5"/>
        <v>5.4829529408399061E-3</v>
      </c>
      <c r="D7" s="10">
        <v>24684</v>
      </c>
      <c r="E7" s="28">
        <f t="shared" si="5"/>
        <v>5.959779456289639E-3</v>
      </c>
      <c r="F7" s="10">
        <v>26135</v>
      </c>
      <c r="G7" s="28">
        <f t="shared" ref="G7:I7" si="14">F7/F$2</f>
        <v>5.6183941947917796E-3</v>
      </c>
      <c r="H7" s="10">
        <v>24560</v>
      </c>
      <c r="I7" s="28">
        <f t="shared" si="14"/>
        <v>5.276369170535861E-3</v>
      </c>
      <c r="J7" s="10">
        <v>21185</v>
      </c>
      <c r="K7" s="28">
        <f t="shared" ref="K7" si="15">J7/J$2</f>
        <v>4.1527742629536273E-3</v>
      </c>
      <c r="M7" s="9" t="s">
        <v>2</v>
      </c>
      <c r="N7" s="31">
        <f t="shared" si="0"/>
        <v>1</v>
      </c>
      <c r="O7" s="31">
        <f t="shared" si="1"/>
        <v>1.1007848733499821</v>
      </c>
      <c r="P7" s="31">
        <f t="shared" si="2"/>
        <v>1.1654923296468069</v>
      </c>
      <c r="Q7" s="31">
        <f t="shared" si="3"/>
        <v>1.0952550838387443</v>
      </c>
      <c r="R7" s="31">
        <f t="shared" si="4"/>
        <v>0.94474669996432392</v>
      </c>
    </row>
    <row r="8" spans="1:18" x14ac:dyDescent="0.55000000000000004">
      <c r="A8" s="9" t="s">
        <v>98</v>
      </c>
      <c r="B8" s="10">
        <v>134816</v>
      </c>
      <c r="C8" s="28">
        <f t="shared" si="5"/>
        <v>3.2964225101332179E-2</v>
      </c>
      <c r="D8" s="10">
        <v>70709</v>
      </c>
      <c r="E8" s="28">
        <f t="shared" si="5"/>
        <v>1.7072194359697944E-2</v>
      </c>
      <c r="F8" s="10">
        <v>144050</v>
      </c>
      <c r="G8" s="28">
        <f t="shared" ref="G8:I8" si="16">F8/F$2</f>
        <v>3.096727314940715E-2</v>
      </c>
      <c r="H8" s="10">
        <v>195587</v>
      </c>
      <c r="I8" s="28">
        <f t="shared" si="16"/>
        <v>4.2019104924983605E-2</v>
      </c>
      <c r="J8" s="10">
        <v>195360</v>
      </c>
      <c r="K8" s="28">
        <f t="shared" ref="K8" si="17">J8/J$2</f>
        <v>3.8295302337060209E-2</v>
      </c>
      <c r="M8" s="9" t="s">
        <v>70</v>
      </c>
      <c r="N8" s="31">
        <f t="shared" si="0"/>
        <v>1</v>
      </c>
      <c r="O8" s="31">
        <f t="shared" si="1"/>
        <v>0.52448522430572042</v>
      </c>
      <c r="P8" s="31">
        <f t="shared" si="2"/>
        <v>1.0684933539045811</v>
      </c>
      <c r="Q8" s="31">
        <f t="shared" si="3"/>
        <v>1.4507699382862569</v>
      </c>
      <c r="R8" s="31">
        <f t="shared" si="4"/>
        <v>1.4490861618798956</v>
      </c>
    </row>
    <row r="9" spans="1:18" x14ac:dyDescent="0.55000000000000004">
      <c r="A9" s="9" t="s">
        <v>71</v>
      </c>
      <c r="B9" s="10">
        <v>172501</v>
      </c>
      <c r="C9" s="28">
        <f t="shared" si="5"/>
        <v>4.2178686463067459E-2</v>
      </c>
      <c r="D9" s="10">
        <v>168810</v>
      </c>
      <c r="E9" s="28">
        <f t="shared" si="5"/>
        <v>4.0757995868427079E-2</v>
      </c>
      <c r="F9" s="10">
        <v>147529</v>
      </c>
      <c r="G9" s="28">
        <f t="shared" ref="G9:I9" si="18">F9/F$2</f>
        <v>3.1715174178819076E-2</v>
      </c>
      <c r="H9" s="10">
        <v>151273</v>
      </c>
      <c r="I9" s="28">
        <f t="shared" si="18"/>
        <v>3.2498867814921471E-2</v>
      </c>
      <c r="J9" s="10">
        <v>203306</v>
      </c>
      <c r="K9" s="28">
        <f t="shared" ref="K9" si="19">J9/J$2</f>
        <v>3.9852911225114473E-2</v>
      </c>
      <c r="M9" s="9" t="s">
        <v>71</v>
      </c>
      <c r="N9" s="31">
        <f t="shared" si="0"/>
        <v>1</v>
      </c>
      <c r="O9" s="31">
        <f t="shared" si="1"/>
        <v>0.97860302259117338</v>
      </c>
      <c r="P9" s="31">
        <f t="shared" si="2"/>
        <v>0.85523562182248214</v>
      </c>
      <c r="Q9" s="31">
        <f t="shared" si="3"/>
        <v>0.8769398438269923</v>
      </c>
      <c r="R9" s="31">
        <f t="shared" si="4"/>
        <v>1.1785786749062324</v>
      </c>
    </row>
    <row r="10" spans="1:18" x14ac:dyDescent="0.55000000000000004">
      <c r="A10" s="7" t="s">
        <v>6</v>
      </c>
      <c r="B10" s="8">
        <v>1571495</v>
      </c>
      <c r="C10" s="27">
        <f t="shared" si="5"/>
        <v>0.38425049642192333</v>
      </c>
      <c r="D10" s="8">
        <v>1790339</v>
      </c>
      <c r="E10" s="27">
        <f t="shared" si="5"/>
        <v>0.43226485140148013</v>
      </c>
      <c r="F10" s="8">
        <v>2400571</v>
      </c>
      <c r="G10" s="27">
        <f t="shared" ref="G10:I10" si="20">F10/F$2</f>
        <v>0.51606482382190544</v>
      </c>
      <c r="H10" s="8">
        <v>2321291</v>
      </c>
      <c r="I10" s="27">
        <f t="shared" si="20"/>
        <v>0.49869659072648043</v>
      </c>
      <c r="J10" s="8">
        <v>2435077</v>
      </c>
      <c r="K10" s="27">
        <f t="shared" ref="K10" si="21">J10/J$2</f>
        <v>0.47733420315838232</v>
      </c>
      <c r="M10" s="7" t="s">
        <v>6</v>
      </c>
      <c r="N10" s="30">
        <f t="shared" si="0"/>
        <v>1</v>
      </c>
      <c r="O10" s="30">
        <f t="shared" si="1"/>
        <v>1.1392584768007534</v>
      </c>
      <c r="P10" s="30">
        <f t="shared" si="2"/>
        <v>1.527571516294993</v>
      </c>
      <c r="Q10" s="30">
        <f t="shared" si="3"/>
        <v>1.4771227398114535</v>
      </c>
      <c r="R10" s="30">
        <f t="shared" si="4"/>
        <v>1.5495289517306767</v>
      </c>
    </row>
    <row r="11" spans="1:18" x14ac:dyDescent="0.55000000000000004">
      <c r="A11" s="9" t="s">
        <v>72</v>
      </c>
      <c r="B11" s="10">
        <v>138364</v>
      </c>
      <c r="C11" s="28">
        <f t="shared" si="5"/>
        <v>3.3831756185621335E-2</v>
      </c>
      <c r="D11" s="10">
        <v>132436</v>
      </c>
      <c r="E11" s="28">
        <f t="shared" si="5"/>
        <v>3.1975747531728028E-2</v>
      </c>
      <c r="F11" s="10">
        <v>149247</v>
      </c>
      <c r="G11" s="28">
        <f t="shared" ref="G11:I11" si="22">F11/F$2</f>
        <v>3.2084502712457962E-2</v>
      </c>
      <c r="H11" s="10">
        <v>126301</v>
      </c>
      <c r="I11" s="28">
        <f t="shared" si="22"/>
        <v>2.7133986262534601E-2</v>
      </c>
      <c r="J11" s="10">
        <v>159412</v>
      </c>
      <c r="K11" s="28">
        <f t="shared" ref="K11" si="23">J11/J$2</f>
        <v>3.1248621704317376E-2</v>
      </c>
      <c r="M11" s="9" t="s">
        <v>72</v>
      </c>
      <c r="N11" s="31">
        <f t="shared" si="0"/>
        <v>1</v>
      </c>
      <c r="O11" s="31">
        <f t="shared" si="1"/>
        <v>0.95715648579110169</v>
      </c>
      <c r="P11" s="31">
        <f t="shared" si="2"/>
        <v>1.0786548524182591</v>
      </c>
      <c r="Q11" s="31">
        <f t="shared" si="3"/>
        <v>0.91281691769535434</v>
      </c>
      <c r="R11" s="31">
        <f t="shared" si="4"/>
        <v>1.1521204937700558</v>
      </c>
    </row>
    <row r="12" spans="1:18" x14ac:dyDescent="0.55000000000000004">
      <c r="A12" s="9" t="s">
        <v>73</v>
      </c>
      <c r="B12" s="10">
        <v>1276593</v>
      </c>
      <c r="C12" s="28">
        <f t="shared" si="5"/>
        <v>0.31214321011441482</v>
      </c>
      <c r="D12" s="10">
        <v>1516643</v>
      </c>
      <c r="E12" s="28">
        <f t="shared" si="5"/>
        <v>0.36618286314720006</v>
      </c>
      <c r="F12" s="10">
        <v>2090294</v>
      </c>
      <c r="G12" s="28">
        <f t="shared" ref="G12:I12" si="24">F12/F$2</f>
        <v>0.44936275779636842</v>
      </c>
      <c r="H12" s="10">
        <v>2008992</v>
      </c>
      <c r="I12" s="28">
        <f t="shared" si="24"/>
        <v>0.43160356077578094</v>
      </c>
      <c r="J12" s="10">
        <v>2071074</v>
      </c>
      <c r="K12" s="28">
        <f t="shared" ref="K12" si="25">J12/J$2</f>
        <v>0.40598077903575269</v>
      </c>
      <c r="M12" s="9" t="s">
        <v>73</v>
      </c>
      <c r="N12" s="31">
        <f t="shared" si="0"/>
        <v>1</v>
      </c>
      <c r="O12" s="31">
        <f t="shared" si="1"/>
        <v>1.1880395709517442</v>
      </c>
      <c r="P12" s="31">
        <f t="shared" si="2"/>
        <v>1.6374004870777139</v>
      </c>
      <c r="Q12" s="31">
        <f t="shared" si="3"/>
        <v>1.5737137834846344</v>
      </c>
      <c r="R12" s="31">
        <f t="shared" si="4"/>
        <v>1.6223447880412942</v>
      </c>
    </row>
    <row r="13" spans="1:18" x14ac:dyDescent="0.55000000000000004">
      <c r="A13" s="9" t="s">
        <v>7</v>
      </c>
      <c r="B13" s="10">
        <v>8089</v>
      </c>
      <c r="C13" s="28">
        <f t="shared" si="5"/>
        <v>1.9778632865882092E-3</v>
      </c>
      <c r="D13" s="10">
        <v>5400</v>
      </c>
      <c r="E13" s="28">
        <f t="shared" si="5"/>
        <v>1.3037922971951082E-3</v>
      </c>
      <c r="F13" s="10">
        <v>649</v>
      </c>
      <c r="G13" s="28">
        <f t="shared" ref="G13:I13" si="26">F13/F$2</f>
        <v>1.3951933546661049E-4</v>
      </c>
      <c r="H13" s="10">
        <v>0</v>
      </c>
      <c r="I13" s="28">
        <f t="shared" si="26"/>
        <v>0</v>
      </c>
      <c r="J13" s="10">
        <v>1636</v>
      </c>
      <c r="K13" s="28">
        <f t="shared" ref="K13" si="27">J13/J$2</f>
        <v>3.2069571367439857E-4</v>
      </c>
      <c r="M13" s="9" t="s">
        <v>7</v>
      </c>
      <c r="N13" s="31">
        <f t="shared" si="0"/>
        <v>1</v>
      </c>
      <c r="O13" s="31">
        <f t="shared" si="1"/>
        <v>0.66757324762022496</v>
      </c>
      <c r="P13" s="31">
        <f t="shared" si="2"/>
        <v>8.0232414389912229E-2</v>
      </c>
      <c r="Q13" s="31">
        <f t="shared" si="3"/>
        <v>0</v>
      </c>
      <c r="R13" s="31">
        <f t="shared" si="4"/>
        <v>0.20224996909383114</v>
      </c>
    </row>
    <row r="14" spans="1:18" x14ac:dyDescent="0.55000000000000004">
      <c r="A14" s="9" t="s">
        <v>3</v>
      </c>
      <c r="B14" s="10">
        <v>50593</v>
      </c>
      <c r="C14" s="28">
        <f t="shared" si="5"/>
        <v>1.2370631383157036E-2</v>
      </c>
      <c r="D14" s="10">
        <v>49501</v>
      </c>
      <c r="E14" s="28">
        <f t="shared" si="5"/>
        <v>1.1951670833973157E-2</v>
      </c>
      <c r="F14" s="10">
        <v>64161</v>
      </c>
      <c r="G14" s="28">
        <f t="shared" ref="G14:I14" si="28">F14/F$2</f>
        <v>1.3793066383471796E-2</v>
      </c>
      <c r="H14" s="10">
        <v>48885</v>
      </c>
      <c r="I14" s="28">
        <f t="shared" si="28"/>
        <v>1.0502251909676122E-2</v>
      </c>
      <c r="J14" s="10">
        <v>73064</v>
      </c>
      <c r="K14" s="28">
        <f t="shared" ref="K14" si="29">J14/J$2</f>
        <v>1.4322317618524608E-2</v>
      </c>
      <c r="M14" s="9" t="s">
        <v>3</v>
      </c>
      <c r="N14" s="31">
        <f t="shared" si="0"/>
        <v>1</v>
      </c>
      <c r="O14" s="31">
        <f t="shared" si="1"/>
        <v>0.9784159864012808</v>
      </c>
      <c r="P14" s="31">
        <f t="shared" si="2"/>
        <v>1.268179392406064</v>
      </c>
      <c r="Q14" s="31">
        <f t="shared" si="3"/>
        <v>0.96624038898661868</v>
      </c>
      <c r="R14" s="31">
        <f t="shared" si="4"/>
        <v>1.444152353092325</v>
      </c>
    </row>
    <row r="15" spans="1:18" x14ac:dyDescent="0.55000000000000004">
      <c r="A15" s="9" t="s">
        <v>4</v>
      </c>
      <c r="B15" s="10">
        <v>69777</v>
      </c>
      <c r="C15" s="28">
        <f t="shared" si="5"/>
        <v>1.706136315345104E-2</v>
      </c>
      <c r="D15" s="10">
        <v>55265</v>
      </c>
      <c r="E15" s="28">
        <f t="shared" si="5"/>
        <v>1.3343348389719937E-2</v>
      </c>
      <c r="F15" s="10">
        <v>66272</v>
      </c>
      <c r="G15" s="28">
        <f t="shared" ref="G15:I15" si="30">F15/F$2</f>
        <v>1.4246880431499553E-2</v>
      </c>
      <c r="H15" s="10">
        <v>101972</v>
      </c>
      <c r="I15" s="28">
        <f t="shared" si="30"/>
        <v>2.190724417988122E-2</v>
      </c>
      <c r="J15" s="10">
        <v>89594</v>
      </c>
      <c r="K15" s="28">
        <f t="shared" ref="K15" si="31">J15/J$2</f>
        <v>1.7562598881995149E-2</v>
      </c>
      <c r="M15" s="9" t="s">
        <v>4</v>
      </c>
      <c r="N15" s="31">
        <f t="shared" si="0"/>
        <v>1</v>
      </c>
      <c r="O15" s="31">
        <f t="shared" si="1"/>
        <v>0.79202315949381596</v>
      </c>
      <c r="P15" s="31">
        <f t="shared" si="2"/>
        <v>0.94976854837553926</v>
      </c>
      <c r="Q15" s="31">
        <f t="shared" si="3"/>
        <v>1.461398455078321</v>
      </c>
      <c r="R15" s="31">
        <f t="shared" si="4"/>
        <v>1.2840047580148186</v>
      </c>
    </row>
    <row r="16" spans="1:18" x14ac:dyDescent="0.55000000000000004">
      <c r="A16" s="9" t="s">
        <v>8</v>
      </c>
      <c r="B16" s="10">
        <v>3490</v>
      </c>
      <c r="C16" s="28">
        <f t="shared" si="5"/>
        <v>8.5334934728555436E-4</v>
      </c>
      <c r="D16" s="10">
        <v>2707</v>
      </c>
      <c r="E16" s="28">
        <f t="shared" si="5"/>
        <v>6.5358624972354778E-4</v>
      </c>
      <c r="F16" s="10">
        <v>4436</v>
      </c>
      <c r="G16" s="28">
        <f t="shared" ref="G16:I16" si="32">F16/F$2</f>
        <v>9.5363293086268743E-4</v>
      </c>
      <c r="H16" s="10">
        <v>7815</v>
      </c>
      <c r="I16" s="28">
        <f t="shared" si="32"/>
        <v>1.6789423887515371E-3</v>
      </c>
      <c r="J16" s="10">
        <v>14155</v>
      </c>
      <c r="K16" s="28">
        <f t="shared" ref="K16" si="33">J16/J$2</f>
        <v>2.7747236106730514E-3</v>
      </c>
      <c r="M16" s="9" t="s">
        <v>8</v>
      </c>
      <c r="N16" s="31">
        <f t="shared" si="0"/>
        <v>1</v>
      </c>
      <c r="O16" s="31">
        <f t="shared" si="1"/>
        <v>0.77564469914040113</v>
      </c>
      <c r="P16" s="31">
        <f t="shared" si="2"/>
        <v>1.2710601719197707</v>
      </c>
      <c r="Q16" s="31">
        <f t="shared" si="3"/>
        <v>2.2392550143266474</v>
      </c>
      <c r="R16" s="31">
        <f t="shared" si="4"/>
        <v>4.0558739255014329</v>
      </c>
    </row>
    <row r="17" spans="1:18" x14ac:dyDescent="0.55000000000000004">
      <c r="A17" s="9" t="s">
        <v>74</v>
      </c>
      <c r="B17" s="10">
        <v>24589</v>
      </c>
      <c r="C17" s="28">
        <f t="shared" si="5"/>
        <v>6.0123229514053005E-3</v>
      </c>
      <c r="D17" s="10">
        <v>28387</v>
      </c>
      <c r="E17" s="28">
        <f t="shared" si="5"/>
        <v>6.8538429519402842E-3</v>
      </c>
      <c r="F17" s="10">
        <v>25512</v>
      </c>
      <c r="G17" s="28">
        <f t="shared" ref="G17:I17" si="34">F17/F$2</f>
        <v>5.4844642317783774E-3</v>
      </c>
      <c r="H17" s="10">
        <v>27326</v>
      </c>
      <c r="I17" s="28">
        <f t="shared" si="34"/>
        <v>5.8706052098559825E-3</v>
      </c>
      <c r="J17" s="10">
        <v>26142</v>
      </c>
      <c r="K17" s="28">
        <f t="shared" ref="K17" si="35">J17/J$2</f>
        <v>5.1244665934450659E-3</v>
      </c>
      <c r="M17" s="9" t="s">
        <v>74</v>
      </c>
      <c r="N17" s="31">
        <f t="shared" si="0"/>
        <v>1</v>
      </c>
      <c r="O17" s="31">
        <f t="shared" si="1"/>
        <v>1.1544593110740575</v>
      </c>
      <c r="P17" s="31">
        <f t="shared" si="2"/>
        <v>1.0375371100898776</v>
      </c>
      <c r="Q17" s="31">
        <f t="shared" si="3"/>
        <v>1.1113099353369393</v>
      </c>
      <c r="R17" s="31">
        <f t="shared" si="4"/>
        <v>1.0631583228272805</v>
      </c>
    </row>
    <row r="18" spans="1:18" x14ac:dyDescent="0.55000000000000004">
      <c r="A18" s="5" t="s">
        <v>83</v>
      </c>
      <c r="B18" s="6">
        <v>2342349</v>
      </c>
      <c r="C18" s="26">
        <f>B18/B$18</f>
        <v>1</v>
      </c>
      <c r="D18" s="6">
        <v>2537449</v>
      </c>
      <c r="E18" s="26">
        <f>D18/D$18</f>
        <v>1</v>
      </c>
      <c r="F18" s="6">
        <v>3258409</v>
      </c>
      <c r="G18" s="26">
        <f>F18/F$18</f>
        <v>1</v>
      </c>
      <c r="H18" s="6">
        <v>3285372</v>
      </c>
      <c r="I18" s="26">
        <f>H18/H$18</f>
        <v>1</v>
      </c>
      <c r="J18" s="6">
        <v>3761411</v>
      </c>
      <c r="K18" s="26">
        <f>J18/J$18</f>
        <v>1</v>
      </c>
      <c r="M18" s="5" t="s">
        <v>83</v>
      </c>
      <c r="N18" s="29">
        <f t="shared" si="0"/>
        <v>1</v>
      </c>
      <c r="O18" s="29">
        <f t="shared" si="1"/>
        <v>1.0832924555649051</v>
      </c>
      <c r="P18" s="29">
        <f t="shared" si="2"/>
        <v>1.3910860422592877</v>
      </c>
      <c r="Q18" s="29">
        <f t="shared" si="3"/>
        <v>1.4025971364642928</v>
      </c>
      <c r="R18" s="29">
        <f t="shared" si="4"/>
        <v>1.6058285934333441</v>
      </c>
    </row>
    <row r="19" spans="1:18" x14ac:dyDescent="0.55000000000000004">
      <c r="A19" s="7" t="s">
        <v>9</v>
      </c>
      <c r="B19" s="8">
        <v>753276</v>
      </c>
      <c r="C19" s="27">
        <f t="shared" ref="C19:E32" si="36">B19/B$18</f>
        <v>0.32158999363459501</v>
      </c>
      <c r="D19" s="8">
        <v>701791</v>
      </c>
      <c r="E19" s="27">
        <f t="shared" si="36"/>
        <v>0.27657344049082366</v>
      </c>
      <c r="F19" s="8">
        <v>764158</v>
      </c>
      <c r="G19" s="27">
        <f t="shared" ref="G19:I19" si="37">F19/F$18</f>
        <v>0.23451874826027058</v>
      </c>
      <c r="H19" s="8">
        <v>516564</v>
      </c>
      <c r="I19" s="27">
        <f t="shared" si="37"/>
        <v>0.15723150985641809</v>
      </c>
      <c r="J19" s="8">
        <v>572132</v>
      </c>
      <c r="K19" s="27">
        <f t="shared" ref="K19" si="38">J19/J$18</f>
        <v>0.15210568587160508</v>
      </c>
      <c r="M19" s="7" t="s">
        <v>9</v>
      </c>
      <c r="N19" s="30">
        <f t="shared" si="0"/>
        <v>1</v>
      </c>
      <c r="O19" s="30">
        <f t="shared" si="1"/>
        <v>0.93165187793053272</v>
      </c>
      <c r="P19" s="30">
        <f t="shared" si="2"/>
        <v>1.0144462321911225</v>
      </c>
      <c r="Q19" s="30">
        <f t="shared" si="3"/>
        <v>0.68575661510522035</v>
      </c>
      <c r="R19" s="30">
        <f t="shared" si="4"/>
        <v>0.75952506119934793</v>
      </c>
    </row>
    <row r="20" spans="1:18" x14ac:dyDescent="0.55000000000000004">
      <c r="A20" s="9" t="s">
        <v>12</v>
      </c>
      <c r="B20" s="10">
        <v>26831</v>
      </c>
      <c r="C20" s="28">
        <f t="shared" si="36"/>
        <v>1.1454740519025987E-2</v>
      </c>
      <c r="D20" s="10">
        <v>20571</v>
      </c>
      <c r="E20" s="28">
        <f t="shared" si="36"/>
        <v>8.1069609674913664E-3</v>
      </c>
      <c r="F20" s="10">
        <v>26183</v>
      </c>
      <c r="G20" s="28">
        <f t="shared" ref="G20:I20" si="39">F20/F$18</f>
        <v>8.035516719969776E-3</v>
      </c>
      <c r="H20" s="10">
        <v>30640</v>
      </c>
      <c r="I20" s="28">
        <f t="shared" si="39"/>
        <v>9.3261889368996872E-3</v>
      </c>
      <c r="J20" s="10">
        <v>28253</v>
      </c>
      <c r="K20" s="28">
        <f t="shared" ref="K20" si="40">J20/J$18</f>
        <v>7.5112770181189987E-3</v>
      </c>
      <c r="M20" s="9" t="s">
        <v>12</v>
      </c>
      <c r="N20" s="31">
        <f t="shared" si="0"/>
        <v>1</v>
      </c>
      <c r="O20" s="31">
        <f t="shared" si="1"/>
        <v>0.76668778651559766</v>
      </c>
      <c r="P20" s="31">
        <f t="shared" si="2"/>
        <v>0.97584883157541646</v>
      </c>
      <c r="Q20" s="31">
        <f t="shared" si="3"/>
        <v>1.1419626551377138</v>
      </c>
      <c r="R20" s="31">
        <f t="shared" si="4"/>
        <v>1.0529983973761694</v>
      </c>
    </row>
    <row r="21" spans="1:18" x14ac:dyDescent="0.55000000000000004">
      <c r="A21" s="9" t="s">
        <v>13</v>
      </c>
      <c r="B21" s="10">
        <v>99116</v>
      </c>
      <c r="C21" s="28">
        <f t="shared" si="36"/>
        <v>4.2314787420661908E-2</v>
      </c>
      <c r="D21" s="10">
        <v>71174</v>
      </c>
      <c r="E21" s="28">
        <f t="shared" si="36"/>
        <v>2.8049430747179548E-2</v>
      </c>
      <c r="F21" s="10">
        <v>75747</v>
      </c>
      <c r="G21" s="28">
        <f t="shared" ref="G21:I21" si="41">F21/F$18</f>
        <v>2.3246621280508372E-2</v>
      </c>
      <c r="H21" s="10">
        <v>51601</v>
      </c>
      <c r="I21" s="28">
        <f t="shared" si="41"/>
        <v>1.5706288359430835E-2</v>
      </c>
      <c r="J21" s="10">
        <v>90086</v>
      </c>
      <c r="K21" s="28">
        <f t="shared" ref="K21" si="42">J21/J$18</f>
        <v>2.3950054912903695E-2</v>
      </c>
      <c r="M21" s="9" t="s">
        <v>13</v>
      </c>
      <c r="N21" s="31">
        <f t="shared" si="0"/>
        <v>1</v>
      </c>
      <c r="O21" s="31">
        <f t="shared" si="1"/>
        <v>0.71808789700956455</v>
      </c>
      <c r="P21" s="31">
        <f t="shared" si="2"/>
        <v>0.76422575568021311</v>
      </c>
      <c r="Q21" s="31">
        <f t="shared" si="3"/>
        <v>0.52061221195367047</v>
      </c>
      <c r="R21" s="31">
        <f t="shared" si="4"/>
        <v>0.90889462851608216</v>
      </c>
    </row>
    <row r="22" spans="1:18" x14ac:dyDescent="0.55000000000000004">
      <c r="A22" s="9" t="s">
        <v>14</v>
      </c>
      <c r="B22" s="10">
        <v>40540</v>
      </c>
      <c r="C22" s="28">
        <f t="shared" si="36"/>
        <v>1.7307412345470296E-2</v>
      </c>
      <c r="D22" s="10">
        <v>34574</v>
      </c>
      <c r="E22" s="28">
        <f t="shared" si="36"/>
        <v>1.3625495527200744E-2</v>
      </c>
      <c r="F22" s="10">
        <v>23305</v>
      </c>
      <c r="G22" s="28">
        <f t="shared" ref="G22:I22" si="43">F22/F$18</f>
        <v>7.1522635740326034E-3</v>
      </c>
      <c r="H22" s="10">
        <v>22968</v>
      </c>
      <c r="I22" s="28">
        <f t="shared" si="43"/>
        <v>6.9909891482608363E-3</v>
      </c>
      <c r="J22" s="10">
        <v>25227</v>
      </c>
      <c r="K22" s="28">
        <f t="shared" ref="K22" si="44">J22/J$18</f>
        <v>6.7067916800370928E-3</v>
      </c>
      <c r="M22" s="9" t="s">
        <v>14</v>
      </c>
      <c r="N22" s="31">
        <f t="shared" si="0"/>
        <v>1</v>
      </c>
      <c r="O22" s="31">
        <f t="shared" si="1"/>
        <v>0.85283670448939319</v>
      </c>
      <c r="P22" s="31">
        <f t="shared" si="2"/>
        <v>0.57486433152442029</v>
      </c>
      <c r="Q22" s="31">
        <f t="shared" si="3"/>
        <v>0.56655155402072033</v>
      </c>
      <c r="R22" s="31">
        <f t="shared" si="4"/>
        <v>0.62227429699062653</v>
      </c>
    </row>
    <row r="23" spans="1:18" x14ac:dyDescent="0.55000000000000004">
      <c r="A23" s="9" t="s">
        <v>75</v>
      </c>
      <c r="B23" s="10">
        <v>467295</v>
      </c>
      <c r="C23" s="28">
        <f t="shared" si="36"/>
        <v>0.19949845219478396</v>
      </c>
      <c r="D23" s="10">
        <v>405234</v>
      </c>
      <c r="E23" s="28">
        <f t="shared" si="36"/>
        <v>0.15970133783969648</v>
      </c>
      <c r="F23" s="10">
        <v>448666</v>
      </c>
      <c r="G23" s="28">
        <f t="shared" ref="G23:I23" si="45">F23/F$18</f>
        <v>0.13769480749654203</v>
      </c>
      <c r="H23" s="10">
        <v>220982</v>
      </c>
      <c r="I23" s="28">
        <f t="shared" si="45"/>
        <v>6.7262398291578554E-2</v>
      </c>
      <c r="J23" s="10">
        <v>228948</v>
      </c>
      <c r="K23" s="28">
        <f t="shared" ref="K23" si="46">J23/J$18</f>
        <v>6.0867583999727762E-2</v>
      </c>
      <c r="M23" s="9" t="s">
        <v>75</v>
      </c>
      <c r="N23" s="31">
        <f t="shared" si="0"/>
        <v>1</v>
      </c>
      <c r="O23" s="31">
        <f t="shared" si="1"/>
        <v>0.86719096074214364</v>
      </c>
      <c r="P23" s="31">
        <f t="shared" si="2"/>
        <v>0.9601343904813876</v>
      </c>
      <c r="Q23" s="31">
        <f t="shared" si="3"/>
        <v>0.47289613627366012</v>
      </c>
      <c r="R23" s="31">
        <f t="shared" si="4"/>
        <v>0.48994318364202483</v>
      </c>
    </row>
    <row r="24" spans="1:18" x14ac:dyDescent="0.55000000000000004">
      <c r="A24" s="9" t="s">
        <v>76</v>
      </c>
      <c r="B24" s="10">
        <v>0</v>
      </c>
      <c r="C24" s="28">
        <f t="shared" si="36"/>
        <v>0</v>
      </c>
      <c r="D24" s="10">
        <v>0</v>
      </c>
      <c r="E24" s="28">
        <f t="shared" si="36"/>
        <v>0</v>
      </c>
      <c r="F24" s="10">
        <v>0</v>
      </c>
      <c r="G24" s="28">
        <f t="shared" ref="G24:I24" si="47">F24/F$18</f>
        <v>0</v>
      </c>
      <c r="H24" s="10">
        <v>0</v>
      </c>
      <c r="I24" s="28">
        <f t="shared" si="47"/>
        <v>0</v>
      </c>
      <c r="J24" s="10">
        <v>0</v>
      </c>
      <c r="K24" s="28">
        <f t="shared" ref="K24" si="48">J24/J$18</f>
        <v>0</v>
      </c>
      <c r="M24" s="9" t="s">
        <v>76</v>
      </c>
      <c r="N24" s="31" t="e">
        <f t="shared" si="0"/>
        <v>#DIV/0!</v>
      </c>
      <c r="O24" s="31" t="e">
        <f t="shared" si="1"/>
        <v>#DIV/0!</v>
      </c>
      <c r="P24" s="31" t="e">
        <f t="shared" si="2"/>
        <v>#DIV/0!</v>
      </c>
      <c r="Q24" s="31" t="e">
        <f t="shared" si="3"/>
        <v>#DIV/0!</v>
      </c>
      <c r="R24" s="31" t="e">
        <f t="shared" si="4"/>
        <v>#DIV/0!</v>
      </c>
    </row>
    <row r="25" spans="1:18" x14ac:dyDescent="0.55000000000000004">
      <c r="A25" s="9" t="s">
        <v>77</v>
      </c>
      <c r="B25" s="10">
        <v>0</v>
      </c>
      <c r="C25" s="28">
        <f t="shared" si="36"/>
        <v>0</v>
      </c>
      <c r="D25" s="10">
        <v>0</v>
      </c>
      <c r="E25" s="28">
        <f t="shared" si="36"/>
        <v>0</v>
      </c>
      <c r="F25" s="10">
        <v>10959</v>
      </c>
      <c r="G25" s="28">
        <f t="shared" ref="G25:I25" si="49">F25/F$18</f>
        <v>3.3632978548733448E-3</v>
      </c>
      <c r="H25" s="10">
        <v>20752</v>
      </c>
      <c r="I25" s="28">
        <f t="shared" si="49"/>
        <v>6.3164840998218771E-3</v>
      </c>
      <c r="J25" s="10">
        <v>27377</v>
      </c>
      <c r="K25" s="28">
        <f t="shared" ref="K25" si="50">J25/J$18</f>
        <v>7.278385690901632E-3</v>
      </c>
      <c r="M25" s="9" t="s">
        <v>77</v>
      </c>
      <c r="N25" s="31" t="e">
        <f t="shared" si="0"/>
        <v>#DIV/0!</v>
      </c>
      <c r="O25" s="31" t="e">
        <f t="shared" si="1"/>
        <v>#DIV/0!</v>
      </c>
      <c r="P25" s="31" t="e">
        <f t="shared" si="2"/>
        <v>#DIV/0!</v>
      </c>
      <c r="Q25" s="31" t="e">
        <f t="shared" si="3"/>
        <v>#DIV/0!</v>
      </c>
      <c r="R25" s="31" t="e">
        <f t="shared" si="4"/>
        <v>#DIV/0!</v>
      </c>
    </row>
    <row r="26" spans="1:18" x14ac:dyDescent="0.55000000000000004">
      <c r="A26" s="9" t="s">
        <v>78</v>
      </c>
      <c r="B26" s="10">
        <v>119494</v>
      </c>
      <c r="C26" s="28">
        <f t="shared" si="36"/>
        <v>5.1014601154652874E-2</v>
      </c>
      <c r="D26" s="10">
        <v>170238</v>
      </c>
      <c r="E26" s="28">
        <f t="shared" si="36"/>
        <v>6.7090215409255513E-2</v>
      </c>
      <c r="F26" s="10">
        <v>179298</v>
      </c>
      <c r="G26" s="28">
        <f t="shared" ref="G26:I26" si="51">F26/F$18</f>
        <v>5.5026241334344458E-2</v>
      </c>
      <c r="H26" s="10">
        <v>169621</v>
      </c>
      <c r="I26" s="28">
        <f t="shared" si="51"/>
        <v>5.1629161020426299E-2</v>
      </c>
      <c r="J26" s="10">
        <v>172241</v>
      </c>
      <c r="K26" s="28">
        <f t="shared" ref="K26" si="52">J26/J$18</f>
        <v>4.5791592569915919E-2</v>
      </c>
      <c r="M26" s="9" t="s">
        <v>78</v>
      </c>
      <c r="N26" s="31">
        <f t="shared" si="0"/>
        <v>1</v>
      </c>
      <c r="O26" s="31">
        <f t="shared" si="1"/>
        <v>1.4246573049692872</v>
      </c>
      <c r="P26" s="31">
        <f t="shared" si="2"/>
        <v>1.5004770113980619</v>
      </c>
      <c r="Q26" s="31">
        <f t="shared" si="3"/>
        <v>1.4194938658007934</v>
      </c>
      <c r="R26" s="31">
        <f t="shared" si="4"/>
        <v>1.4414196528696002</v>
      </c>
    </row>
    <row r="27" spans="1:18" x14ac:dyDescent="0.55000000000000004">
      <c r="A27" s="7" t="s">
        <v>15</v>
      </c>
      <c r="B27" s="8">
        <v>1589073</v>
      </c>
      <c r="C27" s="27">
        <f t="shared" si="36"/>
        <v>0.67841000636540494</v>
      </c>
      <c r="D27" s="8">
        <v>1835658</v>
      </c>
      <c r="E27" s="27">
        <f t="shared" si="36"/>
        <v>0.72342655950917634</v>
      </c>
      <c r="F27" s="8">
        <v>2494251</v>
      </c>
      <c r="G27" s="27">
        <f t="shared" ref="G27:I27" si="53">F27/F$18</f>
        <v>0.76548125173972947</v>
      </c>
      <c r="H27" s="8">
        <v>2768808</v>
      </c>
      <c r="I27" s="27">
        <f t="shared" si="53"/>
        <v>0.84276849014358191</v>
      </c>
      <c r="J27" s="8">
        <v>3189279</v>
      </c>
      <c r="K27" s="27">
        <f t="shared" ref="K27" si="54">J27/J$18</f>
        <v>0.84789431412839489</v>
      </c>
      <c r="M27" s="7" t="s">
        <v>15</v>
      </c>
      <c r="N27" s="30">
        <f t="shared" si="0"/>
        <v>1</v>
      </c>
      <c r="O27" s="30">
        <f t="shared" si="1"/>
        <v>1.1551753758323249</v>
      </c>
      <c r="P27" s="30">
        <f t="shared" si="2"/>
        <v>1.569626442586338</v>
      </c>
      <c r="Q27" s="30">
        <f t="shared" si="3"/>
        <v>1.7424045339641414</v>
      </c>
      <c r="R27" s="30">
        <f t="shared" si="4"/>
        <v>2.0070059714059707</v>
      </c>
    </row>
    <row r="28" spans="1:18" x14ac:dyDescent="0.55000000000000004">
      <c r="A28" s="9" t="s">
        <v>79</v>
      </c>
      <c r="B28" s="10">
        <v>439565</v>
      </c>
      <c r="C28" s="28">
        <f t="shared" si="36"/>
        <v>0.18765990892048964</v>
      </c>
      <c r="D28" s="10">
        <v>488717</v>
      </c>
      <c r="E28" s="28">
        <f t="shared" si="36"/>
        <v>0.19260170352192299</v>
      </c>
      <c r="F28" s="10">
        <v>548926</v>
      </c>
      <c r="G28" s="28">
        <f t="shared" ref="G28:I28" si="55">F28/F$18</f>
        <v>0.16846442542971124</v>
      </c>
      <c r="H28" s="10">
        <v>652019</v>
      </c>
      <c r="I28" s="28">
        <f t="shared" si="55"/>
        <v>0.19846123970131846</v>
      </c>
      <c r="J28" s="10">
        <v>841786</v>
      </c>
      <c r="K28" s="28">
        <f t="shared" ref="K28" si="56">J28/J$18</f>
        <v>0.22379527257191517</v>
      </c>
      <c r="M28" s="9" t="s">
        <v>79</v>
      </c>
      <c r="N28" s="31">
        <f t="shared" si="0"/>
        <v>1</v>
      </c>
      <c r="O28" s="31">
        <f t="shared" si="1"/>
        <v>1.1118196398712363</v>
      </c>
      <c r="P28" s="31">
        <f t="shared" si="2"/>
        <v>1.2487936937654271</v>
      </c>
      <c r="Q28" s="31">
        <f t="shared" si="3"/>
        <v>1.4833278354737069</v>
      </c>
      <c r="R28" s="31">
        <f t="shared" si="4"/>
        <v>1.9150432814259553</v>
      </c>
    </row>
    <row r="29" spans="1:18" x14ac:dyDescent="0.55000000000000004">
      <c r="A29" s="9" t="s">
        <v>80</v>
      </c>
      <c r="B29" s="10">
        <v>0</v>
      </c>
      <c r="C29" s="28">
        <f t="shared" si="36"/>
        <v>0</v>
      </c>
      <c r="D29" s="10">
        <v>0</v>
      </c>
      <c r="E29" s="28">
        <f t="shared" si="36"/>
        <v>0</v>
      </c>
      <c r="F29" s="10">
        <v>0</v>
      </c>
      <c r="G29" s="28">
        <f t="shared" ref="G29:I29" si="57">F29/F$18</f>
        <v>0</v>
      </c>
      <c r="H29" s="10">
        <v>0</v>
      </c>
      <c r="I29" s="28">
        <f t="shared" si="57"/>
        <v>0</v>
      </c>
      <c r="J29" s="10">
        <v>0</v>
      </c>
      <c r="K29" s="28">
        <f t="shared" ref="K29" si="58">J29/J$18</f>
        <v>0</v>
      </c>
      <c r="M29" s="9" t="s">
        <v>80</v>
      </c>
      <c r="N29" s="31" t="e">
        <f t="shared" si="0"/>
        <v>#DIV/0!</v>
      </c>
      <c r="O29" s="31" t="e">
        <f t="shared" si="1"/>
        <v>#DIV/0!</v>
      </c>
      <c r="P29" s="31" t="e">
        <f t="shared" si="2"/>
        <v>#DIV/0!</v>
      </c>
      <c r="Q29" s="31" t="e">
        <f t="shared" si="3"/>
        <v>#DIV/0!</v>
      </c>
      <c r="R29" s="31" t="e">
        <f t="shared" si="4"/>
        <v>#DIV/0!</v>
      </c>
    </row>
    <row r="30" spans="1:18" x14ac:dyDescent="0.55000000000000004">
      <c r="A30" s="9" t="s">
        <v>81</v>
      </c>
      <c r="B30" s="10">
        <v>1064777</v>
      </c>
      <c r="C30" s="28">
        <f t="shared" si="36"/>
        <v>0.4545765810304101</v>
      </c>
      <c r="D30" s="10">
        <v>1274450</v>
      </c>
      <c r="E30" s="28">
        <f t="shared" si="36"/>
        <v>0.50225640003010896</v>
      </c>
      <c r="F30" s="10">
        <v>1890975</v>
      </c>
      <c r="G30" s="28">
        <f t="shared" ref="G30:I30" si="59">F30/F$18</f>
        <v>0.58033690675418581</v>
      </c>
      <c r="H30" s="10">
        <v>2063771</v>
      </c>
      <c r="I30" s="28">
        <f t="shared" si="59"/>
        <v>0.62816965628245447</v>
      </c>
      <c r="J30" s="10">
        <v>2303227</v>
      </c>
      <c r="K30" s="28">
        <f t="shared" ref="K30" si="60">J30/J$18</f>
        <v>0.6123305855169775</v>
      </c>
      <c r="M30" s="9" t="s">
        <v>81</v>
      </c>
      <c r="N30" s="31">
        <f t="shared" si="0"/>
        <v>1</v>
      </c>
      <c r="O30" s="31">
        <f t="shared" si="1"/>
        <v>1.1969172887844122</v>
      </c>
      <c r="P30" s="31">
        <f t="shared" si="2"/>
        <v>1.7759352427785349</v>
      </c>
      <c r="Q30" s="31">
        <f t="shared" si="3"/>
        <v>1.938218988576951</v>
      </c>
      <c r="R30" s="31">
        <f t="shared" si="4"/>
        <v>2.1631073924399193</v>
      </c>
    </row>
    <row r="31" spans="1:18" x14ac:dyDescent="0.55000000000000004">
      <c r="A31" s="9" t="s">
        <v>16</v>
      </c>
      <c r="B31" s="10">
        <v>5667</v>
      </c>
      <c r="C31" s="28">
        <f t="shared" si="36"/>
        <v>2.4193662003399153E-3</v>
      </c>
      <c r="D31" s="10">
        <v>4947</v>
      </c>
      <c r="E31" s="28">
        <f t="shared" si="36"/>
        <v>1.9495958342413975E-3</v>
      </c>
      <c r="F31" s="10">
        <v>3740</v>
      </c>
      <c r="G31" s="28">
        <f t="shared" ref="G31:I31" si="61">F31/F$18</f>
        <v>1.1477994321768691E-3</v>
      </c>
      <c r="H31" s="10">
        <v>3924</v>
      </c>
      <c r="I31" s="28">
        <f t="shared" si="61"/>
        <v>1.1943852933549077E-3</v>
      </c>
      <c r="J31" s="10">
        <v>3594</v>
      </c>
      <c r="K31" s="28">
        <f t="shared" ref="K31" si="62">J31/J$18</f>
        <v>9.5549250002193321E-4</v>
      </c>
      <c r="M31" s="9" t="s">
        <v>16</v>
      </c>
      <c r="N31" s="31">
        <f t="shared" si="0"/>
        <v>1</v>
      </c>
      <c r="O31" s="31">
        <f t="shared" si="1"/>
        <v>0.87294865007940714</v>
      </c>
      <c r="P31" s="31">
        <f t="shared" si="2"/>
        <v>0.65996117875419091</v>
      </c>
      <c r="Q31" s="31">
        <f t="shared" si="3"/>
        <v>0.69242985706723137</v>
      </c>
      <c r="R31" s="31">
        <f t="shared" si="4"/>
        <v>0.63419798835362629</v>
      </c>
    </row>
    <row r="32" spans="1:18" x14ac:dyDescent="0.55000000000000004">
      <c r="A32" s="9" t="s">
        <v>82</v>
      </c>
      <c r="B32" s="10">
        <v>79064</v>
      </c>
      <c r="C32" s="28">
        <f t="shared" si="36"/>
        <v>3.3754150214165356E-2</v>
      </c>
      <c r="D32" s="10">
        <v>67544</v>
      </c>
      <c r="E32" s="28">
        <f t="shared" si="36"/>
        <v>2.6618860122902963E-2</v>
      </c>
      <c r="F32" s="10">
        <v>50610</v>
      </c>
      <c r="G32" s="28">
        <f t="shared" ref="G32:I32" si="63">F32/F$18</f>
        <v>1.553212012365544E-2</v>
      </c>
      <c r="H32" s="10">
        <v>49094</v>
      </c>
      <c r="I32" s="28">
        <f t="shared" si="63"/>
        <v>1.4943208866454089E-2</v>
      </c>
      <c r="J32" s="10">
        <v>40672</v>
      </c>
      <c r="K32" s="28">
        <f t="shared" ref="K32" si="64">J32/J$18</f>
        <v>1.0812963539480264E-2</v>
      </c>
      <c r="M32" s="9" t="s">
        <v>82</v>
      </c>
      <c r="N32" s="31">
        <f t="shared" si="0"/>
        <v>1</v>
      </c>
      <c r="O32" s="31">
        <f t="shared" si="1"/>
        <v>0.85429525447738541</v>
      </c>
      <c r="P32" s="31">
        <f t="shared" si="2"/>
        <v>0.6401143377516948</v>
      </c>
      <c r="Q32" s="31">
        <f t="shared" si="3"/>
        <v>0.62093999797632293</v>
      </c>
      <c r="R32" s="31">
        <f t="shared" si="4"/>
        <v>0.51441869877567536</v>
      </c>
    </row>
    <row r="33" spans="1:18" x14ac:dyDescent="0.55000000000000004">
      <c r="A33" s="5" t="s">
        <v>17</v>
      </c>
      <c r="B33" s="6">
        <v>1747418</v>
      </c>
      <c r="C33" s="26">
        <f>B33/B$33</f>
        <v>1</v>
      </c>
      <c r="D33" s="6">
        <v>1604315</v>
      </c>
      <c r="E33" s="26">
        <f>D33/D$33</f>
        <v>1</v>
      </c>
      <c r="F33" s="6">
        <v>1393276</v>
      </c>
      <c r="G33" s="26">
        <f>F33/F$33</f>
        <v>1</v>
      </c>
      <c r="H33" s="6">
        <v>1369344</v>
      </c>
      <c r="I33" s="26">
        <f>H33/H$33</f>
        <v>1</v>
      </c>
      <c r="J33" s="6">
        <v>1339998</v>
      </c>
      <c r="K33" s="26">
        <f>J33/J$33</f>
        <v>1</v>
      </c>
      <c r="M33" s="5" t="s">
        <v>17</v>
      </c>
      <c r="N33" s="29">
        <f t="shared" si="0"/>
        <v>1</v>
      </c>
      <c r="O33" s="29">
        <f t="shared" si="1"/>
        <v>0.91810602843738587</v>
      </c>
      <c r="P33" s="29">
        <f t="shared" si="2"/>
        <v>0.7973341238329924</v>
      </c>
      <c r="Q33" s="29">
        <f t="shared" si="3"/>
        <v>0.78363848832963834</v>
      </c>
      <c r="R33" s="29">
        <f t="shared" si="4"/>
        <v>0.76684456724149574</v>
      </c>
    </row>
    <row r="34" spans="1:18" x14ac:dyDescent="0.55000000000000004">
      <c r="A34" s="9" t="s">
        <v>33</v>
      </c>
      <c r="B34" s="10">
        <v>153235</v>
      </c>
      <c r="C34" s="28">
        <f t="shared" ref="C34:E38" si="65">B34/B$33</f>
        <v>8.769224078039714E-2</v>
      </c>
      <c r="D34" s="10">
        <v>149351</v>
      </c>
      <c r="E34" s="28">
        <f t="shared" si="65"/>
        <v>9.3093313968890146E-2</v>
      </c>
      <c r="F34" s="10">
        <v>110585</v>
      </c>
      <c r="G34" s="28">
        <f t="shared" ref="G34:I34" si="66">F34/F$33</f>
        <v>7.9370490843163888E-2</v>
      </c>
      <c r="H34" s="10">
        <v>112417</v>
      </c>
      <c r="I34" s="28">
        <f t="shared" si="66"/>
        <v>8.2095514348476353E-2</v>
      </c>
      <c r="J34" s="10">
        <v>113686</v>
      </c>
      <c r="K34" s="28">
        <f t="shared" ref="K34" si="67">J34/J$33</f>
        <v>8.4840425134962885E-2</v>
      </c>
      <c r="M34" s="9" t="s">
        <v>33</v>
      </c>
      <c r="N34" s="31">
        <f t="shared" si="0"/>
        <v>1</v>
      </c>
      <c r="O34" s="31">
        <f t="shared" si="1"/>
        <v>0.97465331027506774</v>
      </c>
      <c r="P34" s="31">
        <f t="shared" si="2"/>
        <v>0.7216693314190622</v>
      </c>
      <c r="Q34" s="31">
        <f t="shared" si="3"/>
        <v>0.73362482461578626</v>
      </c>
      <c r="R34" s="31">
        <f t="shared" si="4"/>
        <v>0.74190622246875715</v>
      </c>
    </row>
    <row r="35" spans="1:18" x14ac:dyDescent="0.55000000000000004">
      <c r="A35" s="9" t="s">
        <v>18</v>
      </c>
      <c r="B35" s="10">
        <v>752982</v>
      </c>
      <c r="C35" s="28">
        <f t="shared" si="65"/>
        <v>0.43091120727839588</v>
      </c>
      <c r="D35" s="10">
        <v>752982</v>
      </c>
      <c r="E35" s="28">
        <f t="shared" si="65"/>
        <v>0.46934797717405868</v>
      </c>
      <c r="F35" s="10">
        <v>752982</v>
      </c>
      <c r="G35" s="28">
        <f t="shared" ref="G35:I35" si="68">F35/F$33</f>
        <v>0.54043994154783404</v>
      </c>
      <c r="H35" s="10">
        <v>752982</v>
      </c>
      <c r="I35" s="28">
        <f t="shared" si="68"/>
        <v>0.54988520050476719</v>
      </c>
      <c r="J35" s="10">
        <v>752982</v>
      </c>
      <c r="K35" s="28">
        <f t="shared" ref="K35" si="69">J35/J$33</f>
        <v>0.56192770436970807</v>
      </c>
      <c r="M35" s="9" t="s">
        <v>18</v>
      </c>
      <c r="N35" s="31">
        <f t="shared" si="0"/>
        <v>1</v>
      </c>
      <c r="O35" s="31">
        <f t="shared" si="1"/>
        <v>1</v>
      </c>
      <c r="P35" s="31">
        <f t="shared" si="2"/>
        <v>1</v>
      </c>
      <c r="Q35" s="31">
        <f t="shared" si="3"/>
        <v>1</v>
      </c>
      <c r="R35" s="31">
        <f t="shared" si="4"/>
        <v>1</v>
      </c>
    </row>
    <row r="36" spans="1:18" x14ac:dyDescent="0.55000000000000004">
      <c r="A36" s="9" t="s">
        <v>10</v>
      </c>
      <c r="B36" s="10">
        <v>168804</v>
      </c>
      <c r="C36" s="28">
        <f t="shared" si="65"/>
        <v>9.6601957860111318E-2</v>
      </c>
      <c r="D36" s="10">
        <v>173813</v>
      </c>
      <c r="E36" s="28">
        <f t="shared" si="65"/>
        <v>0.10834094301929484</v>
      </c>
      <c r="F36" s="10">
        <v>177804</v>
      </c>
      <c r="G36" s="28">
        <f t="shared" ref="G36:I36" si="70">F36/F$33</f>
        <v>0.12761577749132261</v>
      </c>
      <c r="H36" s="10">
        <v>181592</v>
      </c>
      <c r="I36" s="28">
        <f t="shared" si="70"/>
        <v>0.13261240418769862</v>
      </c>
      <c r="J36" s="10">
        <v>160405</v>
      </c>
      <c r="K36" s="28">
        <f t="shared" ref="K36" si="71">J36/J$33</f>
        <v>0.11970540254537693</v>
      </c>
      <c r="M36" s="9" t="s">
        <v>10</v>
      </c>
      <c r="N36" s="31">
        <f t="shared" si="0"/>
        <v>1</v>
      </c>
      <c r="O36" s="31">
        <f t="shared" si="1"/>
        <v>1.0296734674533778</v>
      </c>
      <c r="P36" s="31">
        <f t="shared" si="2"/>
        <v>1.053316272126253</v>
      </c>
      <c r="Q36" s="31">
        <f t="shared" si="3"/>
        <v>1.0757564986611692</v>
      </c>
      <c r="R36" s="31">
        <f t="shared" si="4"/>
        <v>0.95024407004573352</v>
      </c>
    </row>
    <row r="37" spans="1:18" x14ac:dyDescent="0.55000000000000004">
      <c r="A37" s="9" t="s">
        <v>11</v>
      </c>
      <c r="B37" s="10">
        <v>693373</v>
      </c>
      <c r="C37" s="28">
        <f t="shared" si="65"/>
        <v>0.39679859083516367</v>
      </c>
      <c r="D37" s="10">
        <v>549591</v>
      </c>
      <c r="E37" s="28">
        <f t="shared" si="65"/>
        <v>0.34257050516887272</v>
      </c>
      <c r="F37" s="10">
        <v>370526</v>
      </c>
      <c r="G37" s="28">
        <f t="shared" ref="G37:I37" si="72">F37/F$33</f>
        <v>0.26593869412808374</v>
      </c>
      <c r="H37" s="10">
        <v>341032</v>
      </c>
      <c r="I37" s="28">
        <f t="shared" si="72"/>
        <v>0.24904771919985044</v>
      </c>
      <c r="J37" s="10">
        <v>331948</v>
      </c>
      <c r="K37" s="28">
        <f t="shared" ref="K37" si="73">J37/J$33</f>
        <v>0.2477227577951609</v>
      </c>
      <c r="M37" s="9" t="s">
        <v>11</v>
      </c>
      <c r="N37" s="31">
        <f t="shared" si="0"/>
        <v>1</v>
      </c>
      <c r="O37" s="31">
        <f t="shared" si="1"/>
        <v>0.79263397911369493</v>
      </c>
      <c r="P37" s="31">
        <f t="shared" si="2"/>
        <v>0.53438192718781952</v>
      </c>
      <c r="Q37" s="31">
        <f t="shared" si="3"/>
        <v>0.49184493771750559</v>
      </c>
      <c r="R37" s="31">
        <f t="shared" si="4"/>
        <v>0.47874376417887632</v>
      </c>
    </row>
    <row r="38" spans="1:18" x14ac:dyDescent="0.55000000000000004">
      <c r="A38" s="9" t="s">
        <v>99</v>
      </c>
      <c r="B38" s="10">
        <v>-20976</v>
      </c>
      <c r="C38" s="28">
        <f t="shared" si="65"/>
        <v>-1.2003996754068002E-2</v>
      </c>
      <c r="D38" s="10">
        <v>-21422</v>
      </c>
      <c r="E38" s="28">
        <f t="shared" si="65"/>
        <v>-1.3352739331116395E-2</v>
      </c>
      <c r="F38" s="10">
        <v>-18621</v>
      </c>
      <c r="G38" s="28">
        <f t="shared" ref="G38:I38" si="74">F38/F$33</f>
        <v>-1.3364904010404256E-2</v>
      </c>
      <c r="H38" s="10">
        <v>-18679</v>
      </c>
      <c r="I38" s="28">
        <f t="shared" si="74"/>
        <v>-1.3640838240792671E-2</v>
      </c>
      <c r="J38" s="10">
        <v>-19023</v>
      </c>
      <c r="K38" s="28">
        <f t="shared" ref="K38" si="75">J38/J$33</f>
        <v>-1.4196289845208725E-2</v>
      </c>
      <c r="M38" s="9" t="s">
        <v>19</v>
      </c>
      <c r="N38" s="31">
        <f t="shared" si="0"/>
        <v>1</v>
      </c>
      <c r="O38" s="31">
        <f t="shared" si="1"/>
        <v>1.0212623951182302</v>
      </c>
      <c r="P38" s="31">
        <f t="shared" si="2"/>
        <v>0.88772883295194505</v>
      </c>
      <c r="Q38" s="31">
        <f t="shared" si="3"/>
        <v>0.89049389778794819</v>
      </c>
      <c r="R38" s="31">
        <f t="shared" si="4"/>
        <v>0.90689359267734548</v>
      </c>
    </row>
  </sheetData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8"/>
  <sheetViews>
    <sheetView showGridLines="0" zoomScaleNormal="100" workbookViewId="0">
      <selection activeCell="A2" sqref="A2"/>
    </sheetView>
  </sheetViews>
  <sheetFormatPr defaultColWidth="8.89453125" defaultRowHeight="14.4" x14ac:dyDescent="0.55000000000000004"/>
  <cols>
    <col min="1" max="1" width="43.41796875" bestFit="1" customWidth="1"/>
    <col min="2" max="5" width="11.89453125" customWidth="1"/>
  </cols>
  <sheetData>
    <row r="1" spans="1:5" x14ac:dyDescent="0.55000000000000004">
      <c r="A1" s="3" t="s">
        <v>97</v>
      </c>
      <c r="B1" s="4">
        <v>2017</v>
      </c>
      <c r="C1" s="4">
        <v>2018</v>
      </c>
      <c r="D1" s="4">
        <v>2019</v>
      </c>
      <c r="E1" s="4">
        <v>2020</v>
      </c>
    </row>
    <row r="2" spans="1:5" x14ac:dyDescent="0.55000000000000004">
      <c r="A2" s="12" t="s">
        <v>35</v>
      </c>
      <c r="B2" s="13">
        <v>38593</v>
      </c>
      <c r="C2" s="13">
        <v>266942</v>
      </c>
      <c r="D2" s="13">
        <v>240517</v>
      </c>
      <c r="E2" s="13">
        <v>285348</v>
      </c>
    </row>
    <row r="3" spans="1:5" x14ac:dyDescent="0.55000000000000004">
      <c r="A3" s="14" t="s">
        <v>41</v>
      </c>
      <c r="B3" s="15">
        <v>26351</v>
      </c>
      <c r="C3" s="15">
        <v>40902</v>
      </c>
      <c r="D3" s="15">
        <v>225262</v>
      </c>
      <c r="E3" s="15">
        <v>283137</v>
      </c>
    </row>
    <row r="4" spans="1:5" x14ac:dyDescent="0.55000000000000004">
      <c r="A4" s="16" t="s">
        <v>42</v>
      </c>
      <c r="B4" s="17">
        <v>-120710</v>
      </c>
      <c r="C4" s="17">
        <v>-51328</v>
      </c>
      <c r="D4" s="17">
        <v>153802</v>
      </c>
      <c r="E4" s="17">
        <v>181243</v>
      </c>
    </row>
    <row r="5" spans="1:5" x14ac:dyDescent="0.55000000000000004">
      <c r="A5" s="16" t="s">
        <v>43</v>
      </c>
      <c r="B5" s="17">
        <v>23026</v>
      </c>
      <c r="C5" s="17">
        <v>20135</v>
      </c>
      <c r="D5" s="17">
        <v>35872</v>
      </c>
      <c r="E5" s="17">
        <v>41445</v>
      </c>
    </row>
    <row r="6" spans="1:5" x14ac:dyDescent="0.55000000000000004">
      <c r="A6" s="16" t="s">
        <v>101</v>
      </c>
      <c r="B6" s="17">
        <v>138835</v>
      </c>
      <c r="C6" s="17">
        <v>71778</v>
      </c>
      <c r="D6" s="17">
        <v>79590</v>
      </c>
      <c r="E6" s="17">
        <v>71186</v>
      </c>
    </row>
    <row r="7" spans="1:5" x14ac:dyDescent="0.55000000000000004">
      <c r="A7" s="16" t="s">
        <v>44</v>
      </c>
      <c r="B7" s="17">
        <v>0</v>
      </c>
      <c r="C7" s="17">
        <v>0</v>
      </c>
      <c r="D7" s="17">
        <v>-53425</v>
      </c>
      <c r="E7" s="17">
        <v>-40572</v>
      </c>
    </row>
    <row r="8" spans="1:5" x14ac:dyDescent="0.55000000000000004">
      <c r="A8" s="16" t="s">
        <v>45</v>
      </c>
      <c r="B8" s="17">
        <v>0</v>
      </c>
      <c r="C8" s="17">
        <v>0</v>
      </c>
      <c r="D8" s="17">
        <v>0</v>
      </c>
      <c r="E8" s="17">
        <v>0</v>
      </c>
    </row>
    <row r="9" spans="1:5" x14ac:dyDescent="0.55000000000000004">
      <c r="A9" s="16" t="s">
        <v>46</v>
      </c>
      <c r="B9" s="17">
        <v>1380</v>
      </c>
      <c r="C9" s="17">
        <v>2339</v>
      </c>
      <c r="D9" s="17">
        <v>-2394</v>
      </c>
      <c r="E9" s="17">
        <v>-3464</v>
      </c>
    </row>
    <row r="10" spans="1:5" x14ac:dyDescent="0.55000000000000004">
      <c r="A10" s="16" t="s">
        <v>16</v>
      </c>
      <c r="B10" s="17">
        <v>0</v>
      </c>
      <c r="C10" s="17">
        <v>0</v>
      </c>
      <c r="D10" s="17">
        <v>0</v>
      </c>
      <c r="E10" s="17">
        <v>0</v>
      </c>
    </row>
    <row r="11" spans="1:5" x14ac:dyDescent="0.55000000000000004">
      <c r="A11" s="16" t="s">
        <v>100</v>
      </c>
      <c r="B11" s="17">
        <v>-16180</v>
      </c>
      <c r="C11" s="17">
        <v>-2022</v>
      </c>
      <c r="D11" s="17">
        <v>11817</v>
      </c>
      <c r="E11" s="17">
        <v>33299</v>
      </c>
    </row>
    <row r="12" spans="1:5" x14ac:dyDescent="0.55000000000000004">
      <c r="A12" s="14" t="s">
        <v>36</v>
      </c>
      <c r="B12" s="15">
        <v>32369</v>
      </c>
      <c r="C12" s="15">
        <v>261125</v>
      </c>
      <c r="D12" s="15">
        <v>45958</v>
      </c>
      <c r="E12" s="15">
        <v>32062</v>
      </c>
    </row>
    <row r="13" spans="1:5" x14ac:dyDescent="0.55000000000000004">
      <c r="A13" s="16" t="s">
        <v>47</v>
      </c>
      <c r="B13" s="17">
        <v>258633</v>
      </c>
      <c r="C13" s="17">
        <v>318073</v>
      </c>
      <c r="D13" s="17">
        <v>38087</v>
      </c>
      <c r="E13" s="17">
        <v>67245</v>
      </c>
    </row>
    <row r="14" spans="1:5" x14ac:dyDescent="0.55000000000000004">
      <c r="A14" s="16" t="s">
        <v>48</v>
      </c>
      <c r="B14" s="17">
        <v>-53556</v>
      </c>
      <c r="C14" s="17">
        <v>280719</v>
      </c>
      <c r="D14" s="17">
        <v>145309</v>
      </c>
      <c r="E14" s="17">
        <v>148088</v>
      </c>
    </row>
    <row r="15" spans="1:5" x14ac:dyDescent="0.55000000000000004">
      <c r="A15" s="16" t="s">
        <v>49</v>
      </c>
      <c r="B15" s="17">
        <v>-116892</v>
      </c>
      <c r="C15" s="17">
        <v>-332765</v>
      </c>
      <c r="D15" s="17">
        <v>6411</v>
      </c>
      <c r="E15" s="17">
        <v>-194748</v>
      </c>
    </row>
    <row r="16" spans="1:5" x14ac:dyDescent="0.55000000000000004">
      <c r="A16" s="16" t="s">
        <v>50</v>
      </c>
      <c r="B16" s="17">
        <v>-35598</v>
      </c>
      <c r="C16" s="17">
        <v>-7414</v>
      </c>
      <c r="D16" s="17">
        <v>-18813</v>
      </c>
      <c r="E16" s="17">
        <v>29559</v>
      </c>
    </row>
    <row r="17" spans="1:5" x14ac:dyDescent="0.55000000000000004">
      <c r="A17" s="16" t="s">
        <v>51</v>
      </c>
      <c r="B17" s="17">
        <v>-6539</v>
      </c>
      <c r="C17" s="17">
        <v>-6864</v>
      </c>
      <c r="D17" s="17">
        <v>-284</v>
      </c>
      <c r="E17" s="17">
        <v>-1924</v>
      </c>
    </row>
    <row r="18" spans="1:5" x14ac:dyDescent="0.55000000000000004">
      <c r="A18" s="16" t="s">
        <v>52</v>
      </c>
      <c r="B18" s="17">
        <v>-13679</v>
      </c>
      <c r="C18" s="17">
        <v>9376</v>
      </c>
      <c r="D18" s="17">
        <v>-124752</v>
      </c>
      <c r="E18" s="17">
        <v>-16158</v>
      </c>
    </row>
    <row r="19" spans="1:5" x14ac:dyDescent="0.55000000000000004">
      <c r="A19" s="14" t="s">
        <v>53</v>
      </c>
      <c r="B19" s="15">
        <v>-20127</v>
      </c>
      <c r="C19" s="15">
        <v>-35085</v>
      </c>
      <c r="D19" s="15">
        <v>-30703</v>
      </c>
      <c r="E19" s="15">
        <v>-29851</v>
      </c>
    </row>
    <row r="20" spans="1:5" x14ac:dyDescent="0.55000000000000004">
      <c r="A20" s="12" t="s">
        <v>37</v>
      </c>
      <c r="B20" s="13">
        <v>53469</v>
      </c>
      <c r="C20" s="13">
        <v>132257</v>
      </c>
      <c r="D20" s="13">
        <v>-23732</v>
      </c>
      <c r="E20" s="13">
        <v>-30684</v>
      </c>
    </row>
    <row r="21" spans="1:5" x14ac:dyDescent="0.55000000000000004">
      <c r="A21" s="14" t="s">
        <v>54</v>
      </c>
      <c r="B21" s="15">
        <v>-15668</v>
      </c>
      <c r="C21" s="15">
        <v>205534</v>
      </c>
      <c r="D21" s="15">
        <v>26924</v>
      </c>
      <c r="E21" s="15">
        <v>-32785</v>
      </c>
    </row>
    <row r="22" spans="1:5" x14ac:dyDescent="0.55000000000000004">
      <c r="A22" s="16" t="s">
        <v>55</v>
      </c>
      <c r="B22" s="17">
        <v>-5318</v>
      </c>
      <c r="C22" s="17">
        <v>-17063</v>
      </c>
      <c r="D22" s="17">
        <v>0</v>
      </c>
      <c r="E22" s="17">
        <v>0</v>
      </c>
    </row>
    <row r="23" spans="1:5" x14ac:dyDescent="0.55000000000000004">
      <c r="A23" s="16" t="s">
        <v>56</v>
      </c>
      <c r="B23" s="17">
        <v>-10350</v>
      </c>
      <c r="C23" s="17">
        <v>-22463</v>
      </c>
      <c r="D23" s="17">
        <v>-21052</v>
      </c>
      <c r="E23" s="17">
        <v>-22319</v>
      </c>
    </row>
    <row r="24" spans="1:5" x14ac:dyDescent="0.55000000000000004">
      <c r="A24" s="16" t="s">
        <v>57</v>
      </c>
      <c r="B24" s="17">
        <v>0</v>
      </c>
      <c r="C24" s="17">
        <v>245060</v>
      </c>
      <c r="D24" s="17">
        <v>47976</v>
      </c>
      <c r="E24" s="17">
        <v>-10466</v>
      </c>
    </row>
    <row r="25" spans="1:5" x14ac:dyDescent="0.55000000000000004">
      <c r="A25" s="14" t="s">
        <v>102</v>
      </c>
      <c r="B25" s="15">
        <v>5030</v>
      </c>
      <c r="C25" s="15">
        <v>64</v>
      </c>
      <c r="D25" s="15">
        <v>881</v>
      </c>
      <c r="E25" s="15">
        <v>1874</v>
      </c>
    </row>
    <row r="26" spans="1:5" x14ac:dyDescent="0.55000000000000004">
      <c r="A26" s="14" t="s">
        <v>58</v>
      </c>
      <c r="B26" s="15">
        <v>64107</v>
      </c>
      <c r="C26" s="15">
        <v>-73341</v>
      </c>
      <c r="D26" s="15">
        <v>-51537</v>
      </c>
      <c r="E26" s="15">
        <v>227</v>
      </c>
    </row>
    <row r="27" spans="1:5" x14ac:dyDescent="0.55000000000000004">
      <c r="A27" s="14" t="s">
        <v>59</v>
      </c>
      <c r="B27" s="15">
        <v>0</v>
      </c>
      <c r="C27" s="15">
        <v>0</v>
      </c>
      <c r="D27" s="15">
        <v>0</v>
      </c>
      <c r="E27" s="15">
        <v>0</v>
      </c>
    </row>
    <row r="28" spans="1:5" x14ac:dyDescent="0.55000000000000004">
      <c r="A28" s="12" t="s">
        <v>38</v>
      </c>
      <c r="B28" s="13">
        <v>-111749</v>
      </c>
      <c r="C28" s="13">
        <v>-96953</v>
      </c>
      <c r="D28" s="13">
        <v>-398284</v>
      </c>
      <c r="E28" s="13">
        <v>-56890</v>
      </c>
    </row>
    <row r="29" spans="1:5" x14ac:dyDescent="0.55000000000000004">
      <c r="A29" s="14" t="s">
        <v>60</v>
      </c>
      <c r="B29" s="15">
        <v>-101072</v>
      </c>
      <c r="C29" s="15">
        <v>31428</v>
      </c>
      <c r="D29" s="15">
        <v>-249750</v>
      </c>
      <c r="E29" s="15">
        <v>123548</v>
      </c>
    </row>
    <row r="30" spans="1:5" x14ac:dyDescent="0.55000000000000004">
      <c r="A30" s="16" t="s">
        <v>61</v>
      </c>
      <c r="B30" s="17">
        <v>0</v>
      </c>
      <c r="C30" s="17">
        <v>97249</v>
      </c>
      <c r="D30" s="17">
        <v>0</v>
      </c>
      <c r="E30" s="17">
        <v>0</v>
      </c>
    </row>
    <row r="31" spans="1:5" x14ac:dyDescent="0.55000000000000004">
      <c r="A31" s="16" t="s">
        <v>62</v>
      </c>
      <c r="B31" s="17">
        <v>-101072</v>
      </c>
      <c r="C31" s="17">
        <v>-65821</v>
      </c>
      <c r="D31" s="17">
        <v>-249750</v>
      </c>
      <c r="E31" s="17">
        <v>123548</v>
      </c>
    </row>
    <row r="32" spans="1:5" x14ac:dyDescent="0.55000000000000004">
      <c r="A32" s="14" t="s">
        <v>63</v>
      </c>
      <c r="B32" s="15">
        <v>0</v>
      </c>
      <c r="C32" s="15">
        <v>0</v>
      </c>
      <c r="D32" s="15">
        <v>0</v>
      </c>
      <c r="E32" s="15">
        <v>-23939</v>
      </c>
    </row>
    <row r="33" spans="1:5" x14ac:dyDescent="0.55000000000000004">
      <c r="A33" s="16" t="s">
        <v>64</v>
      </c>
      <c r="B33" s="17">
        <v>0</v>
      </c>
      <c r="C33" s="17">
        <v>0</v>
      </c>
      <c r="D33" s="17">
        <v>0</v>
      </c>
      <c r="E33" s="17">
        <v>0</v>
      </c>
    </row>
    <row r="34" spans="1:5" x14ac:dyDescent="0.55000000000000004">
      <c r="A34" s="16" t="s">
        <v>65</v>
      </c>
      <c r="B34" s="17">
        <v>0</v>
      </c>
      <c r="C34" s="17">
        <v>0</v>
      </c>
      <c r="D34" s="17">
        <v>0</v>
      </c>
      <c r="E34" s="17">
        <v>-23939</v>
      </c>
    </row>
    <row r="35" spans="1:5" x14ac:dyDescent="0.55000000000000004">
      <c r="A35" s="14" t="s">
        <v>66</v>
      </c>
      <c r="B35" s="15">
        <v>-1</v>
      </c>
      <c r="C35" s="15">
        <v>-90000</v>
      </c>
      <c r="D35" s="15">
        <v>-129969</v>
      </c>
      <c r="E35" s="15">
        <v>-120364</v>
      </c>
    </row>
    <row r="36" spans="1:5" x14ac:dyDescent="0.55000000000000004">
      <c r="A36" s="14" t="s">
        <v>67</v>
      </c>
      <c r="B36" s="15">
        <v>-10676</v>
      </c>
      <c r="C36" s="15">
        <v>-38381</v>
      </c>
      <c r="D36" s="15">
        <v>-18565</v>
      </c>
      <c r="E36" s="15">
        <v>-36135</v>
      </c>
    </row>
    <row r="37" spans="1:5" x14ac:dyDescent="0.55000000000000004">
      <c r="A37" s="12" t="s">
        <v>39</v>
      </c>
      <c r="B37" s="13">
        <v>0</v>
      </c>
      <c r="C37" s="13">
        <v>0</v>
      </c>
      <c r="D37" s="13">
        <v>0</v>
      </c>
      <c r="E37" s="13">
        <v>0</v>
      </c>
    </row>
    <row r="38" spans="1:5" x14ac:dyDescent="0.55000000000000004">
      <c r="A38" s="18" t="s">
        <v>40</v>
      </c>
      <c r="B38" s="19">
        <v>-19687</v>
      </c>
      <c r="C38" s="19">
        <v>302246</v>
      </c>
      <c r="D38" s="19">
        <v>-181499</v>
      </c>
      <c r="E38" s="19">
        <v>197774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T32"/>
  <sheetViews>
    <sheetView showGridLines="0" zoomScaleNormal="100" workbookViewId="0">
      <selection activeCell="I24" sqref="I24"/>
    </sheetView>
  </sheetViews>
  <sheetFormatPr defaultColWidth="8.89453125" defaultRowHeight="14.4" x14ac:dyDescent="0.55000000000000004"/>
  <cols>
    <col min="1" max="1" width="34.41796875" bestFit="1" customWidth="1"/>
    <col min="2" max="9" width="13.1015625" customWidth="1"/>
    <col min="11" max="11" width="34.41796875" bestFit="1" customWidth="1"/>
    <col min="12" max="15" width="13.1015625" customWidth="1"/>
    <col min="16" max="20" width="8.89453125" style="20"/>
  </cols>
  <sheetData>
    <row r="1" spans="1:20" x14ac:dyDescent="0.55000000000000004">
      <c r="A1" s="3" t="s">
        <v>97</v>
      </c>
      <c r="B1" s="4">
        <v>2017</v>
      </c>
      <c r="C1" s="4" t="s">
        <v>87</v>
      </c>
      <c r="D1" s="4">
        <v>2018</v>
      </c>
      <c r="E1" s="4" t="s">
        <v>88</v>
      </c>
      <c r="F1" s="4">
        <v>2019</v>
      </c>
      <c r="G1" s="4" t="s">
        <v>89</v>
      </c>
      <c r="H1" s="4">
        <v>2020</v>
      </c>
      <c r="I1" s="4" t="s">
        <v>90</v>
      </c>
      <c r="K1" s="3" t="s">
        <v>96</v>
      </c>
      <c r="L1" s="4">
        <v>2017</v>
      </c>
      <c r="M1" s="4" t="s">
        <v>93</v>
      </c>
      <c r="N1" s="4" t="s">
        <v>94</v>
      </c>
      <c r="O1" s="4" t="s">
        <v>95</v>
      </c>
    </row>
    <row r="2" spans="1:20" x14ac:dyDescent="0.55000000000000004">
      <c r="A2" s="9" t="s">
        <v>20</v>
      </c>
      <c r="B2" s="10">
        <v>751857</v>
      </c>
      <c r="C2" s="25">
        <f>B2/B$2</f>
        <v>1</v>
      </c>
      <c r="D2" s="10">
        <v>1166048</v>
      </c>
      <c r="E2" s="25">
        <f>D2/D$2</f>
        <v>1</v>
      </c>
      <c r="F2" s="10">
        <v>1458228</v>
      </c>
      <c r="G2" s="25">
        <f>F2/F$2</f>
        <v>1</v>
      </c>
      <c r="H2" s="10">
        <v>1500723</v>
      </c>
      <c r="I2" s="25">
        <f>H2/H$2</f>
        <v>1</v>
      </c>
      <c r="K2" s="9" t="s">
        <v>20</v>
      </c>
      <c r="L2" s="31">
        <f>B2/$B2</f>
        <v>1</v>
      </c>
      <c r="M2" s="31">
        <f>D2/$B2</f>
        <v>1.5508906613890674</v>
      </c>
      <c r="N2" s="31">
        <f>F2/$B2</f>
        <v>1.9395017935591476</v>
      </c>
      <c r="O2" s="31">
        <f>H2/$B2</f>
        <v>1.9960218498996485</v>
      </c>
    </row>
    <row r="3" spans="1:20" x14ac:dyDescent="0.55000000000000004">
      <c r="A3" s="9" t="s">
        <v>21</v>
      </c>
      <c r="B3" s="10">
        <v>714399</v>
      </c>
      <c r="C3" s="25">
        <f t="shared" ref="C3:E15" si="0">B3/B$2</f>
        <v>0.95017935591475511</v>
      </c>
      <c r="D3" s="10">
        <v>849225</v>
      </c>
      <c r="E3" s="25">
        <f t="shared" si="0"/>
        <v>0.72829334641455579</v>
      </c>
      <c r="F3" s="10">
        <v>967112</v>
      </c>
      <c r="G3" s="25">
        <f t="shared" ref="G3:I3" si="1">F3/F$2</f>
        <v>0.6632104170266927</v>
      </c>
      <c r="H3" s="10">
        <v>978154</v>
      </c>
      <c r="I3" s="25">
        <f t="shared" si="1"/>
        <v>0.65178850460744586</v>
      </c>
      <c r="K3" s="9" t="s">
        <v>21</v>
      </c>
      <c r="L3" s="31">
        <f t="shared" ref="L3:L15" si="2">B3/$B3</f>
        <v>1</v>
      </c>
      <c r="M3" s="31">
        <f t="shared" ref="M3:M15" si="3">D3/$B3</f>
        <v>1.1887264679821781</v>
      </c>
      <c r="N3" s="31">
        <f t="shared" ref="N3:N15" si="4">F3/$B3</f>
        <v>1.3537420965034945</v>
      </c>
      <c r="O3" s="31">
        <f t="shared" ref="O3:O15" si="5">H3/$B3</f>
        <v>1.3691984451266028</v>
      </c>
    </row>
    <row r="4" spans="1:20" s="11" customFormat="1" x14ac:dyDescent="0.55000000000000004">
      <c r="A4" s="7" t="s">
        <v>22</v>
      </c>
      <c r="B4" s="8">
        <v>37458</v>
      </c>
      <c r="C4" s="24">
        <f t="shared" si="0"/>
        <v>4.9820644085244933E-2</v>
      </c>
      <c r="D4" s="8">
        <v>316823</v>
      </c>
      <c r="E4" s="24">
        <f t="shared" si="0"/>
        <v>0.27170665358544416</v>
      </c>
      <c r="F4" s="8">
        <v>491116</v>
      </c>
      <c r="G4" s="24">
        <f t="shared" ref="G4:I4" si="6">F4/F$2</f>
        <v>0.33678958297330736</v>
      </c>
      <c r="H4" s="8">
        <v>522569</v>
      </c>
      <c r="I4" s="24">
        <f t="shared" si="6"/>
        <v>0.34821149539255414</v>
      </c>
      <c r="K4" s="7" t="s">
        <v>22</v>
      </c>
      <c r="L4" s="30">
        <f t="shared" si="2"/>
        <v>1</v>
      </c>
      <c r="M4" s="30">
        <f t="shared" si="3"/>
        <v>8.4580863900902337</v>
      </c>
      <c r="N4" s="30">
        <f t="shared" si="4"/>
        <v>13.111111111111111</v>
      </c>
      <c r="O4" s="30">
        <f t="shared" si="5"/>
        <v>13.950798227347963</v>
      </c>
      <c r="P4" s="21"/>
      <c r="Q4" s="21"/>
      <c r="R4" s="21"/>
      <c r="S4" s="21"/>
      <c r="T4" s="21"/>
    </row>
    <row r="5" spans="1:20" x14ac:dyDescent="0.55000000000000004">
      <c r="A5" s="9" t="s">
        <v>23</v>
      </c>
      <c r="B5" s="10">
        <v>63288</v>
      </c>
      <c r="C5" s="25">
        <f t="shared" si="0"/>
        <v>8.4175581260798257E-2</v>
      </c>
      <c r="D5" s="10">
        <v>105046</v>
      </c>
      <c r="E5" s="25">
        <f t="shared" si="0"/>
        <v>9.0087200526907982E-2</v>
      </c>
      <c r="F5" s="10">
        <v>146206</v>
      </c>
      <c r="G5" s="25">
        <f t="shared" ref="G5:I5" si="7">F5/F$2</f>
        <v>0.10026278469484881</v>
      </c>
      <c r="H5" s="10">
        <v>158044</v>
      </c>
      <c r="I5" s="25">
        <f t="shared" si="7"/>
        <v>0.10531190632781666</v>
      </c>
      <c r="K5" s="9" t="s">
        <v>23</v>
      </c>
      <c r="L5" s="31">
        <f t="shared" si="2"/>
        <v>1</v>
      </c>
      <c r="M5" s="31">
        <f t="shared" si="3"/>
        <v>1.659809126532676</v>
      </c>
      <c r="N5" s="31">
        <f t="shared" si="4"/>
        <v>2.3101693844014664</v>
      </c>
      <c r="O5" s="31">
        <f t="shared" si="5"/>
        <v>2.4972190620654784</v>
      </c>
    </row>
    <row r="6" spans="1:20" x14ac:dyDescent="0.55000000000000004">
      <c r="A6" s="9" t="s">
        <v>24</v>
      </c>
      <c r="B6" s="10">
        <v>107644</v>
      </c>
      <c r="C6" s="25">
        <f t="shared" si="0"/>
        <v>0.14317084232772986</v>
      </c>
      <c r="D6" s="10">
        <v>100301</v>
      </c>
      <c r="E6" s="25">
        <f t="shared" si="0"/>
        <v>8.6017899777710696E-2</v>
      </c>
      <c r="F6" s="10">
        <v>112406</v>
      </c>
      <c r="G6" s="25">
        <f t="shared" ref="G6:I6" si="8">F6/F$2</f>
        <v>7.7083967664864486E-2</v>
      </c>
      <c r="H6" s="10">
        <v>115572</v>
      </c>
      <c r="I6" s="25">
        <f t="shared" si="8"/>
        <v>7.7010880755475866E-2</v>
      </c>
      <c r="K6" s="9" t="s">
        <v>24</v>
      </c>
      <c r="L6" s="31">
        <f t="shared" si="2"/>
        <v>1</v>
      </c>
      <c r="M6" s="31">
        <f t="shared" si="3"/>
        <v>0.93178440043105049</v>
      </c>
      <c r="N6" s="31">
        <f t="shared" si="4"/>
        <v>1.0442384155178179</v>
      </c>
      <c r="O6" s="31">
        <f t="shared" si="5"/>
        <v>1.0736501802237004</v>
      </c>
    </row>
    <row r="7" spans="1:20" x14ac:dyDescent="0.55000000000000004">
      <c r="A7" s="9" t="s">
        <v>25</v>
      </c>
      <c r="B7" s="10">
        <v>0</v>
      </c>
      <c r="C7" s="25">
        <f t="shared" si="0"/>
        <v>0</v>
      </c>
      <c r="D7" s="10">
        <v>0</v>
      </c>
      <c r="E7" s="25">
        <f t="shared" si="0"/>
        <v>0</v>
      </c>
      <c r="F7" s="10">
        <v>60617</v>
      </c>
      <c r="G7" s="25">
        <f t="shared" ref="G7:I7" si="9">F7/F$2</f>
        <v>4.156894532267931E-2</v>
      </c>
      <c r="H7" s="10">
        <v>65114</v>
      </c>
      <c r="I7" s="25">
        <f t="shared" si="9"/>
        <v>4.3388420114837983E-2</v>
      </c>
      <c r="K7" s="9" t="s">
        <v>25</v>
      </c>
      <c r="L7" s="31" t="e">
        <f t="shared" si="2"/>
        <v>#DIV/0!</v>
      </c>
      <c r="M7" s="31" t="e">
        <f t="shared" si="3"/>
        <v>#DIV/0!</v>
      </c>
      <c r="N7" s="31" t="e">
        <f t="shared" si="4"/>
        <v>#DIV/0!</v>
      </c>
      <c r="O7" s="31" t="e">
        <f t="shared" si="5"/>
        <v>#DIV/0!</v>
      </c>
    </row>
    <row r="8" spans="1:20" x14ac:dyDescent="0.55000000000000004">
      <c r="A8" s="9" t="s">
        <v>26</v>
      </c>
      <c r="B8" s="10">
        <v>-2984</v>
      </c>
      <c r="C8" s="25">
        <f t="shared" si="0"/>
        <v>-3.9688398192741442E-3</v>
      </c>
      <c r="D8" s="10">
        <v>139954</v>
      </c>
      <c r="E8" s="25">
        <f t="shared" si="0"/>
        <v>0.12002421855704053</v>
      </c>
      <c r="F8" s="10">
        <v>102498</v>
      </c>
      <c r="G8" s="25">
        <f t="shared" ref="G8:I8" si="10">F8/F$2</f>
        <v>7.028941976151877E-2</v>
      </c>
      <c r="H8" s="10">
        <v>96168</v>
      </c>
      <c r="I8" s="25">
        <f t="shared" si="10"/>
        <v>6.408111290358047E-2</v>
      </c>
      <c r="K8" s="9" t="s">
        <v>26</v>
      </c>
      <c r="L8" s="31">
        <f t="shared" si="2"/>
        <v>1</v>
      </c>
      <c r="M8" s="31">
        <f t="shared" si="3"/>
        <v>-46.901474530831102</v>
      </c>
      <c r="N8" s="31">
        <f t="shared" si="4"/>
        <v>-34.349195710455767</v>
      </c>
      <c r="O8" s="31">
        <f t="shared" si="5"/>
        <v>-32.227882037533512</v>
      </c>
    </row>
    <row r="9" spans="1:20" x14ac:dyDescent="0.55000000000000004">
      <c r="A9" s="9" t="s">
        <v>27</v>
      </c>
      <c r="B9" s="10">
        <v>-1380</v>
      </c>
      <c r="C9" s="25">
        <f t="shared" si="0"/>
        <v>-1.8354554123989003E-3</v>
      </c>
      <c r="D9" s="10">
        <v>-2339</v>
      </c>
      <c r="E9" s="25">
        <f t="shared" si="0"/>
        <v>-2.0059208540300229E-3</v>
      </c>
      <c r="F9" s="10">
        <v>2394</v>
      </c>
      <c r="G9" s="25">
        <f t="shared" ref="G9:I9" si="11">F9/F$2</f>
        <v>1.6417185789876481E-3</v>
      </c>
      <c r="H9" s="10">
        <v>3464</v>
      </c>
      <c r="I9" s="25">
        <f t="shared" si="11"/>
        <v>2.3082207709217489E-3</v>
      </c>
      <c r="K9" s="9" t="s">
        <v>27</v>
      </c>
      <c r="L9" s="31">
        <f t="shared" si="2"/>
        <v>1</v>
      </c>
      <c r="M9" s="31">
        <f t="shared" si="3"/>
        <v>1.6949275362318841</v>
      </c>
      <c r="N9" s="31">
        <f t="shared" si="4"/>
        <v>-1.7347826086956522</v>
      </c>
      <c r="O9" s="31">
        <f t="shared" si="5"/>
        <v>-2.5101449275362318</v>
      </c>
    </row>
    <row r="10" spans="1:20" s="11" customFormat="1" x14ac:dyDescent="0.55000000000000004">
      <c r="A10" s="7" t="s">
        <v>30</v>
      </c>
      <c r="B10" s="8">
        <v>-131870</v>
      </c>
      <c r="C10" s="24">
        <f t="shared" si="0"/>
        <v>-0.17539239509640797</v>
      </c>
      <c r="D10" s="8">
        <v>-30817</v>
      </c>
      <c r="E10" s="24">
        <f t="shared" si="0"/>
        <v>-2.6428586130245069E-2</v>
      </c>
      <c r="F10" s="8">
        <v>193017</v>
      </c>
      <c r="G10" s="24">
        <f t="shared" ref="G10:I10" si="12">F10/F$2</f>
        <v>0.13236407475374221</v>
      </c>
      <c r="H10" s="8">
        <v>221363</v>
      </c>
      <c r="I10" s="24">
        <f t="shared" si="12"/>
        <v>0.14750423629144085</v>
      </c>
      <c r="K10" s="7" t="s">
        <v>30</v>
      </c>
      <c r="L10" s="30">
        <f t="shared" si="2"/>
        <v>1</v>
      </c>
      <c r="M10" s="30">
        <f t="shared" si="3"/>
        <v>0.23369227269280352</v>
      </c>
      <c r="N10" s="30">
        <f t="shared" si="4"/>
        <v>-1.4636915143702132</v>
      </c>
      <c r="O10" s="30">
        <f t="shared" si="5"/>
        <v>-1.678645635853492</v>
      </c>
      <c r="P10" s="21"/>
      <c r="Q10" s="21"/>
      <c r="R10" s="21"/>
      <c r="S10" s="21"/>
      <c r="T10" s="21"/>
    </row>
    <row r="11" spans="1:20" x14ac:dyDescent="0.55000000000000004">
      <c r="A11" s="9" t="s">
        <v>28</v>
      </c>
      <c r="B11" s="10">
        <v>54158</v>
      </c>
      <c r="C11" s="25">
        <f t="shared" si="0"/>
        <v>7.2032314655579452E-2</v>
      </c>
      <c r="D11" s="10">
        <v>38347</v>
      </c>
      <c r="E11" s="25">
        <f t="shared" si="0"/>
        <v>3.2886296275968056E-2</v>
      </c>
      <c r="F11" s="10">
        <v>-80156</v>
      </c>
      <c r="G11" s="25">
        <f t="shared" ref="G11:I11" si="13">F11/F$2</f>
        <v>-5.4968084551935636E-2</v>
      </c>
      <c r="H11" s="10">
        <v>-84236</v>
      </c>
      <c r="I11" s="25">
        <f t="shared" si="13"/>
        <v>-5.6130278539077497E-2</v>
      </c>
      <c r="K11" s="9" t="s">
        <v>28</v>
      </c>
      <c r="L11" s="31">
        <f t="shared" si="2"/>
        <v>1</v>
      </c>
      <c r="M11" s="31">
        <f t="shared" si="3"/>
        <v>0.70805790464935925</v>
      </c>
      <c r="N11" s="31">
        <f t="shared" si="4"/>
        <v>-1.4800398833044057</v>
      </c>
      <c r="O11" s="31">
        <f t="shared" si="5"/>
        <v>-1.5553750138483695</v>
      </c>
    </row>
    <row r="12" spans="1:20" x14ac:dyDescent="0.55000000000000004">
      <c r="A12" s="9" t="s">
        <v>29</v>
      </c>
      <c r="B12" s="10">
        <v>42998</v>
      </c>
      <c r="C12" s="25">
        <f t="shared" si="0"/>
        <v>5.7189066537918783E-2</v>
      </c>
      <c r="D12" s="10">
        <v>58858</v>
      </c>
      <c r="E12" s="25">
        <f t="shared" si="0"/>
        <v>5.047648124262466E-2</v>
      </c>
      <c r="F12" s="10">
        <v>-40941</v>
      </c>
      <c r="G12" s="25">
        <f t="shared" ref="G12:I12" si="14">F12/F$2</f>
        <v>-2.8075856450431619E-2</v>
      </c>
      <c r="H12" s="10">
        <v>-44116</v>
      </c>
      <c r="I12" s="25">
        <f t="shared" si="14"/>
        <v>-2.9396497554845233E-2</v>
      </c>
      <c r="K12" s="9" t="s">
        <v>29</v>
      </c>
      <c r="L12" s="31">
        <f t="shared" si="2"/>
        <v>1</v>
      </c>
      <c r="M12" s="31">
        <f t="shared" si="3"/>
        <v>1.3688543653193173</v>
      </c>
      <c r="N12" s="31">
        <f t="shared" si="4"/>
        <v>-0.95216056560770268</v>
      </c>
      <c r="O12" s="31">
        <f t="shared" si="5"/>
        <v>-1.0260012093585749</v>
      </c>
    </row>
    <row r="13" spans="1:20" s="11" customFormat="1" x14ac:dyDescent="0.55000000000000004">
      <c r="A13" s="7" t="s">
        <v>31</v>
      </c>
      <c r="B13" s="8">
        <v>-120710</v>
      </c>
      <c r="C13" s="24">
        <f t="shared" si="0"/>
        <v>-0.16054914697874728</v>
      </c>
      <c r="D13" s="8">
        <v>-51328</v>
      </c>
      <c r="E13" s="24">
        <f t="shared" si="0"/>
        <v>-4.4018771096901672E-2</v>
      </c>
      <c r="F13" s="8">
        <v>153802</v>
      </c>
      <c r="G13" s="24">
        <f t="shared" ref="G13:I13" si="15">F13/F$2</f>
        <v>0.1054718466522382</v>
      </c>
      <c r="H13" s="8">
        <v>181243</v>
      </c>
      <c r="I13" s="24">
        <f t="shared" si="15"/>
        <v>0.12077045530720859</v>
      </c>
      <c r="K13" s="7" t="s">
        <v>31</v>
      </c>
      <c r="L13" s="30">
        <f t="shared" si="2"/>
        <v>1</v>
      </c>
      <c r="M13" s="30">
        <f t="shared" si="3"/>
        <v>0.42521746334189381</v>
      </c>
      <c r="N13" s="30">
        <f t="shared" si="4"/>
        <v>-1.2741446441885511</v>
      </c>
      <c r="O13" s="30">
        <f t="shared" si="5"/>
        <v>-1.5014746085659847</v>
      </c>
      <c r="P13" s="21"/>
      <c r="Q13" s="21"/>
      <c r="R13" s="21"/>
      <c r="S13" s="21"/>
      <c r="T13" s="21"/>
    </row>
    <row r="14" spans="1:20" x14ac:dyDescent="0.55000000000000004">
      <c r="A14" s="9" t="s">
        <v>32</v>
      </c>
      <c r="B14" s="10">
        <v>16725</v>
      </c>
      <c r="C14" s="25">
        <f t="shared" si="0"/>
        <v>2.2244921574182324E-2</v>
      </c>
      <c r="D14" s="10">
        <v>22608</v>
      </c>
      <c r="E14" s="25">
        <f t="shared" si="0"/>
        <v>1.938856719448942E-2</v>
      </c>
      <c r="F14" s="10">
        <v>32986</v>
      </c>
      <c r="G14" s="25">
        <f t="shared" ref="G14:I14" si="16">F14/F$2</f>
        <v>2.262060528257584E-2</v>
      </c>
      <c r="H14" s="10">
        <v>31110</v>
      </c>
      <c r="I14" s="25">
        <f t="shared" si="16"/>
        <v>2.073000813607841E-2</v>
      </c>
      <c r="K14" s="9" t="s">
        <v>32</v>
      </c>
      <c r="L14" s="31">
        <f t="shared" si="2"/>
        <v>1</v>
      </c>
      <c r="M14" s="31">
        <f t="shared" si="3"/>
        <v>1.3517488789237668</v>
      </c>
      <c r="N14" s="31">
        <f t="shared" si="4"/>
        <v>1.9722571001494769</v>
      </c>
      <c r="O14" s="31">
        <f t="shared" si="5"/>
        <v>1.8600896860986547</v>
      </c>
    </row>
    <row r="15" spans="1:20" s="11" customFormat="1" x14ac:dyDescent="0.55000000000000004">
      <c r="A15" s="5" t="s">
        <v>34</v>
      </c>
      <c r="B15" s="6">
        <v>-137435</v>
      </c>
      <c r="C15" s="23">
        <f t="shared" si="0"/>
        <v>-0.18279406855292962</v>
      </c>
      <c r="D15" s="6">
        <v>-73936</v>
      </c>
      <c r="E15" s="23">
        <f t="shared" si="0"/>
        <v>-6.3407338291391085E-2</v>
      </c>
      <c r="F15" s="6">
        <v>120816</v>
      </c>
      <c r="G15" s="23">
        <f t="shared" ref="G15:I15" si="17">F15/F$2</f>
        <v>8.2851241369662362E-2</v>
      </c>
      <c r="H15" s="6">
        <v>150133</v>
      </c>
      <c r="I15" s="23">
        <f t="shared" si="17"/>
        <v>0.10004044717113018</v>
      </c>
      <c r="K15" s="5" t="s">
        <v>34</v>
      </c>
      <c r="L15" s="29">
        <f t="shared" si="2"/>
        <v>1</v>
      </c>
      <c r="M15" s="29">
        <f t="shared" si="3"/>
        <v>0.53797067704733148</v>
      </c>
      <c r="N15" s="29">
        <f t="shared" si="4"/>
        <v>-0.87907738203514385</v>
      </c>
      <c r="O15" s="29">
        <f t="shared" si="5"/>
        <v>-1.0923927674900862</v>
      </c>
      <c r="P15" s="21"/>
      <c r="Q15" s="21"/>
      <c r="R15" s="21"/>
      <c r="S15" s="21"/>
      <c r="T15" s="21"/>
    </row>
    <row r="18" spans="2:15" x14ac:dyDescent="0.55000000000000004">
      <c r="B18">
        <f>B13/B10</f>
        <v>0.91537119890801544</v>
      </c>
      <c r="D18">
        <f>D13/D10</f>
        <v>1.6655741960606159</v>
      </c>
      <c r="F18">
        <f>F13/F10</f>
        <v>0.79683136718527381</v>
      </c>
      <c r="H18">
        <f>H13/H10</f>
        <v>0.81875923257274252</v>
      </c>
      <c r="K18" s="3" t="s">
        <v>106</v>
      </c>
      <c r="L18" s="4">
        <v>2017</v>
      </c>
      <c r="M18" s="4" t="s">
        <v>103</v>
      </c>
      <c r="N18" s="4" t="s">
        <v>104</v>
      </c>
      <c r="O18" s="4" t="s">
        <v>105</v>
      </c>
    </row>
    <row r="19" spans="2:15" x14ac:dyDescent="0.55000000000000004">
      <c r="K19" s="9" t="s">
        <v>20</v>
      </c>
      <c r="L19" s="31">
        <f>L2</f>
        <v>1</v>
      </c>
      <c r="M19" s="31">
        <f>M2/L2</f>
        <v>1.5508906613890674</v>
      </c>
      <c r="N19" s="31">
        <f t="shared" ref="N19:O19" si="18">N2/M2</f>
        <v>1.2505728752161147</v>
      </c>
      <c r="O19" s="31">
        <f t="shared" si="18"/>
        <v>1.0291415334227569</v>
      </c>
    </row>
    <row r="20" spans="2:15" x14ac:dyDescent="0.55000000000000004">
      <c r="K20" s="9" t="s">
        <v>21</v>
      </c>
      <c r="L20" s="31">
        <f t="shared" ref="L20:L32" si="19">L3</f>
        <v>1</v>
      </c>
      <c r="M20" s="31">
        <f t="shared" ref="M20:O20" si="20">M3/L3</f>
        <v>1.1887264679821781</v>
      </c>
      <c r="N20" s="31">
        <f t="shared" si="20"/>
        <v>1.1388171568194529</v>
      </c>
      <c r="O20" s="31">
        <f t="shared" si="20"/>
        <v>1.0114174986971518</v>
      </c>
    </row>
    <row r="21" spans="2:15" x14ac:dyDescent="0.55000000000000004">
      <c r="D21">
        <f>AVERAGE(B18,D18,F18)</f>
        <v>1.125925587384635</v>
      </c>
      <c r="K21" s="7" t="s">
        <v>22</v>
      </c>
      <c r="L21" s="30">
        <f t="shared" si="19"/>
        <v>1</v>
      </c>
      <c r="M21" s="30">
        <f t="shared" ref="M21:O21" si="21">M4/L4</f>
        <v>8.4580863900902337</v>
      </c>
      <c r="N21" s="30">
        <f t="shared" si="21"/>
        <v>1.5501273581779103</v>
      </c>
      <c r="O21" s="30">
        <f t="shared" si="21"/>
        <v>1.0640439325943363</v>
      </c>
    </row>
    <row r="22" spans="2:15" x14ac:dyDescent="0.55000000000000004">
      <c r="K22" s="9" t="s">
        <v>23</v>
      </c>
      <c r="L22" s="31">
        <f t="shared" si="19"/>
        <v>1</v>
      </c>
      <c r="M22" s="31">
        <f t="shared" ref="M22:O22" si="22">M5/L5</f>
        <v>1.659809126532676</v>
      </c>
      <c r="N22" s="31">
        <f t="shared" si="22"/>
        <v>1.3918283418692763</v>
      </c>
      <c r="O22" s="31">
        <f t="shared" si="22"/>
        <v>1.0809679493317648</v>
      </c>
    </row>
    <row r="23" spans="2:15" x14ac:dyDescent="0.55000000000000004">
      <c r="K23" s="9" t="s">
        <v>24</v>
      </c>
      <c r="L23" s="31">
        <f t="shared" si="19"/>
        <v>1</v>
      </c>
      <c r="M23" s="31">
        <f t="shared" ref="M23:O23" si="23">M6/L6</f>
        <v>0.93178440043105049</v>
      </c>
      <c r="N23" s="31">
        <f t="shared" si="23"/>
        <v>1.120686732933869</v>
      </c>
      <c r="O23" s="31">
        <f t="shared" si="23"/>
        <v>1.0281657562763555</v>
      </c>
    </row>
    <row r="24" spans="2:15" x14ac:dyDescent="0.55000000000000004">
      <c r="B24" s="32"/>
      <c r="K24" s="9" t="s">
        <v>25</v>
      </c>
      <c r="L24" s="31" t="e">
        <f t="shared" si="19"/>
        <v>#DIV/0!</v>
      </c>
      <c r="M24" s="31" t="e">
        <f t="shared" ref="M24:O24" si="24">M7/L7</f>
        <v>#DIV/0!</v>
      </c>
      <c r="N24" s="31" t="e">
        <f t="shared" si="24"/>
        <v>#DIV/0!</v>
      </c>
      <c r="O24" s="31" t="e">
        <f t="shared" si="24"/>
        <v>#DIV/0!</v>
      </c>
    </row>
    <row r="25" spans="2:15" x14ac:dyDescent="0.55000000000000004">
      <c r="K25" s="9" t="s">
        <v>26</v>
      </c>
      <c r="L25" s="31">
        <f t="shared" si="19"/>
        <v>1</v>
      </c>
      <c r="M25" s="31">
        <f t="shared" ref="M25:O25" si="25">M8/L8</f>
        <v>-46.901474530831102</v>
      </c>
      <c r="N25" s="31">
        <f t="shared" si="25"/>
        <v>0.73236920702516539</v>
      </c>
      <c r="O25" s="31">
        <f t="shared" si="25"/>
        <v>0.93824269741848609</v>
      </c>
    </row>
    <row r="26" spans="2:15" x14ac:dyDescent="0.55000000000000004">
      <c r="K26" s="9" t="s">
        <v>27</v>
      </c>
      <c r="L26" s="31">
        <f t="shared" si="19"/>
        <v>1</v>
      </c>
      <c r="M26" s="31">
        <f t="shared" ref="M26:O26" si="26">M9/L9</f>
        <v>1.6949275362318841</v>
      </c>
      <c r="N26" s="31">
        <f t="shared" si="26"/>
        <v>-1.023514322359983</v>
      </c>
      <c r="O26" s="31">
        <f t="shared" si="26"/>
        <v>1.4469507101086048</v>
      </c>
    </row>
    <row r="27" spans="2:15" x14ac:dyDescent="0.55000000000000004">
      <c r="K27" s="7" t="s">
        <v>30</v>
      </c>
      <c r="L27" s="30">
        <f t="shared" si="19"/>
        <v>1</v>
      </c>
      <c r="M27" s="30">
        <f t="shared" ref="M27:O27" si="27">M10/L10</f>
        <v>0.23369227269280352</v>
      </c>
      <c r="N27" s="30">
        <f t="shared" si="27"/>
        <v>-6.2633286822208527</v>
      </c>
      <c r="O27" s="30">
        <f t="shared" si="27"/>
        <v>1.1468575306838258</v>
      </c>
    </row>
    <row r="28" spans="2:15" x14ac:dyDescent="0.55000000000000004">
      <c r="K28" s="9" t="s">
        <v>28</v>
      </c>
      <c r="L28" s="31">
        <f t="shared" si="19"/>
        <v>1</v>
      </c>
      <c r="M28" s="31">
        <f t="shared" ref="M28:O28" si="28">M11/L11</f>
        <v>0.70805790464935925</v>
      </c>
      <c r="N28" s="31">
        <f t="shared" si="28"/>
        <v>-2.0902808563903306</v>
      </c>
      <c r="O28" s="31">
        <f t="shared" si="28"/>
        <v>1.0509007435500772</v>
      </c>
    </row>
    <row r="29" spans="2:15" x14ac:dyDescent="0.55000000000000004">
      <c r="K29" s="9" t="s">
        <v>29</v>
      </c>
      <c r="L29" s="31">
        <f t="shared" si="19"/>
        <v>1</v>
      </c>
      <c r="M29" s="31">
        <f t="shared" ref="M29:O29" si="29">M12/L12</f>
        <v>1.3688543653193173</v>
      </c>
      <c r="N29" s="31">
        <f t="shared" si="29"/>
        <v>-0.69558938462061226</v>
      </c>
      <c r="O29" s="31">
        <f t="shared" si="29"/>
        <v>1.0775506216262427</v>
      </c>
    </row>
    <row r="30" spans="2:15" x14ac:dyDescent="0.55000000000000004">
      <c r="K30" s="7" t="s">
        <v>31</v>
      </c>
      <c r="L30" s="30">
        <f t="shared" si="19"/>
        <v>1</v>
      </c>
      <c r="M30" s="30">
        <f t="shared" ref="M30:O30" si="30">M13/L13</f>
        <v>0.42521746334189381</v>
      </c>
      <c r="N30" s="30">
        <f t="shared" si="30"/>
        <v>-2.9964541770573567</v>
      </c>
      <c r="O30" s="30">
        <f t="shared" si="30"/>
        <v>1.1784177058815881</v>
      </c>
    </row>
    <row r="31" spans="2:15" x14ac:dyDescent="0.55000000000000004">
      <c r="K31" s="9" t="s">
        <v>32</v>
      </c>
      <c r="L31" s="31">
        <f t="shared" si="19"/>
        <v>1</v>
      </c>
      <c r="M31" s="31">
        <f t="shared" ref="M31:O31" si="31">M14/L14</f>
        <v>1.3517488789237668</v>
      </c>
      <c r="N31" s="31">
        <f t="shared" si="31"/>
        <v>1.4590410474168436</v>
      </c>
      <c r="O31" s="31">
        <f t="shared" si="31"/>
        <v>0.94312738737646273</v>
      </c>
    </row>
    <row r="32" spans="2:15" x14ac:dyDescent="0.55000000000000004">
      <c r="K32" s="5" t="s">
        <v>34</v>
      </c>
      <c r="L32" s="29">
        <f t="shared" si="19"/>
        <v>1</v>
      </c>
      <c r="M32" s="29">
        <f t="shared" ref="M32:O32" si="32">M15/L15</f>
        <v>0.53797067704733148</v>
      </c>
      <c r="N32" s="29">
        <f t="shared" si="32"/>
        <v>-1.6340618913655052</v>
      </c>
      <c r="O32" s="29">
        <f t="shared" si="32"/>
        <v>1.2426582571844789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DE1F-0CA5-454F-B36A-E70AF3985794}">
  <dimension ref="A1:P15"/>
  <sheetViews>
    <sheetView showGridLines="0" zoomScaleNormal="100" workbookViewId="0">
      <selection activeCell="A2" sqref="A2"/>
    </sheetView>
  </sheetViews>
  <sheetFormatPr defaultColWidth="8.89453125" defaultRowHeight="14.4" x14ac:dyDescent="0.55000000000000004"/>
  <cols>
    <col min="1" max="1" width="34.41796875" bestFit="1" customWidth="1"/>
    <col min="2" max="5" width="11.89453125" customWidth="1"/>
    <col min="6" max="16" width="8.89453125" style="20"/>
  </cols>
  <sheetData>
    <row r="1" spans="1:16" x14ac:dyDescent="0.55000000000000004">
      <c r="A1" s="3" t="s">
        <v>97</v>
      </c>
      <c r="B1" s="4">
        <v>2017</v>
      </c>
      <c r="C1" s="4">
        <v>2018</v>
      </c>
      <c r="D1" s="4">
        <v>2019</v>
      </c>
      <c r="E1" s="4">
        <v>2020</v>
      </c>
    </row>
    <row r="2" spans="1:16" x14ac:dyDescent="0.55000000000000004">
      <c r="A2" s="9" t="s">
        <v>84</v>
      </c>
      <c r="B2" s="22">
        <v>4.4864599663</v>
      </c>
      <c r="C2" s="22">
        <v>6.5438359469999998</v>
      </c>
      <c r="D2" s="22">
        <v>14.176271185999999</v>
      </c>
      <c r="E2" s="22">
        <v>13.09</v>
      </c>
    </row>
    <row r="3" spans="1:16" x14ac:dyDescent="0.55000000000000004">
      <c r="A3" s="9" t="s">
        <v>85</v>
      </c>
      <c r="B3" s="10">
        <v>146437.554</v>
      </c>
      <c r="C3" s="10">
        <v>146994.04</v>
      </c>
      <c r="D3" s="10">
        <v>147925.01</v>
      </c>
      <c r="E3" s="10">
        <v>146705.71900000001</v>
      </c>
    </row>
    <row r="4" spans="1:16" s="11" customFormat="1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6" x14ac:dyDescent="0.55000000000000004">
      <c r="A5" s="20"/>
      <c r="B5" s="20"/>
      <c r="C5" s="20"/>
      <c r="D5" s="20"/>
      <c r="E5" s="20"/>
      <c r="L5"/>
      <c r="M5"/>
      <c r="N5"/>
      <c r="O5"/>
      <c r="P5"/>
    </row>
    <row r="6" spans="1:16" x14ac:dyDescent="0.55000000000000004">
      <c r="A6" s="20"/>
      <c r="B6" s="20"/>
      <c r="C6" s="20"/>
      <c r="D6" s="20"/>
      <c r="E6" s="20"/>
      <c r="L6"/>
      <c r="M6"/>
      <c r="N6"/>
      <c r="O6"/>
      <c r="P6"/>
    </row>
    <row r="7" spans="1:16" x14ac:dyDescent="0.55000000000000004">
      <c r="A7" s="20"/>
      <c r="B7" s="20"/>
      <c r="C7" s="20"/>
      <c r="D7" s="20"/>
      <c r="E7" s="20"/>
      <c r="L7"/>
      <c r="M7"/>
      <c r="N7"/>
      <c r="O7"/>
      <c r="P7"/>
    </row>
    <row r="8" spans="1:16" x14ac:dyDescent="0.55000000000000004">
      <c r="A8" s="20"/>
      <c r="B8" s="20"/>
      <c r="C8" s="20"/>
      <c r="D8" s="20"/>
      <c r="E8" s="20"/>
      <c r="L8"/>
      <c r="M8"/>
      <c r="N8"/>
      <c r="O8"/>
      <c r="P8"/>
    </row>
    <row r="9" spans="1:16" x14ac:dyDescent="0.55000000000000004">
      <c r="A9" s="20"/>
      <c r="B9" s="20"/>
      <c r="C9" s="20"/>
      <c r="D9" s="20"/>
      <c r="E9" s="20"/>
      <c r="L9"/>
      <c r="M9"/>
      <c r="N9"/>
      <c r="O9"/>
      <c r="P9"/>
    </row>
    <row r="10" spans="1:16" s="11" customFormat="1" x14ac:dyDescent="0.5500000000000000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6" x14ac:dyDescent="0.55000000000000004">
      <c r="A11" s="20"/>
      <c r="B11" s="20"/>
      <c r="C11" s="20"/>
      <c r="D11" s="20"/>
      <c r="E11" s="20"/>
      <c r="L11"/>
      <c r="M11"/>
      <c r="N11"/>
      <c r="O11"/>
      <c r="P11"/>
    </row>
    <row r="12" spans="1:16" x14ac:dyDescent="0.55000000000000004">
      <c r="A12" s="20"/>
      <c r="B12" s="20"/>
      <c r="C12" s="20"/>
      <c r="D12" s="20"/>
      <c r="E12" s="20"/>
      <c r="L12"/>
      <c r="M12"/>
      <c r="N12"/>
      <c r="O12"/>
      <c r="P12"/>
    </row>
    <row r="13" spans="1:16" s="11" customFormat="1" x14ac:dyDescent="0.5500000000000000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6" x14ac:dyDescent="0.55000000000000004">
      <c r="A14" s="20"/>
      <c r="B14" s="20"/>
      <c r="C14" s="20"/>
      <c r="D14" s="20"/>
      <c r="E14" s="20"/>
      <c r="L14"/>
      <c r="M14"/>
      <c r="N14"/>
      <c r="O14"/>
      <c r="P14"/>
    </row>
    <row r="15" spans="1:16" s="11" customFormat="1" x14ac:dyDescent="0.5500000000000000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DFC</vt:lpstr>
      <vt:lpstr>DRE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2021-03-09T04:28:38Z</dcterms:created>
  <dcterms:modified xsi:type="dcterms:W3CDTF">2021-03-17T04:23:32Z</dcterms:modified>
</cp:coreProperties>
</file>