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7Periodo\Fin_I\APS1\Planilhas\"/>
    </mc:Choice>
  </mc:AlternateContent>
  <xr:revisionPtr revIDLastSave="0" documentId="13_ncr:1_{01FF4DB0-330D-42F5-8C3F-BD76A54FB49D}" xr6:coauthVersionLast="46" xr6:coauthVersionMax="46" xr10:uidLastSave="{00000000-0000-0000-0000-000000000000}"/>
  <bookViews>
    <workbookView xWindow="-108" yWindow="-108" windowWidth="23256" windowHeight="12576" activeTab="2" xr2:uid="{4AED71FF-91D9-491B-A893-2F3A98F1C88C}"/>
  </bookViews>
  <sheets>
    <sheet name="BP" sheetId="1" r:id="rId1"/>
    <sheet name="DFC" sheetId="2" r:id="rId2"/>
    <sheet name="DRE" sheetId="3" r:id="rId3"/>
    <sheet name="Açõ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3" l="1"/>
  <c r="H18" i="3"/>
  <c r="F18" i="3"/>
  <c r="D18" i="3"/>
  <c r="B18" i="3"/>
  <c r="O32" i="3"/>
  <c r="N32" i="3"/>
  <c r="M32" i="3"/>
  <c r="O31" i="3"/>
  <c r="N31" i="3"/>
  <c r="M31" i="3"/>
  <c r="O30" i="3"/>
  <c r="N30" i="3"/>
  <c r="M30" i="3"/>
  <c r="O29" i="3"/>
  <c r="N29" i="3"/>
  <c r="M29" i="3"/>
  <c r="O28" i="3"/>
  <c r="N28" i="3"/>
  <c r="M28" i="3"/>
  <c r="O27" i="3"/>
  <c r="N27" i="3"/>
  <c r="M27" i="3"/>
  <c r="O26" i="3"/>
  <c r="N26" i="3"/>
  <c r="M26" i="3"/>
  <c r="O25" i="3"/>
  <c r="N25" i="3"/>
  <c r="M25" i="3"/>
  <c r="O24" i="3"/>
  <c r="N24" i="3"/>
  <c r="M24" i="3"/>
  <c r="O23" i="3"/>
  <c r="N23" i="3"/>
  <c r="M23" i="3"/>
  <c r="O22" i="3"/>
  <c r="N22" i="3"/>
  <c r="M22" i="3"/>
  <c r="O21" i="3"/>
  <c r="N21" i="3"/>
  <c r="M21" i="3"/>
  <c r="O20" i="3"/>
  <c r="N20" i="3"/>
  <c r="M20" i="3"/>
  <c r="O19" i="3"/>
  <c r="N19" i="3"/>
  <c r="M19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O15" i="3"/>
  <c r="N15" i="3"/>
  <c r="M15" i="3"/>
  <c r="L15" i="3"/>
  <c r="O14" i="3"/>
  <c r="N14" i="3"/>
  <c r="M14" i="3"/>
  <c r="L14" i="3"/>
  <c r="O13" i="3"/>
  <c r="N13" i="3"/>
  <c r="M13" i="3"/>
  <c r="L13" i="3"/>
  <c r="O12" i="3"/>
  <c r="N12" i="3"/>
  <c r="M12" i="3"/>
  <c r="L12" i="3"/>
  <c r="O11" i="3"/>
  <c r="N11" i="3"/>
  <c r="M11" i="3"/>
  <c r="L11" i="3"/>
  <c r="O10" i="3"/>
  <c r="N10" i="3"/>
  <c r="M10" i="3"/>
  <c r="L10" i="3"/>
  <c r="O9" i="3"/>
  <c r="N9" i="3"/>
  <c r="M9" i="3"/>
  <c r="L9" i="3"/>
  <c r="O8" i="3"/>
  <c r="N8" i="3"/>
  <c r="M8" i="3"/>
  <c r="L8" i="3"/>
  <c r="O7" i="3"/>
  <c r="N7" i="3"/>
  <c r="M7" i="3"/>
  <c r="L7" i="3"/>
  <c r="O6" i="3"/>
  <c r="N6" i="3"/>
  <c r="M6" i="3"/>
  <c r="L6" i="3"/>
  <c r="O5" i="3"/>
  <c r="N5" i="3"/>
  <c r="M5" i="3"/>
  <c r="L5" i="3"/>
  <c r="O4" i="3"/>
  <c r="N4" i="3"/>
  <c r="M4" i="3"/>
  <c r="L4" i="3"/>
  <c r="O3" i="3"/>
  <c r="N3" i="3"/>
  <c r="M3" i="3"/>
  <c r="L3" i="3"/>
  <c r="O2" i="3"/>
  <c r="N2" i="3"/>
  <c r="M2" i="3"/>
  <c r="L2" i="3"/>
  <c r="O4" i="1"/>
  <c r="R39" i="1"/>
  <c r="Q39" i="1"/>
  <c r="P39" i="1"/>
  <c r="O39" i="1"/>
  <c r="N39" i="1"/>
  <c r="R38" i="1"/>
  <c r="Q38" i="1"/>
  <c r="P38" i="1"/>
  <c r="O38" i="1"/>
  <c r="N38" i="1"/>
  <c r="R37" i="1"/>
  <c r="Q37" i="1"/>
  <c r="P37" i="1"/>
  <c r="O37" i="1"/>
  <c r="N37" i="1"/>
  <c r="R36" i="1"/>
  <c r="Q36" i="1"/>
  <c r="P36" i="1"/>
  <c r="O36" i="1"/>
  <c r="N36" i="1"/>
  <c r="R35" i="1"/>
  <c r="Q35" i="1"/>
  <c r="P35" i="1"/>
  <c r="O35" i="1"/>
  <c r="N35" i="1"/>
  <c r="R34" i="1"/>
  <c r="Q34" i="1"/>
  <c r="P34" i="1"/>
  <c r="O34" i="1"/>
  <c r="N34" i="1"/>
  <c r="R33" i="1"/>
  <c r="Q33" i="1"/>
  <c r="P33" i="1"/>
  <c r="O33" i="1"/>
  <c r="N33" i="1"/>
  <c r="R32" i="1"/>
  <c r="Q32" i="1"/>
  <c r="P32" i="1"/>
  <c r="O32" i="1"/>
  <c r="N32" i="1"/>
  <c r="R31" i="1"/>
  <c r="Q31" i="1"/>
  <c r="P31" i="1"/>
  <c r="O31" i="1"/>
  <c r="N31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R27" i="1"/>
  <c r="Q27" i="1"/>
  <c r="P27" i="1"/>
  <c r="O27" i="1"/>
  <c r="N27" i="1"/>
  <c r="R26" i="1"/>
  <c r="Q26" i="1"/>
  <c r="P26" i="1"/>
  <c r="O26" i="1"/>
  <c r="N26" i="1"/>
  <c r="R25" i="1"/>
  <c r="Q25" i="1"/>
  <c r="P25" i="1"/>
  <c r="O25" i="1"/>
  <c r="N25" i="1"/>
  <c r="R24" i="1"/>
  <c r="Q24" i="1"/>
  <c r="P24" i="1"/>
  <c r="O24" i="1"/>
  <c r="N24" i="1"/>
  <c r="R23" i="1"/>
  <c r="Q23" i="1"/>
  <c r="P23" i="1"/>
  <c r="O23" i="1"/>
  <c r="N23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R19" i="1"/>
  <c r="Q19" i="1"/>
  <c r="P19" i="1"/>
  <c r="O19" i="1"/>
  <c r="N19" i="1"/>
  <c r="R18" i="1"/>
  <c r="Q18" i="1"/>
  <c r="P18" i="1"/>
  <c r="O18" i="1"/>
  <c r="N18" i="1"/>
  <c r="R17" i="1"/>
  <c r="Q17" i="1"/>
  <c r="P17" i="1"/>
  <c r="O17" i="1"/>
  <c r="N17" i="1"/>
  <c r="R16" i="1"/>
  <c r="Q16" i="1"/>
  <c r="P16" i="1"/>
  <c r="O16" i="1"/>
  <c r="N16" i="1"/>
  <c r="R15" i="1"/>
  <c r="Q15" i="1"/>
  <c r="P15" i="1"/>
  <c r="O15" i="1"/>
  <c r="N15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R11" i="1"/>
  <c r="Q11" i="1"/>
  <c r="P11" i="1"/>
  <c r="O11" i="1"/>
  <c r="N11" i="1"/>
  <c r="R10" i="1"/>
  <c r="Q10" i="1"/>
  <c r="P10" i="1"/>
  <c r="O10" i="1"/>
  <c r="N10" i="1"/>
  <c r="R9" i="1"/>
  <c r="Q9" i="1"/>
  <c r="P9" i="1"/>
  <c r="O9" i="1"/>
  <c r="N9" i="1"/>
  <c r="R8" i="1"/>
  <c r="Q8" i="1"/>
  <c r="P8" i="1"/>
  <c r="O8" i="1"/>
  <c r="N8" i="1"/>
  <c r="R7" i="1"/>
  <c r="Q7" i="1"/>
  <c r="P7" i="1"/>
  <c r="O7" i="1"/>
  <c r="N7" i="1"/>
  <c r="R6" i="1"/>
  <c r="Q6" i="1"/>
  <c r="P6" i="1"/>
  <c r="O6" i="1"/>
  <c r="N6" i="1"/>
  <c r="R5" i="1"/>
  <c r="Q5" i="1"/>
  <c r="P5" i="1"/>
  <c r="O5" i="1"/>
  <c r="N5" i="1"/>
  <c r="R4" i="1"/>
  <c r="Q4" i="1"/>
  <c r="P4" i="1"/>
  <c r="N4" i="1"/>
  <c r="R3" i="1"/>
  <c r="Q3" i="1"/>
  <c r="P3" i="1"/>
  <c r="O3" i="1"/>
  <c r="N3" i="1"/>
  <c r="R2" i="1"/>
  <c r="Q2" i="1"/>
  <c r="P2" i="1"/>
  <c r="O2" i="1"/>
  <c r="N2" i="1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tc={474D2396-3B5A-4D30-AA2F-97EF85D22CF4}</author>
    <author>tc={CB54EAA7-7630-4DE6-A8C5-DC4B3853480F}</author>
  </authors>
  <commentList>
    <comment ref="A1" authorId="0" shapeId="0" xr:uid="{474D2396-3B5A-4D30-AA2F-97EF85D22CF4}">
      <text>
        <t>[Threaded comment]
Your version of Excel allows you to read this threaded comment; however, any edits to it will get removed if the file is opened in a newer version of Excel. Learn more: https://go.microsoft.com/fwlink/?linkid=870924
Comment:
    R$ em milhares</t>
      </text>
    </comment>
    <comment ref="M1" authorId="1" shapeId="0" xr:uid="{CB54EAA7-7630-4DE6-A8C5-DC4B3853480F}">
      <text>
        <t>[Threaded comment]
Your version of Excel allows you to read this threaded comment; however, any edits to it will get removed if the file is opened in a newer version of Excel. Learn more: https://go.microsoft.com/fwlink/?linkid=870924
Comment:
    R$ em milhares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tc={0E5F497C-D1FD-43CB-BC62-853A4DF49BB0}</author>
  </authors>
  <commentList>
    <comment ref="A1" authorId="0" shapeId="0" xr:uid="{0E5F497C-D1FD-43CB-BC62-853A4DF49BB0}">
      <text>
        <t>[Threaded comment]
Your version of Excel allows you to read this threaded comment; however, any edits to it will get removed if the file is opened in a newer version of Excel. Learn more: https://go.microsoft.com/fwlink/?linkid=870924
Comment:
    R$ em milhares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tc={F83BD455-CFDB-46B2-BCBD-6E6F4D57F8E2}</author>
    <author>tc={F4C4076E-5F92-4ACE-9C4C-51F7EF9142E3}</author>
    <author>tc={6659FC3D-C303-47AA-9E2F-AE43B6738D5B}</author>
  </authors>
  <commentList>
    <comment ref="A1" authorId="0" shapeId="0" xr:uid="{F83BD455-CFDB-46B2-BCBD-6E6F4D57F8E2}">
      <text>
        <t>[Threaded comment]
Your version of Excel allows you to read this threaded comment; however, any edits to it will get removed if the file is opened in a newer version of Excel. Learn more: https://go.microsoft.com/fwlink/?linkid=870924
Comment:
    R$ em milhares</t>
      </text>
    </comment>
    <comment ref="K1" authorId="1" shapeId="0" xr:uid="{F4C4076E-5F92-4ACE-9C4C-51F7EF9142E3}">
      <text>
        <t>[Threaded comment]
Your version of Excel allows you to read this threaded comment; however, any edits to it will get removed if the file is opened in a newer version of Excel. Learn more: https://go.microsoft.com/fwlink/?linkid=870924
Comment:
    R$ em milhares</t>
      </text>
    </comment>
    <comment ref="K18" authorId="2" shapeId="0" xr:uid="{6659FC3D-C303-47AA-9E2F-AE43B6738D5B}">
      <text>
        <t>[Threaded comment]
Your version of Excel allows you to read this threaded comment; however, any edits to it will get removed if the file is opened in a newer version of Excel. Learn more: https://go.microsoft.com/fwlink/?linkid=870924
Comment:
    R$ em milhares</t>
      </text>
    </comment>
  </commentList>
</comments>
</file>

<file path=xl/sharedStrings.xml><?xml version="1.0" encoding="utf-8"?>
<sst xmlns="http://schemas.openxmlformats.org/spreadsheetml/2006/main" count="182" uniqueCount="101">
  <si>
    <t>Ativo Total</t>
  </si>
  <si>
    <t>Ativo Circulante</t>
  </si>
  <si>
    <t>Impostos a Recuperar</t>
  </si>
  <si>
    <t>Investimentos</t>
  </si>
  <si>
    <t>Imobilizado</t>
  </si>
  <si>
    <t>Caixa e Equivalentes</t>
  </si>
  <si>
    <t>Ativo Não Circulante</t>
  </si>
  <si>
    <t>A Receber de Partes Relacionadas</t>
  </si>
  <si>
    <t>Intangível</t>
  </si>
  <si>
    <t>Passivo Circulante</t>
  </si>
  <si>
    <t>Reservas de Capital</t>
  </si>
  <si>
    <t>Reserva de Lucros</t>
  </si>
  <si>
    <t>Obrigações Sociais e Trabalhistas</t>
  </si>
  <si>
    <t>Fornecedores</t>
  </si>
  <si>
    <t>Impostos a Pagar</t>
  </si>
  <si>
    <t>Passivo Não Circulante</t>
  </si>
  <si>
    <t>Impostos Diferidos</t>
  </si>
  <si>
    <t>Patrimônio Líquido Consolidado</t>
  </si>
  <si>
    <t>Capital Social</t>
  </si>
  <si>
    <t>Ajustes de Avaliação Patrimonial</t>
  </si>
  <si>
    <t>(+) Receita Líquida Operacional</t>
  </si>
  <si>
    <t>(-) Custo dos Produtos Vendidos</t>
  </si>
  <si>
    <t>(=) Lucro Bruto</t>
  </si>
  <si>
    <t>(-) Despesas com Vendas</t>
  </si>
  <si>
    <t>(-) Despesas Administrativas</t>
  </si>
  <si>
    <t>(+) Outras Receitas Operacionais</t>
  </si>
  <si>
    <t>(-) Outras Despesas Operacionais</t>
  </si>
  <si>
    <t>(+) Equivalência Patrimonial</t>
  </si>
  <si>
    <t>(+) Receitas Financeiras</t>
  </si>
  <si>
    <t>(-) Despesas Financeiras</t>
  </si>
  <si>
    <t>(=) LAJIR</t>
  </si>
  <si>
    <t>(=) LAIR</t>
  </si>
  <si>
    <t>(-) IR e CSLL</t>
  </si>
  <si>
    <t>Participação dos Acionistas Minoritários</t>
  </si>
  <si>
    <t>(=) Lucro Líquido</t>
  </si>
  <si>
    <t>(+) Caixa Gerado por Operações</t>
  </si>
  <si>
    <t>Variação em Ativo e Passivo</t>
  </si>
  <si>
    <t>(+) Caixa Gerado por Investimento</t>
  </si>
  <si>
    <t>(+) Caixa Gerado por Financiamento</t>
  </si>
  <si>
    <t>(+) Efeito Cambial</t>
  </si>
  <si>
    <t>(=) Variação Líquida de Caixa</t>
  </si>
  <si>
    <t>Caixa Gerado nas Operações</t>
  </si>
  <si>
    <t>Lucro Líquido</t>
  </si>
  <si>
    <t>Depreciação, Amortização e Exaustão</t>
  </si>
  <si>
    <t>Resultado na Venda de Ativo Permanente</t>
  </si>
  <si>
    <t>Valor Contábil de Bens Vendidos</t>
  </si>
  <si>
    <t>Ganho na Equivalência Patrimonial</t>
  </si>
  <si>
    <t>Outros Ganhos Não Caixa</t>
  </si>
  <si>
    <t>Redução (Aumento) a Receber</t>
  </si>
  <si>
    <t>Redução (Aumento) Estoques</t>
  </si>
  <si>
    <t>Redução (Aumento) Outros Ativos</t>
  </si>
  <si>
    <t>Aumento (Redução) Fornecedores</t>
  </si>
  <si>
    <t>Aumento (Redução) Impostos e Obrigações Trabalhistas</t>
  </si>
  <si>
    <t>Aumento (Redução) Outros Passivos</t>
  </si>
  <si>
    <t>Outros Ítens do Fluxo de Caixa Operacional</t>
  </si>
  <si>
    <t>Compra Líquida de Ativo Permanente</t>
  </si>
  <si>
    <t>Compra de Investimento Permanente</t>
  </si>
  <si>
    <t>Compra Ativo Imobilizado e Intangível</t>
  </si>
  <si>
    <t>Venda de Ativo Permanente</t>
  </si>
  <si>
    <t>Resgate (Aplicação) Financeira Líquida</t>
  </si>
  <si>
    <t>Caixa Gerado Aquisição (Venda) de Investidas</t>
  </si>
  <si>
    <t>Financiamentos Obtidos Líquido</t>
  </si>
  <si>
    <t>Financiamentos Obtidos</t>
  </si>
  <si>
    <t>Financiamentos Pagos</t>
  </si>
  <si>
    <t>Aumento Líquido de Capital</t>
  </si>
  <si>
    <t>Aumento de Capital</t>
  </si>
  <si>
    <t>Reducao de Capital</t>
  </si>
  <si>
    <t>Dividendos Pagos</t>
  </si>
  <si>
    <t>Caixa Gerado Outros Financiamentos</t>
  </si>
  <si>
    <t>Contas a Receber CP</t>
  </si>
  <si>
    <t>Estoques CP</t>
  </si>
  <si>
    <t>Despesas Antecipadas CP</t>
  </si>
  <si>
    <t>Outros CP</t>
  </si>
  <si>
    <t>Contas a Receber LP</t>
  </si>
  <si>
    <t>Estoques LP</t>
  </si>
  <si>
    <t>Despesas Antecipadas LP</t>
  </si>
  <si>
    <t>Outros LP</t>
  </si>
  <si>
    <t>Financiamento CP</t>
  </si>
  <si>
    <t>Debêntures CP</t>
  </si>
  <si>
    <t>Provisões CP</t>
  </si>
  <si>
    <t>Outras Obrigações CP</t>
  </si>
  <si>
    <t>Financiamento LP</t>
  </si>
  <si>
    <t>Debêntures LP</t>
  </si>
  <si>
    <t>Outras Obrigações LP</t>
  </si>
  <si>
    <t>Provisões LP</t>
  </si>
  <si>
    <t>Passivo Total</t>
  </si>
  <si>
    <t>MRV ON</t>
  </si>
  <si>
    <t>Preço por Ação (Fechamento do Ano)</t>
  </si>
  <si>
    <t>Quantidade de Ações</t>
  </si>
  <si>
    <t>AV 2016</t>
  </si>
  <si>
    <t>AV 2017</t>
  </si>
  <si>
    <t>AV 2018</t>
  </si>
  <si>
    <t>AV 2019</t>
  </si>
  <si>
    <t>AV 2020</t>
  </si>
  <si>
    <t>AH2016</t>
  </si>
  <si>
    <t>AH2017</t>
  </si>
  <si>
    <t>AH2018</t>
  </si>
  <si>
    <t>AH2019</t>
  </si>
  <si>
    <t>AH2020</t>
  </si>
  <si>
    <t>ANALISE HORIZONTAL</t>
  </si>
  <si>
    <t>Crescimento Ano/AnoAnterior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</si>
</sst>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333333"/>
      <name val="Arial"/>
      <family val="2"/>
    </font>
    <font>
      <sz val="9"/>
      <color rgb="FF0015AA"/>
      <name val="Arial"/>
      <family val="2"/>
    </font>
    <font>
      <sz val="9"/>
      <color rgb="FF3297D3"/>
      <name val="Arial"/>
      <family val="2"/>
    </font>
    <font>
      <b/>
      <sz val="9"/>
      <color rgb="FF333333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3" fontId="2" fillId="4" borderId="1" xfId="0" applyNumberFormat="1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left"/>
    </xf>
    <xf numFmtId="3" fontId="0" fillId="0" borderId="1" xfId="0" applyNumberFormat="1" applyFont="1" applyFill="1" applyBorder="1" applyAlignment="1">
      <alignment horizontal="center" vertical="center" shrinkToFit="1"/>
    </xf>
    <xf numFmtId="0" fontId="2" fillId="0" borderId="0" xfId="0" applyFont="1"/>
    <xf numFmtId="0" fontId="4" fillId="2" borderId="1" xfId="0" applyFont="1" applyFill="1" applyBorder="1" applyAlignment="1">
      <alignment horizontal="left" vertical="center" shrinkToFit="1"/>
    </xf>
    <xf numFmtId="3" fontId="4" fillId="2" borderId="1" xfId="0" applyNumberFormat="1" applyFont="1" applyFill="1" applyBorder="1" applyAlignment="1">
      <alignment horizontal="right" vertical="center" shrinkToFit="1"/>
    </xf>
    <xf numFmtId="0" fontId="5" fillId="2" borderId="1" xfId="0" applyFont="1" applyFill="1" applyBorder="1" applyAlignment="1">
      <alignment horizontal="left" vertical="center" indent="1" shrinkToFit="1"/>
    </xf>
    <xf numFmtId="3" fontId="5" fillId="2" borderId="1" xfId="0" applyNumberFormat="1" applyFont="1" applyFill="1" applyBorder="1" applyAlignment="1">
      <alignment horizontal="right" vertical="center" shrinkToFit="1"/>
    </xf>
    <xf numFmtId="0" fontId="6" fillId="2" borderId="1" xfId="0" applyFont="1" applyFill="1" applyBorder="1" applyAlignment="1">
      <alignment horizontal="left" vertical="center" indent="2" shrinkToFit="1"/>
    </xf>
    <xf numFmtId="3" fontId="6" fillId="2" borderId="1" xfId="0" applyNumberFormat="1" applyFont="1" applyFill="1" applyBorder="1" applyAlignment="1">
      <alignment horizontal="right" vertical="center" shrinkToFit="1"/>
    </xf>
    <xf numFmtId="0" fontId="7" fillId="2" borderId="1" xfId="0" applyFont="1" applyFill="1" applyBorder="1" applyAlignment="1">
      <alignment horizontal="left" vertical="center" shrinkToFit="1"/>
    </xf>
    <xf numFmtId="3" fontId="7" fillId="2" borderId="1" xfId="0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9" fillId="0" borderId="0" xfId="0" applyFont="1"/>
    <xf numFmtId="4" fontId="0" fillId="0" borderId="1" xfId="0" applyNumberFormat="1" applyFont="1" applyFill="1" applyBorder="1" applyAlignment="1">
      <alignment horizontal="center" vertical="center" shrinkToFit="1"/>
    </xf>
    <xf numFmtId="164" fontId="2" fillId="4" borderId="1" xfId="1" applyNumberFormat="1" applyFont="1" applyFill="1" applyBorder="1" applyAlignment="1">
      <alignment horizontal="center" vertical="center" shrinkToFit="1"/>
    </xf>
    <xf numFmtId="164" fontId="2" fillId="0" borderId="1" xfId="1" applyNumberFormat="1" applyFont="1" applyFill="1" applyBorder="1" applyAlignment="1">
      <alignment horizontal="center" vertical="center" shrinkToFit="1"/>
    </xf>
    <xf numFmtId="164" fontId="0" fillId="0" borderId="1" xfId="1" applyNumberFormat="1" applyFont="1" applyFill="1" applyBorder="1" applyAlignment="1">
      <alignment horizontal="center" vertical="center" shrinkToFit="1"/>
    </xf>
    <xf numFmtId="10" fontId="2" fillId="4" borderId="1" xfId="1" applyNumberFormat="1" applyFont="1" applyFill="1" applyBorder="1" applyAlignment="1">
      <alignment horizontal="center" vertical="center" shrinkToFit="1"/>
    </xf>
    <xf numFmtId="10" fontId="2" fillId="0" borderId="1" xfId="1" applyNumberFormat="1" applyFont="1" applyFill="1" applyBorder="1" applyAlignment="1">
      <alignment horizontal="center" vertical="center" shrinkToFit="1"/>
    </xf>
    <xf numFmtId="10" fontId="0" fillId="0" borderId="1" xfId="1" applyNumberFormat="1" applyFont="1" applyFill="1" applyBorder="1" applyAlignment="1">
      <alignment horizontal="center" vertical="center" shrinkToFit="1"/>
    </xf>
    <xf numFmtId="10" fontId="2" fillId="4" borderId="1" xfId="0" applyNumberFormat="1" applyFont="1" applyFill="1" applyBorder="1" applyAlignment="1">
      <alignment horizontal="center" vertical="center" shrinkToFit="1"/>
    </xf>
    <xf numFmtId="10" fontId="2" fillId="0" borderId="1" xfId="0" applyNumberFormat="1" applyFont="1" applyFill="1" applyBorder="1" applyAlignment="1">
      <alignment horizontal="center" vertical="center" shrinkToFit="1"/>
    </xf>
    <xf numFmtId="10" fontId="0" fillId="0" borderId="1" xfId="0" applyNumberFormat="1" applyFont="1" applyFill="1" applyBorder="1" applyAlignment="1">
      <alignment horizontal="center" vertical="center" shrinkToFi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dro Ramos" id="{DE9F4A27-840D-4BF8-8C4C-A2DCB8D43F19}" userId="7ae5f1e2c26af78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3-15T03:58:15.99" personId="{DE9F4A27-840D-4BF8-8C4C-A2DCB8D43F19}" id="{474D2396-3B5A-4D30-AA2F-97EF85D22CF4}">
    <text>R$ em milhares</text>
  </threadedComment>
  <threadedComment ref="M1" dT="2021-03-15T03:58:15.99" personId="{DE9F4A27-840D-4BF8-8C4C-A2DCB8D43F19}" id="{CB54EAA7-7630-4DE6-A8C5-DC4B3853480F}">
    <text>R$ em milhares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3-15T03:58:15.99" personId="{DE9F4A27-840D-4BF8-8C4C-A2DCB8D43F19}" id="{0E5F497C-D1FD-43CB-BC62-853A4DF49BB0}">
    <text>R$ em milhares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3-15T03:58:15.99" personId="{DE9F4A27-840D-4BF8-8C4C-A2DCB8D43F19}" id="{F83BD455-CFDB-46B2-BCBD-6E6F4D57F8E2}">
    <text>R$ em milhares</text>
  </threadedComment>
  <threadedComment ref="K1" dT="2021-03-15T03:58:15.99" personId="{DE9F4A27-840D-4BF8-8C4C-A2DCB8D43F19}" id="{F4C4076E-5F92-4ACE-9C4C-51F7EF9142E3}">
    <text>R$ em milhares</text>
  </threadedComment>
  <threadedComment ref="K18" dT="2021-03-15T03:58:15.99" personId="{DE9F4A27-840D-4BF8-8C4C-A2DCB8D43F19}" id="{6659FC3D-C303-47AA-9E2F-AE43B6738D5B}">
    <text>R$ em milhares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EB8EF-9E07-481F-986E-67E9360D3EB6}">
  <dimension ref="A1:R39"/>
  <sheetViews>
    <sheetView showGridLines="0" topLeftCell="E1" zoomScaleNormal="100" workbookViewId="0">
      <selection activeCell="L11" sqref="L11"/>
    </sheetView>
  </sheetViews>
  <sheetFormatPr defaultColWidth="8.88671875" defaultRowHeight="14.4" x14ac:dyDescent="0.3"/>
  <cols>
    <col min="1" max="1" width="32.33203125" style="2" bestFit="1" customWidth="1"/>
    <col min="2" max="11" width="13.109375" style="1" customWidth="1"/>
    <col min="13" max="13" width="32.33203125" style="2" bestFit="1" customWidth="1"/>
    <col min="14" max="18" width="13.109375" style="1" customWidth="1"/>
    <col min="19" max="16384" width="8.88671875" style="1"/>
  </cols>
  <sheetData>
    <row r="1" spans="1:18" x14ac:dyDescent="0.3">
      <c r="A1" s="3" t="s">
        <v>86</v>
      </c>
      <c r="B1" s="4">
        <v>2016</v>
      </c>
      <c r="C1" s="4" t="s">
        <v>89</v>
      </c>
      <c r="D1" s="4">
        <v>2017</v>
      </c>
      <c r="E1" s="4" t="s">
        <v>90</v>
      </c>
      <c r="F1" s="4">
        <v>2018</v>
      </c>
      <c r="G1" s="4" t="s">
        <v>91</v>
      </c>
      <c r="H1" s="4">
        <v>2019</v>
      </c>
      <c r="I1" s="4" t="s">
        <v>92</v>
      </c>
      <c r="J1" s="4">
        <v>2020</v>
      </c>
      <c r="K1" s="4" t="s">
        <v>93</v>
      </c>
      <c r="M1" s="3" t="s">
        <v>99</v>
      </c>
      <c r="N1" s="4" t="s">
        <v>94</v>
      </c>
      <c r="O1" s="4" t="s">
        <v>95</v>
      </c>
      <c r="P1" s="4" t="s">
        <v>96</v>
      </c>
      <c r="Q1" s="4" t="s">
        <v>97</v>
      </c>
      <c r="R1" s="4" t="s">
        <v>98</v>
      </c>
    </row>
    <row r="2" spans="1:18" x14ac:dyDescent="0.3">
      <c r="A2" s="5" t="s">
        <v>0</v>
      </c>
      <c r="B2" s="6">
        <v>12327013</v>
      </c>
      <c r="C2" s="26">
        <f>B2/B$2</f>
        <v>1</v>
      </c>
      <c r="D2" s="6">
        <v>14558500</v>
      </c>
      <c r="E2" s="26">
        <f>D2/D$2</f>
        <v>1</v>
      </c>
      <c r="F2" s="6">
        <v>13636891</v>
      </c>
      <c r="G2" s="26">
        <f>F2/F$2</f>
        <v>1</v>
      </c>
      <c r="H2" s="6">
        <v>14686323</v>
      </c>
      <c r="I2" s="26">
        <f>H2/H$2</f>
        <v>1</v>
      </c>
      <c r="J2" s="6">
        <v>18062015</v>
      </c>
      <c r="K2" s="26">
        <f>J2/J$2</f>
        <v>1</v>
      </c>
      <c r="M2" s="5" t="s">
        <v>0</v>
      </c>
      <c r="N2" s="29">
        <f t="shared" ref="N2:N39" si="0">B2/$B2</f>
        <v>1</v>
      </c>
      <c r="O2" s="29">
        <f t="shared" ref="O2:O39" si="1">D2/$B2</f>
        <v>1.1810241459143427</v>
      </c>
      <c r="P2" s="29">
        <f t="shared" ref="P2:P39" si="2">F2/$B2</f>
        <v>1.106260778665521</v>
      </c>
      <c r="Q2" s="29">
        <f t="shared" ref="Q2:Q39" si="3">H2/$B2</f>
        <v>1.1913934868081992</v>
      </c>
      <c r="R2" s="29">
        <f t="shared" ref="R2:R39" si="4">J2/$B2</f>
        <v>1.4652385780724009</v>
      </c>
    </row>
    <row r="3" spans="1:18" x14ac:dyDescent="0.3">
      <c r="A3" s="7" t="s">
        <v>1</v>
      </c>
      <c r="B3" s="8">
        <v>7120084</v>
      </c>
      <c r="C3" s="27">
        <f t="shared" ref="C3:E18" si="5">B3/B$2</f>
        <v>0.57760010474556978</v>
      </c>
      <c r="D3" s="8">
        <v>8315552</v>
      </c>
      <c r="E3" s="27">
        <f t="shared" si="5"/>
        <v>0.5711819212144108</v>
      </c>
      <c r="F3" s="8">
        <v>7861258</v>
      </c>
      <c r="G3" s="27">
        <f t="shared" ref="G3:I3" si="6">F3/F$2</f>
        <v>0.57646995931843992</v>
      </c>
      <c r="H3" s="8">
        <v>7801154</v>
      </c>
      <c r="I3" s="27">
        <f t="shared" si="6"/>
        <v>0.53118496712894026</v>
      </c>
      <c r="J3" s="8">
        <v>8564095</v>
      </c>
      <c r="K3" s="27">
        <f t="shared" ref="K3" si="7">J3/J$2</f>
        <v>0.47414947889258202</v>
      </c>
      <c r="M3" s="7" t="s">
        <v>1</v>
      </c>
      <c r="N3" s="30">
        <f t="shared" si="0"/>
        <v>1</v>
      </c>
      <c r="O3" s="30">
        <f t="shared" si="1"/>
        <v>1.1679008281362973</v>
      </c>
      <c r="P3" s="30">
        <f t="shared" si="2"/>
        <v>1.1040962438083595</v>
      </c>
      <c r="Q3" s="30">
        <f t="shared" si="3"/>
        <v>1.0956547703650688</v>
      </c>
      <c r="R3" s="30">
        <f t="shared" si="4"/>
        <v>1.2028081410275497</v>
      </c>
    </row>
    <row r="4" spans="1:18" x14ac:dyDescent="0.3">
      <c r="A4" s="9" t="s">
        <v>5</v>
      </c>
      <c r="B4" s="10">
        <v>1763552</v>
      </c>
      <c r="C4" s="28">
        <f t="shared" si="5"/>
        <v>0.14306401721163106</v>
      </c>
      <c r="D4" s="10">
        <v>713123</v>
      </c>
      <c r="E4" s="28">
        <f t="shared" si="5"/>
        <v>4.8983274375794209E-2</v>
      </c>
      <c r="F4" s="10">
        <v>794852</v>
      </c>
      <c r="G4" s="28">
        <f t="shared" ref="G4:I4" si="8">F4/F$2</f>
        <v>5.8286892518243344E-2</v>
      </c>
      <c r="H4" s="10">
        <v>674919</v>
      </c>
      <c r="I4" s="28">
        <f t="shared" si="8"/>
        <v>4.5955614621849189E-2</v>
      </c>
      <c r="J4" s="10">
        <v>1080705</v>
      </c>
      <c r="K4" s="28">
        <f t="shared" ref="K4" si="9">J4/J$2</f>
        <v>5.9833025274311863E-2</v>
      </c>
      <c r="M4" s="9" t="s">
        <v>5</v>
      </c>
      <c r="N4" s="31">
        <f t="shared" si="0"/>
        <v>1</v>
      </c>
      <c r="O4" s="31">
        <f t="shared" si="1"/>
        <v>0.40436743572063655</v>
      </c>
      <c r="P4" s="31">
        <f t="shared" si="2"/>
        <v>0.45071083812668977</v>
      </c>
      <c r="Q4" s="31">
        <f t="shared" si="3"/>
        <v>0.38270433760955164</v>
      </c>
      <c r="R4" s="31">
        <f t="shared" si="4"/>
        <v>0.61280018961731775</v>
      </c>
    </row>
    <row r="5" spans="1:18" x14ac:dyDescent="0.3">
      <c r="A5" s="9" t="s">
        <v>69</v>
      </c>
      <c r="B5" s="10">
        <v>1662025</v>
      </c>
      <c r="C5" s="28">
        <f t="shared" si="5"/>
        <v>0.13482787760506135</v>
      </c>
      <c r="D5" s="10">
        <v>1594050</v>
      </c>
      <c r="E5" s="28">
        <f t="shared" si="5"/>
        <v>0.10949273620221864</v>
      </c>
      <c r="F5" s="10">
        <v>1457630</v>
      </c>
      <c r="G5" s="28">
        <f t="shared" ref="G5:I5" si="10">F5/F$2</f>
        <v>0.10688873292306876</v>
      </c>
      <c r="H5" s="10">
        <v>1556427</v>
      </c>
      <c r="I5" s="28">
        <f t="shared" si="10"/>
        <v>0.10597799054262935</v>
      </c>
      <c r="J5" s="10">
        <v>1843822</v>
      </c>
      <c r="K5" s="28">
        <f t="shared" ref="K5" si="11">J5/J$2</f>
        <v>0.10208285177484351</v>
      </c>
      <c r="M5" s="9" t="s">
        <v>69</v>
      </c>
      <c r="N5" s="31">
        <f t="shared" si="0"/>
        <v>1</v>
      </c>
      <c r="O5" s="31">
        <f t="shared" si="1"/>
        <v>0.95910109655390263</v>
      </c>
      <c r="P5" s="31">
        <f t="shared" si="2"/>
        <v>0.87702050209834392</v>
      </c>
      <c r="Q5" s="31">
        <f t="shared" si="3"/>
        <v>0.93646425294445035</v>
      </c>
      <c r="R5" s="31">
        <f t="shared" si="4"/>
        <v>1.1093828311848497</v>
      </c>
    </row>
    <row r="6" spans="1:18" x14ac:dyDescent="0.3">
      <c r="A6" s="9" t="s">
        <v>70</v>
      </c>
      <c r="B6" s="10">
        <v>3076734</v>
      </c>
      <c r="C6" s="28">
        <f t="shared" si="5"/>
        <v>0.2495928251231665</v>
      </c>
      <c r="D6" s="10">
        <v>3385767</v>
      </c>
      <c r="E6" s="28">
        <f t="shared" si="5"/>
        <v>0.23256290139780883</v>
      </c>
      <c r="F6" s="10">
        <v>3752301</v>
      </c>
      <c r="G6" s="28">
        <f t="shared" ref="G6:I6" si="12">F6/F$2</f>
        <v>0.27515809871912889</v>
      </c>
      <c r="H6" s="10">
        <v>3959745</v>
      </c>
      <c r="I6" s="28">
        <f t="shared" si="12"/>
        <v>0.26962126599013247</v>
      </c>
      <c r="J6" s="10">
        <v>3741278</v>
      </c>
      <c r="K6" s="28">
        <f t="shared" ref="K6" si="13">J6/J$2</f>
        <v>0.2071351396840275</v>
      </c>
      <c r="M6" s="9" t="s">
        <v>70</v>
      </c>
      <c r="N6" s="31">
        <f t="shared" si="0"/>
        <v>1</v>
      </c>
      <c r="O6" s="31">
        <f t="shared" si="1"/>
        <v>1.1004418971545802</v>
      </c>
      <c r="P6" s="31">
        <f t="shared" si="2"/>
        <v>1.219572767746578</v>
      </c>
      <c r="Q6" s="31">
        <f t="shared" si="3"/>
        <v>1.2869962109171609</v>
      </c>
      <c r="R6" s="31">
        <f t="shared" si="4"/>
        <v>1.2159900725899606</v>
      </c>
    </row>
    <row r="7" spans="1:18" x14ac:dyDescent="0.3">
      <c r="A7" s="9" t="s">
        <v>2</v>
      </c>
      <c r="B7" s="10">
        <v>229364</v>
      </c>
      <c r="C7" s="28">
        <f t="shared" si="5"/>
        <v>1.8606616217570308E-2</v>
      </c>
      <c r="D7" s="10">
        <v>129357</v>
      </c>
      <c r="E7" s="28">
        <f t="shared" si="5"/>
        <v>8.8853247243878154E-3</v>
      </c>
      <c r="F7" s="10">
        <v>107405</v>
      </c>
      <c r="G7" s="28">
        <f t="shared" ref="G7:I7" si="14">F7/F$2</f>
        <v>7.8760620730927607E-3</v>
      </c>
      <c r="H7" s="10">
        <v>98544</v>
      </c>
      <c r="I7" s="28">
        <f t="shared" si="14"/>
        <v>6.7099164304094362E-3</v>
      </c>
      <c r="J7" s="10">
        <v>78280</v>
      </c>
      <c r="K7" s="28">
        <f t="shared" ref="K7" si="15">J7/J$2</f>
        <v>4.3339572024494498E-3</v>
      </c>
      <c r="M7" s="9" t="s">
        <v>2</v>
      </c>
      <c r="N7" s="31">
        <f t="shared" si="0"/>
        <v>1</v>
      </c>
      <c r="O7" s="31">
        <f t="shared" si="1"/>
        <v>0.56398126994646069</v>
      </c>
      <c r="P7" s="31">
        <f t="shared" si="2"/>
        <v>0.46827313789435132</v>
      </c>
      <c r="Q7" s="31">
        <f t="shared" si="3"/>
        <v>0.42964022252838285</v>
      </c>
      <c r="R7" s="31">
        <f t="shared" si="4"/>
        <v>0.34129157147590727</v>
      </c>
    </row>
    <row r="8" spans="1:18" x14ac:dyDescent="0.3">
      <c r="A8" s="9" t="s">
        <v>71</v>
      </c>
      <c r="B8" s="10">
        <v>57205</v>
      </c>
      <c r="C8" s="28">
        <f t="shared" si="5"/>
        <v>4.6406213735638961E-3</v>
      </c>
      <c r="D8" s="10">
        <v>75655</v>
      </c>
      <c r="E8" s="28">
        <f t="shared" si="5"/>
        <v>5.1966205309612939E-3</v>
      </c>
      <c r="F8" s="10">
        <v>92454</v>
      </c>
      <c r="G8" s="28">
        <f t="shared" ref="G8:I8" si="16">F8/F$2</f>
        <v>6.7796978064868308E-3</v>
      </c>
      <c r="H8" s="10">
        <v>81814</v>
      </c>
      <c r="I8" s="28">
        <f t="shared" si="16"/>
        <v>5.5707613130938222E-3</v>
      </c>
      <c r="J8" s="10">
        <v>100980</v>
      </c>
      <c r="K8" s="28">
        <f t="shared" ref="K8" si="17">J8/J$2</f>
        <v>5.5907383533896965E-3</v>
      </c>
      <c r="M8" s="9" t="s">
        <v>71</v>
      </c>
      <c r="N8" s="31">
        <f t="shared" si="0"/>
        <v>1</v>
      </c>
      <c r="O8" s="31">
        <f t="shared" si="1"/>
        <v>1.3225242548728258</v>
      </c>
      <c r="P8" s="31">
        <f t="shared" si="2"/>
        <v>1.6161873962066253</v>
      </c>
      <c r="Q8" s="31">
        <f t="shared" si="3"/>
        <v>1.4301896687352504</v>
      </c>
      <c r="R8" s="31">
        <f t="shared" si="4"/>
        <v>1.7652303120356612</v>
      </c>
    </row>
    <row r="9" spans="1:18" x14ac:dyDescent="0.3">
      <c r="A9" s="9" t="s">
        <v>72</v>
      </c>
      <c r="B9" s="10">
        <v>331204</v>
      </c>
      <c r="C9" s="28">
        <f t="shared" si="5"/>
        <v>2.6868147214576636E-2</v>
      </c>
      <c r="D9" s="10">
        <v>2417600</v>
      </c>
      <c r="E9" s="28">
        <f t="shared" si="5"/>
        <v>0.16606106398324003</v>
      </c>
      <c r="F9" s="10">
        <v>1656616</v>
      </c>
      <c r="G9" s="28">
        <f t="shared" ref="G9:I9" si="18">F9/F$2</f>
        <v>0.1214804752784194</v>
      </c>
      <c r="H9" s="10">
        <v>1429705</v>
      </c>
      <c r="I9" s="28">
        <f t="shared" si="18"/>
        <v>9.734941823082606E-2</v>
      </c>
      <c r="J9" s="10">
        <v>1719030</v>
      </c>
      <c r="K9" s="28">
        <f t="shared" ref="K9" si="19">J9/J$2</f>
        <v>9.5173766603560014E-2</v>
      </c>
      <c r="M9" s="9" t="s">
        <v>72</v>
      </c>
      <c r="N9" s="31">
        <f t="shared" si="0"/>
        <v>1</v>
      </c>
      <c r="O9" s="31">
        <f t="shared" si="1"/>
        <v>7.2994287508604971</v>
      </c>
      <c r="P9" s="31">
        <f t="shared" si="2"/>
        <v>5.0017994951751792</v>
      </c>
      <c r="Q9" s="31">
        <f t="shared" si="3"/>
        <v>4.3166900158210648</v>
      </c>
      <c r="R9" s="31">
        <f t="shared" si="4"/>
        <v>5.1902452868926705</v>
      </c>
    </row>
    <row r="10" spans="1:18" x14ac:dyDescent="0.3">
      <c r="A10" s="7" t="s">
        <v>6</v>
      </c>
      <c r="B10" s="8">
        <v>5206929</v>
      </c>
      <c r="C10" s="27">
        <f t="shared" si="5"/>
        <v>0.42239989525443022</v>
      </c>
      <c r="D10" s="8">
        <v>6242948</v>
      </c>
      <c r="E10" s="27">
        <f t="shared" si="5"/>
        <v>0.4288180787855892</v>
      </c>
      <c r="F10" s="8">
        <v>5775633</v>
      </c>
      <c r="G10" s="27">
        <f t="shared" ref="G10:I10" si="20">F10/F$2</f>
        <v>0.42353004068156003</v>
      </c>
      <c r="H10" s="8">
        <v>6885169</v>
      </c>
      <c r="I10" s="27">
        <f t="shared" si="20"/>
        <v>0.46881503287105969</v>
      </c>
      <c r="J10" s="8">
        <v>9497920</v>
      </c>
      <c r="K10" s="27">
        <f t="shared" ref="K10" si="21">J10/J$2</f>
        <v>0.52585052110741792</v>
      </c>
      <c r="M10" s="7" t="s">
        <v>6</v>
      </c>
      <c r="N10" s="30">
        <f t="shared" si="0"/>
        <v>1</v>
      </c>
      <c r="O10" s="30">
        <f t="shared" si="1"/>
        <v>1.198969296489351</v>
      </c>
      <c r="P10" s="30">
        <f t="shared" si="2"/>
        <v>1.1092206173735037</v>
      </c>
      <c r="Q10" s="30">
        <f t="shared" si="3"/>
        <v>1.322308984816194</v>
      </c>
      <c r="R10" s="30">
        <f t="shared" si="4"/>
        <v>1.8240924737018691</v>
      </c>
    </row>
    <row r="11" spans="1:18" x14ac:dyDescent="0.3">
      <c r="A11" s="9" t="s">
        <v>73</v>
      </c>
      <c r="B11" s="10">
        <v>991402</v>
      </c>
      <c r="C11" s="28">
        <f t="shared" si="5"/>
        <v>8.0425160580263846E-2</v>
      </c>
      <c r="D11" s="10">
        <v>1022875</v>
      </c>
      <c r="E11" s="28">
        <f t="shared" si="5"/>
        <v>7.0259642133461558E-2</v>
      </c>
      <c r="F11" s="10">
        <v>829693</v>
      </c>
      <c r="G11" s="28">
        <f t="shared" ref="G11:I11" si="22">F11/F$2</f>
        <v>6.0841800378106714E-2</v>
      </c>
      <c r="H11" s="10">
        <v>1153277</v>
      </c>
      <c r="I11" s="28">
        <f t="shared" si="22"/>
        <v>7.8527280109527753E-2</v>
      </c>
      <c r="J11" s="10">
        <v>1641094</v>
      </c>
      <c r="K11" s="28">
        <f t="shared" ref="K11" si="23">J11/J$2</f>
        <v>9.0858854895204108E-2</v>
      </c>
      <c r="M11" s="9" t="s">
        <v>73</v>
      </c>
      <c r="N11" s="31">
        <f t="shared" si="0"/>
        <v>1</v>
      </c>
      <c r="O11" s="31">
        <f t="shared" si="1"/>
        <v>1.0317459516926535</v>
      </c>
      <c r="P11" s="31">
        <f t="shared" si="2"/>
        <v>0.83688856790686317</v>
      </c>
      <c r="Q11" s="31">
        <f t="shared" si="3"/>
        <v>1.1632788717392137</v>
      </c>
      <c r="R11" s="31">
        <f t="shared" si="4"/>
        <v>1.6553264972231245</v>
      </c>
    </row>
    <row r="12" spans="1:18" x14ac:dyDescent="0.3">
      <c r="A12" s="9" t="s">
        <v>74</v>
      </c>
      <c r="B12" s="10">
        <v>3058927</v>
      </c>
      <c r="C12" s="28">
        <f t="shared" si="5"/>
        <v>0.24814827403848766</v>
      </c>
      <c r="D12" s="10">
        <v>3627584</v>
      </c>
      <c r="E12" s="28">
        <f t="shared" si="5"/>
        <v>0.2491729230346533</v>
      </c>
      <c r="F12" s="10">
        <v>4256862</v>
      </c>
      <c r="G12" s="28">
        <f t="shared" ref="G12:I12" si="24">F12/F$2</f>
        <v>0.31215780781704566</v>
      </c>
      <c r="H12" s="10">
        <v>4674360</v>
      </c>
      <c r="I12" s="28">
        <f t="shared" si="24"/>
        <v>0.31827980359685676</v>
      </c>
      <c r="J12" s="10">
        <v>4860581</v>
      </c>
      <c r="K12" s="28">
        <f t="shared" ref="K12" si="25">J12/J$2</f>
        <v>0.26910513583340506</v>
      </c>
      <c r="M12" s="9" t="s">
        <v>74</v>
      </c>
      <c r="N12" s="31">
        <f t="shared" si="0"/>
        <v>1</v>
      </c>
      <c r="O12" s="31">
        <f t="shared" si="1"/>
        <v>1.1859008077015241</v>
      </c>
      <c r="P12" s="31">
        <f t="shared" si="2"/>
        <v>1.3916193488762563</v>
      </c>
      <c r="Q12" s="31">
        <f t="shared" si="3"/>
        <v>1.5281044627740381</v>
      </c>
      <c r="R12" s="31">
        <f t="shared" si="4"/>
        <v>1.5889823457702652</v>
      </c>
    </row>
    <row r="13" spans="1:18" x14ac:dyDescent="0.3">
      <c r="A13" s="9" t="s">
        <v>75</v>
      </c>
      <c r="B13" s="10">
        <v>36050</v>
      </c>
      <c r="C13" s="28">
        <f t="shared" si="5"/>
        <v>2.9244716461319545E-3</v>
      </c>
      <c r="D13" s="10">
        <v>40660</v>
      </c>
      <c r="E13" s="28">
        <f t="shared" si="5"/>
        <v>2.7928701445890719E-3</v>
      </c>
      <c r="F13" s="10">
        <v>37865</v>
      </c>
      <c r="G13" s="28">
        <f t="shared" ref="G13:I13" si="26">F13/F$2</f>
        <v>2.7766592839966234E-3</v>
      </c>
      <c r="H13" s="10">
        <v>30386</v>
      </c>
      <c r="I13" s="28">
        <f t="shared" si="26"/>
        <v>2.0689998442768825E-3</v>
      </c>
      <c r="J13" s="10">
        <v>50405</v>
      </c>
      <c r="K13" s="28">
        <f t="shared" ref="K13" si="27">J13/J$2</f>
        <v>2.7906631679798736E-3</v>
      </c>
      <c r="M13" s="9" t="s">
        <v>75</v>
      </c>
      <c r="N13" s="31">
        <f t="shared" si="0"/>
        <v>1</v>
      </c>
      <c r="O13" s="31">
        <f t="shared" si="1"/>
        <v>1.127877947295423</v>
      </c>
      <c r="P13" s="31">
        <f t="shared" si="2"/>
        <v>1.0503467406380027</v>
      </c>
      <c r="Q13" s="31">
        <f t="shared" si="3"/>
        <v>0.84288488210818313</v>
      </c>
      <c r="R13" s="31">
        <f t="shared" si="4"/>
        <v>1.3981969486823855</v>
      </c>
    </row>
    <row r="14" spans="1:18" x14ac:dyDescent="0.3">
      <c r="A14" s="9" t="s">
        <v>7</v>
      </c>
      <c r="B14" s="10">
        <v>36643</v>
      </c>
      <c r="C14" s="28">
        <f t="shared" si="5"/>
        <v>2.9725773794511291E-3</v>
      </c>
      <c r="D14" s="10">
        <v>86537</v>
      </c>
      <c r="E14" s="28">
        <f t="shared" si="5"/>
        <v>5.9440876463921419E-3</v>
      </c>
      <c r="F14" s="10">
        <v>42125</v>
      </c>
      <c r="G14" s="28">
        <f t="shared" ref="G14:I14" si="28">F14/F$2</f>
        <v>3.0890472029145061E-3</v>
      </c>
      <c r="H14" s="10">
        <v>38518</v>
      </c>
      <c r="I14" s="28">
        <f t="shared" si="28"/>
        <v>2.622712301779009E-3</v>
      </c>
      <c r="J14" s="10">
        <v>60123</v>
      </c>
      <c r="K14" s="28">
        <f t="shared" ref="K14" si="29">J14/J$2</f>
        <v>3.328698376122487E-3</v>
      </c>
      <c r="M14" s="9" t="s">
        <v>7</v>
      </c>
      <c r="N14" s="31">
        <f t="shared" si="0"/>
        <v>1</v>
      </c>
      <c r="O14" s="31">
        <f t="shared" si="1"/>
        <v>2.3616243211527439</v>
      </c>
      <c r="P14" s="31">
        <f t="shared" si="2"/>
        <v>1.1496056545588516</v>
      </c>
      <c r="Q14" s="31">
        <f t="shared" si="3"/>
        <v>1.0511693911524711</v>
      </c>
      <c r="R14" s="31">
        <f t="shared" si="4"/>
        <v>1.6407772289386786</v>
      </c>
    </row>
    <row r="15" spans="1:18" x14ac:dyDescent="0.3">
      <c r="A15" s="9" t="s">
        <v>3</v>
      </c>
      <c r="B15" s="10">
        <v>783477</v>
      </c>
      <c r="C15" s="28">
        <f t="shared" si="5"/>
        <v>6.3557732923620672E-2</v>
      </c>
      <c r="D15" s="10">
        <v>1073855</v>
      </c>
      <c r="E15" s="28">
        <f t="shared" si="5"/>
        <v>7.376137651543771E-2</v>
      </c>
      <c r="F15" s="10">
        <v>46468</v>
      </c>
      <c r="G15" s="28">
        <f t="shared" ref="G15:I15" si="30">F15/F$2</f>
        <v>3.407521553116469E-3</v>
      </c>
      <c r="H15" s="10">
        <v>75675</v>
      </c>
      <c r="I15" s="28">
        <f t="shared" si="30"/>
        <v>5.1527533474512305E-3</v>
      </c>
      <c r="J15" s="10">
        <v>1918962</v>
      </c>
      <c r="K15" s="28">
        <f t="shared" ref="K15" si="31">J15/J$2</f>
        <v>0.10624296347888096</v>
      </c>
      <c r="M15" s="9" t="s">
        <v>3</v>
      </c>
      <c r="N15" s="31">
        <f t="shared" si="0"/>
        <v>1</v>
      </c>
      <c r="O15" s="31">
        <f t="shared" si="1"/>
        <v>1.3706273445168142</v>
      </c>
      <c r="P15" s="31">
        <f t="shared" si="2"/>
        <v>5.930997336233227E-2</v>
      </c>
      <c r="Q15" s="31">
        <f t="shared" si="3"/>
        <v>9.6588668205958822E-2</v>
      </c>
      <c r="R15" s="31">
        <f t="shared" si="4"/>
        <v>2.4492895132850103</v>
      </c>
    </row>
    <row r="16" spans="1:18" x14ac:dyDescent="0.3">
      <c r="A16" s="9" t="s">
        <v>4</v>
      </c>
      <c r="B16" s="10">
        <v>139986</v>
      </c>
      <c r="C16" s="28">
        <f t="shared" si="5"/>
        <v>1.1356035724145013E-2</v>
      </c>
      <c r="D16" s="10">
        <v>182685</v>
      </c>
      <c r="E16" s="28">
        <f t="shared" si="5"/>
        <v>1.2548339458048563E-2</v>
      </c>
      <c r="F16" s="10">
        <v>300854</v>
      </c>
      <c r="G16" s="28">
        <f t="shared" ref="G16:I16" si="32">F16/F$2</f>
        <v>2.2061773464347557E-2</v>
      </c>
      <c r="H16" s="10">
        <v>485757</v>
      </c>
      <c r="I16" s="28">
        <f t="shared" si="32"/>
        <v>3.307546756257506E-2</v>
      </c>
      <c r="J16" s="10">
        <v>564393</v>
      </c>
      <c r="K16" s="28">
        <f t="shared" ref="K16" si="33">J16/J$2</f>
        <v>3.1247510313771747E-2</v>
      </c>
      <c r="M16" s="9" t="s">
        <v>4</v>
      </c>
      <c r="N16" s="31">
        <f t="shared" si="0"/>
        <v>1</v>
      </c>
      <c r="O16" s="31">
        <f t="shared" si="1"/>
        <v>1.305023359478805</v>
      </c>
      <c r="P16" s="31">
        <f t="shared" si="2"/>
        <v>2.1491720600631492</v>
      </c>
      <c r="Q16" s="31">
        <f t="shared" si="3"/>
        <v>3.4700398611289702</v>
      </c>
      <c r="R16" s="31">
        <f t="shared" si="4"/>
        <v>4.0317817496035318</v>
      </c>
    </row>
    <row r="17" spans="1:18" x14ac:dyDescent="0.3">
      <c r="A17" s="9" t="s">
        <v>8</v>
      </c>
      <c r="B17" s="10">
        <v>86188</v>
      </c>
      <c r="C17" s="28">
        <f t="shared" si="5"/>
        <v>6.9917992298702044E-3</v>
      </c>
      <c r="D17" s="10">
        <v>87559</v>
      </c>
      <c r="E17" s="28">
        <f t="shared" si="5"/>
        <v>6.0142871861798945E-3</v>
      </c>
      <c r="F17" s="10">
        <v>95627</v>
      </c>
      <c r="G17" s="28">
        <f t="shared" ref="G17:I17" si="34">F17/F$2</f>
        <v>7.0123754747324742E-3</v>
      </c>
      <c r="H17" s="10">
        <v>118178</v>
      </c>
      <c r="I17" s="28">
        <f t="shared" si="34"/>
        <v>8.0468065423864102E-3</v>
      </c>
      <c r="J17" s="10">
        <v>164431</v>
      </c>
      <c r="K17" s="28">
        <f t="shared" ref="K17" si="35">J17/J$2</f>
        <v>9.1036908119055369E-3</v>
      </c>
      <c r="M17" s="9" t="s">
        <v>8</v>
      </c>
      <c r="N17" s="31">
        <f t="shared" si="0"/>
        <v>1</v>
      </c>
      <c r="O17" s="31">
        <f t="shared" si="1"/>
        <v>1.0159070868334339</v>
      </c>
      <c r="P17" s="31">
        <f t="shared" si="2"/>
        <v>1.1095164059961944</v>
      </c>
      <c r="Q17" s="31">
        <f t="shared" si="3"/>
        <v>1.3711653594467907</v>
      </c>
      <c r="R17" s="31">
        <f t="shared" si="4"/>
        <v>1.9078177936603704</v>
      </c>
    </row>
    <row r="18" spans="1:18" x14ac:dyDescent="0.3">
      <c r="A18" s="9" t="s">
        <v>76</v>
      </c>
      <c r="B18" s="10">
        <v>74256</v>
      </c>
      <c r="C18" s="28">
        <f t="shared" si="5"/>
        <v>6.0238437324597613E-3</v>
      </c>
      <c r="D18" s="10">
        <v>121193</v>
      </c>
      <c r="E18" s="28">
        <f t="shared" si="5"/>
        <v>8.3245526668269398E-3</v>
      </c>
      <c r="F18" s="10">
        <v>166139</v>
      </c>
      <c r="G18" s="28">
        <f t="shared" ref="G18:I18" si="36">F18/F$2</f>
        <v>1.2183055507300014E-2</v>
      </c>
      <c r="H18" s="10">
        <v>309018</v>
      </c>
      <c r="I18" s="28">
        <f t="shared" si="36"/>
        <v>2.1041209566206601E-2</v>
      </c>
      <c r="J18" s="10">
        <v>237931</v>
      </c>
      <c r="K18" s="28">
        <f t="shared" ref="K18" si="37">J18/J$2</f>
        <v>1.3173004230148187E-2</v>
      </c>
      <c r="M18" s="9" t="s">
        <v>76</v>
      </c>
      <c r="N18" s="31">
        <f t="shared" si="0"/>
        <v>1</v>
      </c>
      <c r="O18" s="31">
        <f t="shared" si="1"/>
        <v>1.6320970695970696</v>
      </c>
      <c r="P18" s="31">
        <f t="shared" si="2"/>
        <v>2.2373814910579615</v>
      </c>
      <c r="Q18" s="31">
        <f t="shared" si="3"/>
        <v>4.1615223012281835</v>
      </c>
      <c r="R18" s="31">
        <f t="shared" si="4"/>
        <v>3.2041989872872225</v>
      </c>
    </row>
    <row r="19" spans="1:18" x14ac:dyDescent="0.3">
      <c r="A19" s="5" t="s">
        <v>85</v>
      </c>
      <c r="B19" s="6">
        <v>6889526</v>
      </c>
      <c r="C19" s="26">
        <f>B19/B$19</f>
        <v>1</v>
      </c>
      <c r="D19" s="6">
        <v>8761379</v>
      </c>
      <c r="E19" s="26">
        <f>D19/D$19</f>
        <v>1</v>
      </c>
      <c r="F19" s="6">
        <v>8762305</v>
      </c>
      <c r="G19" s="26">
        <f>F19/F$19</f>
        <v>1</v>
      </c>
      <c r="H19" s="6">
        <v>9577534</v>
      </c>
      <c r="I19" s="26">
        <f>H19/H$19</f>
        <v>1</v>
      </c>
      <c r="J19" s="6">
        <v>12027430</v>
      </c>
      <c r="K19" s="26">
        <f>J19/J$19</f>
        <v>1</v>
      </c>
      <c r="M19" s="5" t="s">
        <v>85</v>
      </c>
      <c r="N19" s="29">
        <f t="shared" si="0"/>
        <v>1</v>
      </c>
      <c r="O19" s="29">
        <f t="shared" si="1"/>
        <v>1.2716954693254658</v>
      </c>
      <c r="P19" s="29">
        <f t="shared" si="2"/>
        <v>1.2718298762498319</v>
      </c>
      <c r="Q19" s="29">
        <f t="shared" si="3"/>
        <v>1.390158626297368</v>
      </c>
      <c r="R19" s="29">
        <f t="shared" si="4"/>
        <v>1.7457558038100154</v>
      </c>
    </row>
    <row r="20" spans="1:18" x14ac:dyDescent="0.3">
      <c r="A20" s="7" t="s">
        <v>9</v>
      </c>
      <c r="B20" s="8">
        <v>2924359</v>
      </c>
      <c r="C20" s="27">
        <f t="shared" ref="C20:E33" si="38">B20/B$19</f>
        <v>0.42446446968920648</v>
      </c>
      <c r="D20" s="8">
        <v>3249980</v>
      </c>
      <c r="E20" s="27">
        <f t="shared" si="38"/>
        <v>0.37094388908412707</v>
      </c>
      <c r="F20" s="8">
        <v>2641253</v>
      </c>
      <c r="G20" s="27">
        <f t="shared" ref="G20:I20" si="39">F20/F$19</f>
        <v>0.3014335839713409</v>
      </c>
      <c r="H20" s="8">
        <v>2806114</v>
      </c>
      <c r="I20" s="27">
        <f t="shared" si="39"/>
        <v>0.29298919742806445</v>
      </c>
      <c r="J20" s="8">
        <v>3615810</v>
      </c>
      <c r="K20" s="27">
        <f t="shared" ref="K20" si="40">J20/J$19</f>
        <v>0.30063030921817879</v>
      </c>
      <c r="M20" s="7" t="s">
        <v>9</v>
      </c>
      <c r="N20" s="30">
        <f t="shared" si="0"/>
        <v>1</v>
      </c>
      <c r="O20" s="30">
        <f t="shared" si="1"/>
        <v>1.1113478201547757</v>
      </c>
      <c r="P20" s="30">
        <f t="shared" si="2"/>
        <v>0.90319040856474875</v>
      </c>
      <c r="Q20" s="30">
        <f t="shared" si="3"/>
        <v>0.95956549794330992</v>
      </c>
      <c r="R20" s="30">
        <f t="shared" si="4"/>
        <v>1.2364453201539209</v>
      </c>
    </row>
    <row r="21" spans="1:18" x14ac:dyDescent="0.3">
      <c r="A21" s="9" t="s">
        <v>12</v>
      </c>
      <c r="B21" s="10">
        <v>110068</v>
      </c>
      <c r="C21" s="28">
        <f t="shared" si="38"/>
        <v>1.5976135368383833E-2</v>
      </c>
      <c r="D21" s="10">
        <v>116891</v>
      </c>
      <c r="E21" s="28">
        <f t="shared" si="38"/>
        <v>1.3341621221956042E-2</v>
      </c>
      <c r="F21" s="10">
        <v>140279</v>
      </c>
      <c r="G21" s="28">
        <f t="shared" ref="G21:I21" si="41">F21/F$19</f>
        <v>1.6009371963199182E-2</v>
      </c>
      <c r="H21" s="10">
        <v>139919</v>
      </c>
      <c r="I21" s="28">
        <f t="shared" si="41"/>
        <v>1.460908413376554E-2</v>
      </c>
      <c r="J21" s="10">
        <v>142155</v>
      </c>
      <c r="K21" s="28">
        <f t="shared" ref="K21" si="42">J21/J$19</f>
        <v>1.1819233202770667E-2</v>
      </c>
      <c r="M21" s="9" t="s">
        <v>12</v>
      </c>
      <c r="N21" s="31">
        <f t="shared" si="0"/>
        <v>1</v>
      </c>
      <c r="O21" s="31">
        <f t="shared" si="1"/>
        <v>1.0619889522840427</v>
      </c>
      <c r="P21" s="31">
        <f t="shared" si="2"/>
        <v>1.2744757786095868</v>
      </c>
      <c r="Q21" s="31">
        <f t="shared" si="3"/>
        <v>1.2712050732274593</v>
      </c>
      <c r="R21" s="31">
        <f t="shared" si="4"/>
        <v>1.2915197877675619</v>
      </c>
    </row>
    <row r="22" spans="1:18" x14ac:dyDescent="0.3">
      <c r="A22" s="9" t="s">
        <v>13</v>
      </c>
      <c r="B22" s="10">
        <v>315109</v>
      </c>
      <c r="C22" s="28">
        <f t="shared" si="38"/>
        <v>4.5737399060544949E-2</v>
      </c>
      <c r="D22" s="10">
        <v>304983</v>
      </c>
      <c r="E22" s="28">
        <f t="shared" si="38"/>
        <v>3.4809931176359339E-2</v>
      </c>
      <c r="F22" s="10">
        <v>379989</v>
      </c>
      <c r="G22" s="28">
        <f t="shared" ref="G22:I22" si="43">F22/F$19</f>
        <v>4.3366328836989813E-2</v>
      </c>
      <c r="H22" s="10">
        <v>303645</v>
      </c>
      <c r="I22" s="28">
        <f t="shared" si="43"/>
        <v>3.1703881186952713E-2</v>
      </c>
      <c r="J22" s="10">
        <v>467929</v>
      </c>
      <c r="K22" s="28">
        <f t="shared" ref="K22" si="44">J22/J$19</f>
        <v>3.8905152638593614E-2</v>
      </c>
      <c r="M22" s="9" t="s">
        <v>13</v>
      </c>
      <c r="N22" s="31">
        <f t="shared" si="0"/>
        <v>1</v>
      </c>
      <c r="O22" s="31">
        <f t="shared" si="1"/>
        <v>0.96786508795369219</v>
      </c>
      <c r="P22" s="31">
        <f t="shared" si="2"/>
        <v>1.2058970070673958</v>
      </c>
      <c r="Q22" s="31">
        <f t="shared" si="3"/>
        <v>0.96361893820868338</v>
      </c>
      <c r="R22" s="31">
        <f t="shared" si="4"/>
        <v>1.4849750403828517</v>
      </c>
    </row>
    <row r="23" spans="1:18" x14ac:dyDescent="0.3">
      <c r="A23" s="9" t="s">
        <v>14</v>
      </c>
      <c r="B23" s="10">
        <v>57318</v>
      </c>
      <c r="C23" s="28">
        <f t="shared" si="38"/>
        <v>8.3195854112459982E-3</v>
      </c>
      <c r="D23" s="10">
        <v>61504</v>
      </c>
      <c r="E23" s="28">
        <f t="shared" si="38"/>
        <v>7.0198994929907719E-3</v>
      </c>
      <c r="F23" s="10">
        <v>73149</v>
      </c>
      <c r="G23" s="28">
        <f t="shared" ref="G23:I23" si="45">F23/F$19</f>
        <v>8.3481458360556947E-3</v>
      </c>
      <c r="H23" s="10">
        <v>76580</v>
      </c>
      <c r="I23" s="28">
        <f t="shared" si="45"/>
        <v>7.9957951597979179E-3</v>
      </c>
      <c r="J23" s="10">
        <v>90477</v>
      </c>
      <c r="K23" s="28">
        <f t="shared" ref="K23" si="46">J23/J$19</f>
        <v>7.5225546937292501E-3</v>
      </c>
      <c r="M23" s="9" t="s">
        <v>14</v>
      </c>
      <c r="N23" s="31">
        <f t="shared" si="0"/>
        <v>1</v>
      </c>
      <c r="O23" s="31">
        <f t="shared" si="1"/>
        <v>1.0730311594961444</v>
      </c>
      <c r="P23" s="31">
        <f t="shared" si="2"/>
        <v>1.2761959593844865</v>
      </c>
      <c r="Q23" s="31">
        <f t="shared" si="3"/>
        <v>1.3360549914512021</v>
      </c>
      <c r="R23" s="31">
        <f t="shared" si="4"/>
        <v>1.578509368784675</v>
      </c>
    </row>
    <row r="24" spans="1:18" x14ac:dyDescent="0.3">
      <c r="A24" s="9" t="s">
        <v>77</v>
      </c>
      <c r="B24" s="10">
        <v>600865</v>
      </c>
      <c r="C24" s="28">
        <f t="shared" si="38"/>
        <v>8.7214272796125591E-2</v>
      </c>
      <c r="D24" s="10">
        <v>804443</v>
      </c>
      <c r="E24" s="28">
        <f t="shared" si="38"/>
        <v>9.1816938863162972E-2</v>
      </c>
      <c r="F24" s="10">
        <v>349089</v>
      </c>
      <c r="G24" s="28">
        <f t="shared" ref="G24:I24" si="47">F24/F$19</f>
        <v>3.9839859489027143E-2</v>
      </c>
      <c r="H24" s="10">
        <v>95757</v>
      </c>
      <c r="I24" s="28">
        <f t="shared" si="47"/>
        <v>9.9980851020732477E-3</v>
      </c>
      <c r="J24" s="10">
        <v>318251</v>
      </c>
      <c r="K24" s="28">
        <f t="shared" ref="K24" si="48">J24/J$19</f>
        <v>2.6460432527979794E-2</v>
      </c>
      <c r="M24" s="9" t="s">
        <v>77</v>
      </c>
      <c r="N24" s="31">
        <f t="shared" si="0"/>
        <v>1</v>
      </c>
      <c r="O24" s="31">
        <f t="shared" si="1"/>
        <v>1.3388082181521639</v>
      </c>
      <c r="P24" s="31">
        <f t="shared" si="2"/>
        <v>0.58097742421342569</v>
      </c>
      <c r="Q24" s="31">
        <f t="shared" si="3"/>
        <v>0.15936524843350836</v>
      </c>
      <c r="R24" s="31">
        <f t="shared" si="4"/>
        <v>0.52965474773867671</v>
      </c>
    </row>
    <row r="25" spans="1:18" x14ac:dyDescent="0.3">
      <c r="A25" s="9" t="s">
        <v>78</v>
      </c>
      <c r="B25" s="10">
        <v>336185</v>
      </c>
      <c r="C25" s="28">
        <f t="shared" si="38"/>
        <v>4.8796535494604415E-2</v>
      </c>
      <c r="D25" s="10">
        <v>37381</v>
      </c>
      <c r="E25" s="28">
        <f t="shared" si="38"/>
        <v>4.2665657997445379E-3</v>
      </c>
      <c r="F25" s="10">
        <v>66438</v>
      </c>
      <c r="G25" s="28">
        <f t="shared" ref="G25:I25" si="49">F25/F$19</f>
        <v>7.5822514737845809E-3</v>
      </c>
      <c r="H25" s="10">
        <v>575854</v>
      </c>
      <c r="I25" s="28">
        <f t="shared" si="49"/>
        <v>6.0125497857799304E-2</v>
      </c>
      <c r="J25" s="10">
        <v>369269</v>
      </c>
      <c r="K25" s="28">
        <f t="shared" ref="K25" si="50">J25/J$19</f>
        <v>3.0702236471133067E-2</v>
      </c>
      <c r="M25" s="9" t="s">
        <v>78</v>
      </c>
      <c r="N25" s="31">
        <f t="shared" si="0"/>
        <v>1</v>
      </c>
      <c r="O25" s="31">
        <f t="shared" si="1"/>
        <v>0.11119175453991106</v>
      </c>
      <c r="P25" s="31">
        <f t="shared" si="2"/>
        <v>0.19762333239139165</v>
      </c>
      <c r="Q25" s="31">
        <f t="shared" si="3"/>
        <v>1.7129080714487559</v>
      </c>
      <c r="R25" s="31">
        <f t="shared" si="4"/>
        <v>1.0984101015809749</v>
      </c>
    </row>
    <row r="26" spans="1:18" x14ac:dyDescent="0.3">
      <c r="A26" s="9" t="s">
        <v>79</v>
      </c>
      <c r="B26" s="10">
        <v>40331</v>
      </c>
      <c r="C26" s="28">
        <f t="shared" si="38"/>
        <v>5.8539586032478868E-3</v>
      </c>
      <c r="D26" s="10">
        <v>49025</v>
      </c>
      <c r="E26" s="28">
        <f t="shared" si="38"/>
        <v>5.5955803304479808E-3</v>
      </c>
      <c r="F26" s="10">
        <v>42564</v>
      </c>
      <c r="G26" s="28">
        <f t="shared" ref="G26:I26" si="51">F26/F$19</f>
        <v>4.8576259329023586E-3</v>
      </c>
      <c r="H26" s="10">
        <v>32462</v>
      </c>
      <c r="I26" s="28">
        <f t="shared" si="51"/>
        <v>3.3893902125536699E-3</v>
      </c>
      <c r="J26" s="10">
        <v>41647</v>
      </c>
      <c r="K26" s="28">
        <f t="shared" ref="K26" si="52">J26/J$19</f>
        <v>3.4626682508233264E-3</v>
      </c>
      <c r="M26" s="9" t="s">
        <v>79</v>
      </c>
      <c r="N26" s="31">
        <f t="shared" si="0"/>
        <v>1</v>
      </c>
      <c r="O26" s="31">
        <f t="shared" si="1"/>
        <v>1.215566189779574</v>
      </c>
      <c r="P26" s="31">
        <f t="shared" si="2"/>
        <v>1.0553668394039324</v>
      </c>
      <c r="Q26" s="31">
        <f t="shared" si="3"/>
        <v>0.80488953906424343</v>
      </c>
      <c r="R26" s="31">
        <f t="shared" si="4"/>
        <v>1.0326299868587439</v>
      </c>
    </row>
    <row r="27" spans="1:18" x14ac:dyDescent="0.3">
      <c r="A27" s="9" t="s">
        <v>80</v>
      </c>
      <c r="B27" s="10">
        <v>1464483</v>
      </c>
      <c r="C27" s="28">
        <f t="shared" si="38"/>
        <v>0.21256658295505379</v>
      </c>
      <c r="D27" s="10">
        <v>1875753</v>
      </c>
      <c r="E27" s="28">
        <f t="shared" si="38"/>
        <v>0.2140933521994654</v>
      </c>
      <c r="F27" s="10">
        <v>1589745</v>
      </c>
      <c r="G27" s="28">
        <f t="shared" ref="G27:I27" si="53">F27/F$19</f>
        <v>0.18143000043938209</v>
      </c>
      <c r="H27" s="10">
        <v>1581897</v>
      </c>
      <c r="I27" s="28">
        <f t="shared" si="53"/>
        <v>0.16516746377512206</v>
      </c>
      <c r="J27" s="10">
        <v>2186082</v>
      </c>
      <c r="K27" s="28">
        <f t="shared" ref="K27" si="54">J27/J$19</f>
        <v>0.18175803143314906</v>
      </c>
      <c r="M27" s="9" t="s">
        <v>80</v>
      </c>
      <c r="N27" s="31">
        <f t="shared" si="0"/>
        <v>1</v>
      </c>
      <c r="O27" s="31">
        <f t="shared" si="1"/>
        <v>1.2808294804378064</v>
      </c>
      <c r="P27" s="31">
        <f t="shared" si="2"/>
        <v>1.0855332564461315</v>
      </c>
      <c r="Q27" s="31">
        <f t="shared" si="3"/>
        <v>1.080174368702129</v>
      </c>
      <c r="R27" s="31">
        <f t="shared" si="4"/>
        <v>1.4927329303242167</v>
      </c>
    </row>
    <row r="28" spans="1:18" x14ac:dyDescent="0.3">
      <c r="A28" s="7" t="s">
        <v>15</v>
      </c>
      <c r="B28" s="8">
        <v>3965167</v>
      </c>
      <c r="C28" s="27">
        <f t="shared" si="38"/>
        <v>0.57553553031079352</v>
      </c>
      <c r="D28" s="8">
        <v>5511399</v>
      </c>
      <c r="E28" s="27">
        <f t="shared" si="38"/>
        <v>0.62905611091587299</v>
      </c>
      <c r="F28" s="8">
        <v>6121052</v>
      </c>
      <c r="G28" s="27">
        <f t="shared" ref="G28:I28" si="55">F28/F$19</f>
        <v>0.6985664160286591</v>
      </c>
      <c r="H28" s="8">
        <v>6771420</v>
      </c>
      <c r="I28" s="27">
        <f t="shared" si="55"/>
        <v>0.70701080257193549</v>
      </c>
      <c r="J28" s="8">
        <v>8411620</v>
      </c>
      <c r="K28" s="27">
        <f t="shared" ref="K28" si="56">J28/J$19</f>
        <v>0.69936969078182121</v>
      </c>
      <c r="M28" s="7" t="s">
        <v>15</v>
      </c>
      <c r="N28" s="30">
        <f t="shared" si="0"/>
        <v>1</v>
      </c>
      <c r="O28" s="30">
        <f t="shared" si="1"/>
        <v>1.3899538153121924</v>
      </c>
      <c r="P28" s="30">
        <f t="shared" si="2"/>
        <v>1.5437059775792545</v>
      </c>
      <c r="Q28" s="30">
        <f t="shared" si="3"/>
        <v>1.7077263076183171</v>
      </c>
      <c r="R28" s="30">
        <f t="shared" si="4"/>
        <v>2.1213784942727507</v>
      </c>
    </row>
    <row r="29" spans="1:18" x14ac:dyDescent="0.3">
      <c r="A29" s="9" t="s">
        <v>81</v>
      </c>
      <c r="B29" s="10">
        <v>1376590</v>
      </c>
      <c r="C29" s="28">
        <f t="shared" si="38"/>
        <v>0.19980910152599757</v>
      </c>
      <c r="D29" s="10">
        <v>1187851</v>
      </c>
      <c r="E29" s="28">
        <f t="shared" si="38"/>
        <v>0.13557808650898448</v>
      </c>
      <c r="F29" s="10">
        <v>592623</v>
      </c>
      <c r="G29" s="28">
        <f t="shared" ref="G29:I29" si="57">F29/F$19</f>
        <v>6.763323121028085E-2</v>
      </c>
      <c r="H29" s="10">
        <v>876608</v>
      </c>
      <c r="I29" s="28">
        <f t="shared" si="57"/>
        <v>9.1527526814313587E-2</v>
      </c>
      <c r="J29" s="10">
        <v>1960044</v>
      </c>
      <c r="K29" s="28">
        <f t="shared" ref="K29" si="58">J29/J$19</f>
        <v>0.16296449033584065</v>
      </c>
      <c r="M29" s="9" t="s">
        <v>81</v>
      </c>
      <c r="N29" s="31">
        <f t="shared" si="0"/>
        <v>1</v>
      </c>
      <c r="O29" s="31">
        <f t="shared" si="1"/>
        <v>0.86289381733123149</v>
      </c>
      <c r="P29" s="31">
        <f t="shared" si="2"/>
        <v>0.43050073006487044</v>
      </c>
      <c r="Q29" s="31">
        <f t="shared" si="3"/>
        <v>0.63679672233562645</v>
      </c>
      <c r="R29" s="31">
        <f t="shared" si="4"/>
        <v>1.4238400685752475</v>
      </c>
    </row>
    <row r="30" spans="1:18" x14ac:dyDescent="0.3">
      <c r="A30" s="9" t="s">
        <v>82</v>
      </c>
      <c r="B30" s="10">
        <v>0</v>
      </c>
      <c r="C30" s="28">
        <f t="shared" si="38"/>
        <v>0</v>
      </c>
      <c r="D30" s="10">
        <v>1442670</v>
      </c>
      <c r="E30" s="28">
        <f t="shared" si="38"/>
        <v>0.16466243498882996</v>
      </c>
      <c r="F30" s="10">
        <v>1854868</v>
      </c>
      <c r="G30" s="28">
        <f t="shared" ref="G30:I30" si="59">F30/F$19</f>
        <v>0.21168722157012337</v>
      </c>
      <c r="H30" s="10">
        <v>1653939</v>
      </c>
      <c r="I30" s="28">
        <f t="shared" si="59"/>
        <v>0.17268944177071049</v>
      </c>
      <c r="J30" s="10">
        <v>2003967</v>
      </c>
      <c r="K30" s="28">
        <f t="shared" ref="K30" si="60">J30/J$19</f>
        <v>0.16661639269569642</v>
      </c>
      <c r="M30" s="9" t="s">
        <v>82</v>
      </c>
      <c r="N30" s="31" t="e">
        <f t="shared" si="0"/>
        <v>#DIV/0!</v>
      </c>
      <c r="O30" s="31" t="e">
        <f t="shared" si="1"/>
        <v>#DIV/0!</v>
      </c>
      <c r="P30" s="31" t="e">
        <f t="shared" si="2"/>
        <v>#DIV/0!</v>
      </c>
      <c r="Q30" s="31" t="e">
        <f t="shared" si="3"/>
        <v>#DIV/0!</v>
      </c>
      <c r="R30" s="31" t="e">
        <f t="shared" si="4"/>
        <v>#DIV/0!</v>
      </c>
    </row>
    <row r="31" spans="1:18" x14ac:dyDescent="0.3">
      <c r="A31" s="9" t="s">
        <v>83</v>
      </c>
      <c r="B31" s="10">
        <v>2351052</v>
      </c>
      <c r="C31" s="28">
        <f t="shared" si="38"/>
        <v>0.34125018179770278</v>
      </c>
      <c r="D31" s="10">
        <v>2647968</v>
      </c>
      <c r="E31" s="28">
        <f t="shared" si="38"/>
        <v>0.30223187468548046</v>
      </c>
      <c r="F31" s="10">
        <v>3452521</v>
      </c>
      <c r="G31" s="28">
        <f t="shared" ref="G31:I31" si="61">F31/F$19</f>
        <v>0.39401972426205206</v>
      </c>
      <c r="H31" s="10">
        <v>3985410</v>
      </c>
      <c r="I31" s="28">
        <f t="shared" si="61"/>
        <v>0.41612068409258585</v>
      </c>
      <c r="J31" s="10">
        <v>4154479</v>
      </c>
      <c r="K31" s="28">
        <f t="shared" ref="K31" si="62">J31/J$19</f>
        <v>0.34541701760060128</v>
      </c>
      <c r="M31" s="9" t="s">
        <v>83</v>
      </c>
      <c r="N31" s="31">
        <f t="shared" si="0"/>
        <v>1</v>
      </c>
      <c r="O31" s="31">
        <f t="shared" si="1"/>
        <v>1.1262906988020682</v>
      </c>
      <c r="P31" s="31">
        <f t="shared" si="2"/>
        <v>1.4685004840386346</v>
      </c>
      <c r="Q31" s="31">
        <f t="shared" si="3"/>
        <v>1.6951602942002133</v>
      </c>
      <c r="R31" s="31">
        <f t="shared" si="4"/>
        <v>1.767072357395753</v>
      </c>
    </row>
    <row r="32" spans="1:18" x14ac:dyDescent="0.3">
      <c r="A32" s="9" t="s">
        <v>16</v>
      </c>
      <c r="B32" s="10">
        <v>40126</v>
      </c>
      <c r="C32" s="28">
        <f t="shared" si="38"/>
        <v>5.8242032906182517E-3</v>
      </c>
      <c r="D32" s="10">
        <v>41551</v>
      </c>
      <c r="E32" s="28">
        <f t="shared" si="38"/>
        <v>4.7425182725230807E-3</v>
      </c>
      <c r="F32" s="10">
        <v>34128</v>
      </c>
      <c r="G32" s="28">
        <f t="shared" ref="G32:I32" si="63">F32/F$19</f>
        <v>3.8948655633420657E-3</v>
      </c>
      <c r="H32" s="10">
        <v>46516</v>
      </c>
      <c r="I32" s="28">
        <f t="shared" si="63"/>
        <v>4.8567825496625746E-3</v>
      </c>
      <c r="J32" s="10">
        <v>66734</v>
      </c>
      <c r="K32" s="28">
        <f t="shared" ref="K32" si="64">J32/J$19</f>
        <v>5.5484837575442139E-3</v>
      </c>
      <c r="M32" s="9" t="s">
        <v>16</v>
      </c>
      <c r="N32" s="31">
        <f t="shared" si="0"/>
        <v>1</v>
      </c>
      <c r="O32" s="31">
        <f t="shared" si="1"/>
        <v>1.0355131336290684</v>
      </c>
      <c r="P32" s="31">
        <f t="shared" si="2"/>
        <v>0.85052085929322629</v>
      </c>
      <c r="Q32" s="31">
        <f t="shared" si="3"/>
        <v>1.1592483676419278</v>
      </c>
      <c r="R32" s="31">
        <f t="shared" si="4"/>
        <v>1.6631111997208792</v>
      </c>
    </row>
    <row r="33" spans="1:18" x14ac:dyDescent="0.3">
      <c r="A33" s="9" t="s">
        <v>84</v>
      </c>
      <c r="B33" s="10">
        <v>197399</v>
      </c>
      <c r="C33" s="28">
        <f t="shared" si="38"/>
        <v>2.8652043696474911E-2</v>
      </c>
      <c r="D33" s="10">
        <v>191359</v>
      </c>
      <c r="E33" s="28">
        <f t="shared" si="38"/>
        <v>2.1841196460054977E-2</v>
      </c>
      <c r="F33" s="10">
        <v>186912</v>
      </c>
      <c r="G33" s="28">
        <f t="shared" ref="G33:I33" si="65">F33/F$19</f>
        <v>2.1331373422860764E-2</v>
      </c>
      <c r="H33" s="10">
        <v>208947</v>
      </c>
      <c r="I33" s="28">
        <f t="shared" si="65"/>
        <v>2.1816367344663041E-2</v>
      </c>
      <c r="J33" s="10">
        <v>226396</v>
      </c>
      <c r="K33" s="28">
        <f t="shared" ref="K33" si="66">J33/J$19</f>
        <v>1.8823306392138636E-2</v>
      </c>
      <c r="M33" s="9" t="s">
        <v>84</v>
      </c>
      <c r="N33" s="31">
        <f t="shared" si="0"/>
        <v>1</v>
      </c>
      <c r="O33" s="31">
        <f t="shared" si="1"/>
        <v>0.96940207397200595</v>
      </c>
      <c r="P33" s="31">
        <f t="shared" si="2"/>
        <v>0.94687409763980568</v>
      </c>
      <c r="Q33" s="31">
        <f t="shared" si="3"/>
        <v>1.0585008029422642</v>
      </c>
      <c r="R33" s="31">
        <f t="shared" si="4"/>
        <v>1.146895374343335</v>
      </c>
    </row>
    <row r="34" spans="1:18" x14ac:dyDescent="0.3">
      <c r="A34" s="5" t="s">
        <v>17</v>
      </c>
      <c r="B34" s="6">
        <v>5437487</v>
      </c>
      <c r="C34" s="26">
        <f>B34/B$34</f>
        <v>1</v>
      </c>
      <c r="D34" s="6">
        <v>5797121</v>
      </c>
      <c r="E34" s="26">
        <f>D34/D$34</f>
        <v>1</v>
      </c>
      <c r="F34" s="6">
        <v>4874586</v>
      </c>
      <c r="G34" s="26">
        <f>F34/F$34</f>
        <v>1</v>
      </c>
      <c r="H34" s="6">
        <v>5108789</v>
      </c>
      <c r="I34" s="26">
        <f>H34/H$34</f>
        <v>1</v>
      </c>
      <c r="J34" s="6">
        <v>6034585</v>
      </c>
      <c r="K34" s="26">
        <f>J34/J$34</f>
        <v>1</v>
      </c>
      <c r="M34" s="5" t="s">
        <v>17</v>
      </c>
      <c r="N34" s="29">
        <f t="shared" si="0"/>
        <v>1</v>
      </c>
      <c r="O34" s="29">
        <f t="shared" si="1"/>
        <v>1.0661397443341014</v>
      </c>
      <c r="P34" s="29">
        <f t="shared" si="2"/>
        <v>0.89647772950997395</v>
      </c>
      <c r="Q34" s="29">
        <f t="shared" si="3"/>
        <v>0.93954964857847012</v>
      </c>
      <c r="R34" s="29">
        <f t="shared" si="4"/>
        <v>1.1098113889743553</v>
      </c>
    </row>
    <row r="35" spans="1:18" x14ac:dyDescent="0.3">
      <c r="A35" s="9" t="s">
        <v>33</v>
      </c>
      <c r="B35" s="10">
        <v>253758</v>
      </c>
      <c r="C35" s="28">
        <f t="shared" ref="C35:E39" si="67">B35/B$34</f>
        <v>4.666824950569997E-2</v>
      </c>
      <c r="D35" s="10">
        <v>255359</v>
      </c>
      <c r="E35" s="28">
        <f t="shared" si="67"/>
        <v>4.4049278943806759E-2</v>
      </c>
      <c r="F35" s="10">
        <v>244141</v>
      </c>
      <c r="G35" s="28">
        <f t="shared" ref="G35:I35" si="68">F35/F$34</f>
        <v>5.0084458454523112E-2</v>
      </c>
      <c r="H35" s="10">
        <v>267019</v>
      </c>
      <c r="I35" s="28">
        <f t="shared" si="68"/>
        <v>5.2266593903173529E-2</v>
      </c>
      <c r="J35" s="10">
        <v>361254</v>
      </c>
      <c r="K35" s="28">
        <f t="shared" ref="K35" si="69">J35/J$34</f>
        <v>5.9863934305341628E-2</v>
      </c>
      <c r="M35" s="9" t="s">
        <v>33</v>
      </c>
      <c r="N35" s="31">
        <f t="shared" si="0"/>
        <v>1</v>
      </c>
      <c r="O35" s="31">
        <f t="shared" si="1"/>
        <v>1.0063091606964116</v>
      </c>
      <c r="P35" s="31">
        <f t="shared" si="2"/>
        <v>0.96210168743448488</v>
      </c>
      <c r="Q35" s="31">
        <f t="shared" si="3"/>
        <v>1.0522584509650927</v>
      </c>
      <c r="R35" s="31">
        <f t="shared" si="4"/>
        <v>1.4236162012626203</v>
      </c>
    </row>
    <row r="36" spans="1:18" x14ac:dyDescent="0.3">
      <c r="A36" s="9" t="s">
        <v>18</v>
      </c>
      <c r="B36" s="10">
        <v>4509521</v>
      </c>
      <c r="C36" s="28">
        <f t="shared" si="67"/>
        <v>0.82933917819021907</v>
      </c>
      <c r="D36" s="10">
        <v>4769945</v>
      </c>
      <c r="E36" s="28">
        <f t="shared" si="67"/>
        <v>0.82281273756404261</v>
      </c>
      <c r="F36" s="10">
        <v>4079770</v>
      </c>
      <c r="G36" s="28">
        <f t="shared" ref="G36:I36" si="70">F36/F$34</f>
        <v>0.83694697354811265</v>
      </c>
      <c r="H36" s="10">
        <v>4282130</v>
      </c>
      <c r="I36" s="28">
        <f t="shared" si="70"/>
        <v>0.83818885454067493</v>
      </c>
      <c r="J36" s="10">
        <v>4609424</v>
      </c>
      <c r="K36" s="28">
        <f t="shared" ref="K36" si="71">J36/J$34</f>
        <v>0.76383446417607836</v>
      </c>
      <c r="M36" s="9" t="s">
        <v>18</v>
      </c>
      <c r="N36" s="31">
        <f t="shared" si="0"/>
        <v>1</v>
      </c>
      <c r="O36" s="31">
        <f t="shared" si="1"/>
        <v>1.057749814226389</v>
      </c>
      <c r="P36" s="31">
        <f t="shared" si="2"/>
        <v>0.90470140842009605</v>
      </c>
      <c r="Q36" s="31">
        <f t="shared" si="3"/>
        <v>0.94957535401210014</v>
      </c>
      <c r="R36" s="31">
        <f t="shared" si="4"/>
        <v>1.0221537941612868</v>
      </c>
    </row>
    <row r="37" spans="1:18" x14ac:dyDescent="0.3">
      <c r="A37" s="9" t="s">
        <v>10</v>
      </c>
      <c r="B37" s="10">
        <v>28977</v>
      </c>
      <c r="C37" s="28">
        <f t="shared" si="67"/>
        <v>5.3291161891513492E-3</v>
      </c>
      <c r="D37" s="10">
        <v>35464</v>
      </c>
      <c r="E37" s="28">
        <f t="shared" si="67"/>
        <v>6.1175193686659295E-3</v>
      </c>
      <c r="F37" s="10">
        <v>42187</v>
      </c>
      <c r="G37" s="28">
        <f t="shared" ref="G37:I37" si="72">F37/F$34</f>
        <v>8.6544785546916192E-3</v>
      </c>
      <c r="H37" s="10">
        <v>49555</v>
      </c>
      <c r="I37" s="28">
        <f t="shared" si="72"/>
        <v>9.699950418778306E-3</v>
      </c>
      <c r="J37" s="10">
        <v>59502</v>
      </c>
      <c r="K37" s="28">
        <f t="shared" ref="K37" si="73">J37/J$34</f>
        <v>9.8601643692151162E-3</v>
      </c>
      <c r="M37" s="9" t="s">
        <v>10</v>
      </c>
      <c r="N37" s="31">
        <f t="shared" si="0"/>
        <v>1</v>
      </c>
      <c r="O37" s="31">
        <f t="shared" si="1"/>
        <v>1.2238672050246748</v>
      </c>
      <c r="P37" s="31">
        <f t="shared" si="2"/>
        <v>1.4558788004279255</v>
      </c>
      <c r="Q37" s="31">
        <f t="shared" si="3"/>
        <v>1.7101494288573695</v>
      </c>
      <c r="R37" s="31">
        <f t="shared" si="4"/>
        <v>2.0534216792628635</v>
      </c>
    </row>
    <row r="38" spans="1:18" x14ac:dyDescent="0.3">
      <c r="A38" s="9" t="s">
        <v>11</v>
      </c>
      <c r="B38" s="10">
        <v>645231</v>
      </c>
      <c r="C38" s="28">
        <f t="shared" si="67"/>
        <v>0.11866345611492957</v>
      </c>
      <c r="D38" s="10">
        <v>736353</v>
      </c>
      <c r="E38" s="28">
        <f t="shared" si="67"/>
        <v>0.12702046412348475</v>
      </c>
      <c r="F38" s="10">
        <v>508488</v>
      </c>
      <c r="G38" s="28">
        <f t="shared" ref="G38:I38" si="74">F38/F$34</f>
        <v>0.10431408944267268</v>
      </c>
      <c r="H38" s="10">
        <v>510085</v>
      </c>
      <c r="I38" s="28">
        <f t="shared" si="74"/>
        <v>9.9844601137373257E-2</v>
      </c>
      <c r="J38" s="10">
        <v>920796</v>
      </c>
      <c r="K38" s="28">
        <f t="shared" ref="K38" si="75">J38/J$34</f>
        <v>0.15258646617787305</v>
      </c>
      <c r="M38" s="9" t="s">
        <v>11</v>
      </c>
      <c r="N38" s="31">
        <f t="shared" si="0"/>
        <v>1</v>
      </c>
      <c r="O38" s="31">
        <f t="shared" si="1"/>
        <v>1.1412238407640054</v>
      </c>
      <c r="P38" s="31">
        <f t="shared" si="2"/>
        <v>0.78807124890155622</v>
      </c>
      <c r="Q38" s="31">
        <f t="shared" si="3"/>
        <v>0.79054633146888476</v>
      </c>
      <c r="R38" s="31">
        <f t="shared" si="4"/>
        <v>1.4270796040487825</v>
      </c>
    </row>
    <row r="39" spans="1:18" x14ac:dyDescent="0.3">
      <c r="A39" s="9" t="s">
        <v>19</v>
      </c>
      <c r="B39" s="10">
        <v>0</v>
      </c>
      <c r="C39" s="28">
        <f t="shared" si="67"/>
        <v>0</v>
      </c>
      <c r="D39" s="10">
        <v>0</v>
      </c>
      <c r="E39" s="28">
        <f t="shared" si="67"/>
        <v>0</v>
      </c>
      <c r="F39" s="10">
        <v>0</v>
      </c>
      <c r="G39" s="28">
        <f t="shared" ref="G39:I39" si="76">F39/F$34</f>
        <v>0</v>
      </c>
      <c r="H39" s="10">
        <v>0</v>
      </c>
      <c r="I39" s="28">
        <f t="shared" si="76"/>
        <v>0</v>
      </c>
      <c r="J39" s="10">
        <v>83609</v>
      </c>
      <c r="K39" s="28">
        <f t="shared" ref="K39" si="77">J39/J$34</f>
        <v>1.3854970971491826E-2</v>
      </c>
      <c r="M39" s="9" t="s">
        <v>19</v>
      </c>
      <c r="N39" s="31" t="e">
        <f t="shared" si="0"/>
        <v>#DIV/0!</v>
      </c>
      <c r="O39" s="31" t="e">
        <f t="shared" si="1"/>
        <v>#DIV/0!</v>
      </c>
      <c r="P39" s="31" t="e">
        <f t="shared" si="2"/>
        <v>#DIV/0!</v>
      </c>
      <c r="Q39" s="31" t="e">
        <f t="shared" si="3"/>
        <v>#DIV/0!</v>
      </c>
      <c r="R39" s="31" t="e">
        <f t="shared" si="4"/>
        <v>#DIV/0!</v>
      </c>
    </row>
  </sheetData>
  <phoneticPr fontId="3" type="noConversion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F306-CAF3-4637-A099-D438AE3577F0}">
  <dimension ref="A1:E36"/>
  <sheetViews>
    <sheetView showGridLines="0" zoomScaleNormal="100" workbookViewId="0"/>
  </sheetViews>
  <sheetFormatPr defaultColWidth="8.88671875" defaultRowHeight="14.4" x14ac:dyDescent="0.3"/>
  <cols>
    <col min="1" max="1" width="43.44140625" bestFit="1" customWidth="1"/>
    <col min="2" max="5" width="11.88671875" customWidth="1"/>
  </cols>
  <sheetData>
    <row r="1" spans="1:5" x14ac:dyDescent="0.3">
      <c r="A1" s="3" t="s">
        <v>86</v>
      </c>
      <c r="B1" s="4">
        <v>2017</v>
      </c>
      <c r="C1" s="4">
        <v>2018</v>
      </c>
      <c r="D1" s="4">
        <v>2019</v>
      </c>
      <c r="E1" s="4">
        <v>2020</v>
      </c>
    </row>
    <row r="2" spans="1:5" x14ac:dyDescent="0.3">
      <c r="A2" s="12" t="s">
        <v>35</v>
      </c>
      <c r="B2" s="13">
        <v>332400</v>
      </c>
      <c r="C2" s="13">
        <v>625606</v>
      </c>
      <c r="D2" s="13">
        <v>-98245</v>
      </c>
      <c r="E2" s="13">
        <v>689934</v>
      </c>
    </row>
    <row r="3" spans="1:5" x14ac:dyDescent="0.3">
      <c r="A3" s="14" t="s">
        <v>41</v>
      </c>
      <c r="B3" s="15">
        <v>1053428</v>
      </c>
      <c r="C3" s="15">
        <v>1275794</v>
      </c>
      <c r="D3" s="15">
        <v>1282107</v>
      </c>
      <c r="E3" s="15">
        <v>1237169</v>
      </c>
    </row>
    <row r="4" spans="1:5" x14ac:dyDescent="0.3">
      <c r="A4" s="16" t="s">
        <v>42</v>
      </c>
      <c r="B4" s="17">
        <v>700024</v>
      </c>
      <c r="C4" s="17">
        <v>758137</v>
      </c>
      <c r="D4" s="17">
        <v>747876</v>
      </c>
      <c r="E4" s="17">
        <v>620992</v>
      </c>
    </row>
    <row r="5" spans="1:5" x14ac:dyDescent="0.3">
      <c r="A5" s="16" t="s">
        <v>43</v>
      </c>
      <c r="B5" s="17">
        <v>49186</v>
      </c>
      <c r="C5" s="17">
        <v>63675</v>
      </c>
      <c r="D5" s="17">
        <v>87163</v>
      </c>
      <c r="E5" s="17">
        <v>109731</v>
      </c>
    </row>
    <row r="6" spans="1:5" x14ac:dyDescent="0.3">
      <c r="A6" s="16" t="s">
        <v>44</v>
      </c>
      <c r="B6" s="17">
        <v>0</v>
      </c>
      <c r="C6" s="17">
        <v>0</v>
      </c>
      <c r="D6" s="17">
        <v>-31851</v>
      </c>
      <c r="E6" s="17">
        <v>-88293</v>
      </c>
    </row>
    <row r="7" spans="1:5" x14ac:dyDescent="0.3">
      <c r="A7" s="16" t="s">
        <v>45</v>
      </c>
      <c r="B7" s="17">
        <v>9353</v>
      </c>
      <c r="C7" s="17">
        <v>3661</v>
      </c>
      <c r="D7" s="17">
        <v>4269</v>
      </c>
      <c r="E7" s="17">
        <v>3132</v>
      </c>
    </row>
    <row r="8" spans="1:5" x14ac:dyDescent="0.3">
      <c r="A8" s="16" t="s">
        <v>46</v>
      </c>
      <c r="B8" s="17">
        <v>33049</v>
      </c>
      <c r="C8" s="17">
        <v>27855</v>
      </c>
      <c r="D8" s="17">
        <v>72062</v>
      </c>
      <c r="E8" s="17">
        <v>46741</v>
      </c>
    </row>
    <row r="9" spans="1:5" x14ac:dyDescent="0.3">
      <c r="A9" s="16" t="s">
        <v>16</v>
      </c>
      <c r="B9" s="17">
        <v>-9780</v>
      </c>
      <c r="C9" s="17">
        <v>-8165</v>
      </c>
      <c r="D9" s="17">
        <v>16967</v>
      </c>
      <c r="E9" s="17">
        <v>30320</v>
      </c>
    </row>
    <row r="10" spans="1:5" x14ac:dyDescent="0.3">
      <c r="A10" s="16" t="s">
        <v>47</v>
      </c>
      <c r="B10" s="17">
        <v>271596</v>
      </c>
      <c r="C10" s="17">
        <v>430631</v>
      </c>
      <c r="D10" s="17">
        <v>385621</v>
      </c>
      <c r="E10" s="17">
        <v>514546</v>
      </c>
    </row>
    <row r="11" spans="1:5" x14ac:dyDescent="0.3">
      <c r="A11" s="14" t="s">
        <v>36</v>
      </c>
      <c r="B11" s="15">
        <v>-721028</v>
      </c>
      <c r="C11" s="15">
        <v>-650188</v>
      </c>
      <c r="D11" s="15">
        <v>-1380352</v>
      </c>
      <c r="E11" s="15">
        <v>94649</v>
      </c>
    </row>
    <row r="12" spans="1:5" x14ac:dyDescent="0.3">
      <c r="A12" s="16" t="s">
        <v>48</v>
      </c>
      <c r="B12" s="17">
        <v>10789</v>
      </c>
      <c r="C12" s="17">
        <v>213777</v>
      </c>
      <c r="D12" s="17">
        <v>-491290</v>
      </c>
      <c r="E12" s="17">
        <v>-800940</v>
      </c>
    </row>
    <row r="13" spans="1:5" x14ac:dyDescent="0.3">
      <c r="A13" s="16" t="s">
        <v>49</v>
      </c>
      <c r="B13" s="17">
        <v>-120535</v>
      </c>
      <c r="C13" s="17">
        <v>-186677</v>
      </c>
      <c r="D13" s="17">
        <v>-97120</v>
      </c>
      <c r="E13" s="17">
        <v>772063</v>
      </c>
    </row>
    <row r="14" spans="1:5" x14ac:dyDescent="0.3">
      <c r="A14" s="16" t="s">
        <v>50</v>
      </c>
      <c r="B14" s="17">
        <v>-188833</v>
      </c>
      <c r="C14" s="17">
        <v>-171307</v>
      </c>
      <c r="D14" s="17">
        <v>-186064</v>
      </c>
      <c r="E14" s="17">
        <v>-160653</v>
      </c>
    </row>
    <row r="15" spans="1:5" x14ac:dyDescent="0.3">
      <c r="A15" s="16" t="s">
        <v>51</v>
      </c>
      <c r="B15" s="17">
        <v>-10126</v>
      </c>
      <c r="C15" s="17">
        <v>75006</v>
      </c>
      <c r="D15" s="17">
        <v>-76344</v>
      </c>
      <c r="E15" s="17">
        <v>155134</v>
      </c>
    </row>
    <row r="16" spans="1:5" x14ac:dyDescent="0.3">
      <c r="A16" s="16" t="s">
        <v>52</v>
      </c>
      <c r="B16" s="17">
        <v>17439</v>
      </c>
      <c r="C16" s="17">
        <v>34154</v>
      </c>
      <c r="D16" s="17">
        <v>2883</v>
      </c>
      <c r="E16" s="17">
        <v>124626</v>
      </c>
    </row>
    <row r="17" spans="1:5" x14ac:dyDescent="0.3">
      <c r="A17" s="16" t="s">
        <v>53</v>
      </c>
      <c r="B17" s="17">
        <v>-429762</v>
      </c>
      <c r="C17" s="17">
        <v>-615141</v>
      </c>
      <c r="D17" s="17">
        <v>-532417</v>
      </c>
      <c r="E17" s="17">
        <v>4419</v>
      </c>
    </row>
    <row r="18" spans="1:5" x14ac:dyDescent="0.3">
      <c r="A18" s="14" t="s">
        <v>54</v>
      </c>
      <c r="B18" s="15">
        <v>0</v>
      </c>
      <c r="C18" s="15">
        <v>0</v>
      </c>
      <c r="D18" s="15">
        <v>0</v>
      </c>
      <c r="E18" s="15">
        <v>-641884</v>
      </c>
    </row>
    <row r="19" spans="1:5" x14ac:dyDescent="0.3">
      <c r="A19" s="12" t="s">
        <v>37</v>
      </c>
      <c r="B19" s="13">
        <v>-988534</v>
      </c>
      <c r="C19" s="13">
        <v>587865</v>
      </c>
      <c r="D19" s="13">
        <v>160633</v>
      </c>
      <c r="E19" s="13">
        <v>-794716</v>
      </c>
    </row>
    <row r="20" spans="1:5" x14ac:dyDescent="0.3">
      <c r="A20" s="14" t="s">
        <v>55</v>
      </c>
      <c r="B20" s="15">
        <v>-113615</v>
      </c>
      <c r="C20" s="15">
        <v>-256316</v>
      </c>
      <c r="D20" s="15">
        <v>-131292</v>
      </c>
      <c r="E20" s="15">
        <v>-637894</v>
      </c>
    </row>
    <row r="21" spans="1:5" x14ac:dyDescent="0.3">
      <c r="A21" s="16" t="s">
        <v>56</v>
      </c>
      <c r="B21" s="17">
        <v>-38203</v>
      </c>
      <c r="C21" s="17">
        <v>-64500</v>
      </c>
      <c r="D21" s="17">
        <v>-5579</v>
      </c>
      <c r="E21" s="17">
        <v>-761306</v>
      </c>
    </row>
    <row r="22" spans="1:5" x14ac:dyDescent="0.3">
      <c r="A22" s="16" t="s">
        <v>57</v>
      </c>
      <c r="B22" s="17">
        <v>-75412</v>
      </c>
      <c r="C22" s="17">
        <v>-191816</v>
      </c>
      <c r="D22" s="17">
        <v>-208735</v>
      </c>
      <c r="E22" s="17">
        <v>-179957</v>
      </c>
    </row>
    <row r="23" spans="1:5" x14ac:dyDescent="0.3">
      <c r="A23" s="16" t="s">
        <v>58</v>
      </c>
      <c r="B23" s="17">
        <v>0</v>
      </c>
      <c r="C23" s="17">
        <v>0</v>
      </c>
      <c r="D23" s="17">
        <v>83022</v>
      </c>
      <c r="E23" s="17">
        <v>303369</v>
      </c>
    </row>
    <row r="24" spans="1:5" x14ac:dyDescent="0.3">
      <c r="A24" s="14" t="s">
        <v>59</v>
      </c>
      <c r="B24" s="15">
        <v>-811726</v>
      </c>
      <c r="C24" s="15">
        <v>788208</v>
      </c>
      <c r="D24" s="15">
        <v>300413</v>
      </c>
      <c r="E24" s="15">
        <v>-163628</v>
      </c>
    </row>
    <row r="25" spans="1:5" x14ac:dyDescent="0.3">
      <c r="A25" s="14" t="s">
        <v>60</v>
      </c>
      <c r="B25" s="15">
        <v>-63193</v>
      </c>
      <c r="C25" s="15">
        <v>55973</v>
      </c>
      <c r="D25" s="15">
        <v>-8488</v>
      </c>
      <c r="E25" s="15">
        <v>6806</v>
      </c>
    </row>
    <row r="26" spans="1:5" x14ac:dyDescent="0.3">
      <c r="A26" s="12" t="s">
        <v>38</v>
      </c>
      <c r="B26" s="13">
        <v>861322</v>
      </c>
      <c r="C26" s="13">
        <v>-1131742</v>
      </c>
      <c r="D26" s="13">
        <v>-182321</v>
      </c>
      <c r="E26" s="13">
        <v>511840</v>
      </c>
    </row>
    <row r="27" spans="1:5" x14ac:dyDescent="0.3">
      <c r="A27" s="14" t="s">
        <v>61</v>
      </c>
      <c r="B27" s="15">
        <v>1068520</v>
      </c>
      <c r="C27" s="15">
        <v>-615657</v>
      </c>
      <c r="D27" s="15">
        <v>317328</v>
      </c>
      <c r="E27" s="15">
        <v>690157</v>
      </c>
    </row>
    <row r="28" spans="1:5" x14ac:dyDescent="0.3">
      <c r="A28" s="16" t="s">
        <v>62</v>
      </c>
      <c r="B28" s="17">
        <v>3159708</v>
      </c>
      <c r="C28" s="17">
        <v>2113772</v>
      </c>
      <c r="D28" s="17">
        <v>2417269</v>
      </c>
      <c r="E28" s="17">
        <v>2492897</v>
      </c>
    </row>
    <row r="29" spans="1:5" x14ac:dyDescent="0.3">
      <c r="A29" s="16" t="s">
        <v>63</v>
      </c>
      <c r="B29" s="17">
        <v>-2091188</v>
      </c>
      <c r="C29" s="17">
        <v>-2729429</v>
      </c>
      <c r="D29" s="17">
        <v>-2099941</v>
      </c>
      <c r="E29" s="17">
        <v>-1802740</v>
      </c>
    </row>
    <row r="30" spans="1:5" x14ac:dyDescent="0.3">
      <c r="A30" s="14" t="s">
        <v>64</v>
      </c>
      <c r="B30" s="15">
        <v>-41090</v>
      </c>
      <c r="C30" s="15">
        <v>-63216</v>
      </c>
      <c r="D30" s="15">
        <v>11566</v>
      </c>
      <c r="E30" s="15">
        <v>-26524</v>
      </c>
    </row>
    <row r="31" spans="1:5" x14ac:dyDescent="0.3">
      <c r="A31" s="16" t="s">
        <v>65</v>
      </c>
      <c r="B31" s="17">
        <v>4615</v>
      </c>
      <c r="C31" s="17">
        <v>12217</v>
      </c>
      <c r="D31" s="17">
        <v>11566</v>
      </c>
      <c r="E31" s="17">
        <v>-26524</v>
      </c>
    </row>
    <row r="32" spans="1:5" x14ac:dyDescent="0.3">
      <c r="A32" s="16" t="s">
        <v>66</v>
      </c>
      <c r="B32" s="17">
        <v>-45705</v>
      </c>
      <c r="C32" s="17">
        <v>-75433</v>
      </c>
      <c r="D32" s="17">
        <v>0</v>
      </c>
      <c r="E32" s="17">
        <v>0</v>
      </c>
    </row>
    <row r="33" spans="1:5" x14ac:dyDescent="0.3">
      <c r="A33" s="14" t="s">
        <v>67</v>
      </c>
      <c r="B33" s="15">
        <v>-282390</v>
      </c>
      <c r="C33" s="15">
        <v>-455742</v>
      </c>
      <c r="D33" s="15">
        <v>-491906</v>
      </c>
      <c r="E33" s="15">
        <v>-163933</v>
      </c>
    </row>
    <row r="34" spans="1:5" x14ac:dyDescent="0.3">
      <c r="A34" s="14" t="s">
        <v>68</v>
      </c>
      <c r="B34" s="15">
        <v>116282</v>
      </c>
      <c r="C34" s="15">
        <v>2873</v>
      </c>
      <c r="D34" s="15">
        <v>-19309</v>
      </c>
      <c r="E34" s="15">
        <v>12140</v>
      </c>
    </row>
    <row r="35" spans="1:5" x14ac:dyDescent="0.3">
      <c r="A35" s="12" t="s">
        <v>39</v>
      </c>
      <c r="B35" s="13">
        <v>0</v>
      </c>
      <c r="C35" s="13">
        <v>0</v>
      </c>
      <c r="D35" s="13">
        <v>0</v>
      </c>
      <c r="E35" s="13">
        <v>-1272</v>
      </c>
    </row>
    <row r="36" spans="1:5" x14ac:dyDescent="0.3">
      <c r="A36" s="18" t="s">
        <v>40</v>
      </c>
      <c r="B36" s="19">
        <v>205188</v>
      </c>
      <c r="C36" s="19">
        <v>81729</v>
      </c>
      <c r="D36" s="19">
        <v>-119933</v>
      </c>
      <c r="E36" s="19">
        <v>405786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D37F-98C5-40E3-B1ED-6BEB19E70B1C}">
  <dimension ref="A1:T32"/>
  <sheetViews>
    <sheetView showGridLines="0" tabSelected="1" zoomScaleNormal="100" workbookViewId="0">
      <selection activeCell="H20" sqref="H20"/>
    </sheetView>
  </sheetViews>
  <sheetFormatPr defaultColWidth="8.88671875" defaultRowHeight="14.4" x14ac:dyDescent="0.3"/>
  <cols>
    <col min="1" max="1" width="34.44140625" bestFit="1" customWidth="1"/>
    <col min="2" max="9" width="13.109375" customWidth="1"/>
    <col min="11" max="11" width="34.44140625" bestFit="1" customWidth="1"/>
    <col min="12" max="15" width="13.109375" customWidth="1"/>
    <col min="16" max="20" width="8.88671875" style="20"/>
  </cols>
  <sheetData>
    <row r="1" spans="1:20" x14ac:dyDescent="0.3">
      <c r="A1" s="3" t="s">
        <v>86</v>
      </c>
      <c r="B1" s="4">
        <v>2017</v>
      </c>
      <c r="C1" s="4" t="s">
        <v>90</v>
      </c>
      <c r="D1" s="4">
        <v>2018</v>
      </c>
      <c r="E1" s="4" t="s">
        <v>91</v>
      </c>
      <c r="F1" s="4">
        <v>2019</v>
      </c>
      <c r="G1" s="4" t="s">
        <v>92</v>
      </c>
      <c r="H1" s="4">
        <v>2020</v>
      </c>
      <c r="I1" s="4" t="s">
        <v>93</v>
      </c>
      <c r="K1" s="3" t="s">
        <v>99</v>
      </c>
      <c r="L1" s="4">
        <v>2017</v>
      </c>
      <c r="M1" s="4" t="s">
        <v>96</v>
      </c>
      <c r="N1" s="4" t="s">
        <v>97</v>
      </c>
      <c r="O1" s="4" t="s">
        <v>98</v>
      </c>
    </row>
    <row r="2" spans="1:20" x14ac:dyDescent="0.3">
      <c r="A2" s="9" t="s">
        <v>20</v>
      </c>
      <c r="B2" s="10">
        <v>4759888</v>
      </c>
      <c r="C2" s="25">
        <f>B2/B$2</f>
        <v>1</v>
      </c>
      <c r="D2" s="10">
        <v>5418995</v>
      </c>
      <c r="E2" s="25">
        <f>D2/D$2</f>
        <v>1</v>
      </c>
      <c r="F2" s="10">
        <v>6055722</v>
      </c>
      <c r="G2" s="25">
        <f>F2/F$2</f>
        <v>1</v>
      </c>
      <c r="H2" s="10">
        <v>6646359</v>
      </c>
      <c r="I2" s="25">
        <f>H2/H$2</f>
        <v>1</v>
      </c>
      <c r="K2" s="9" t="s">
        <v>20</v>
      </c>
      <c r="L2" s="31">
        <f>B2/$B2</f>
        <v>1</v>
      </c>
      <c r="M2" s="31">
        <f>D2/$B2</f>
        <v>1.1384711152867462</v>
      </c>
      <c r="N2" s="31">
        <f>F2/$B2</f>
        <v>1.27224043927084</v>
      </c>
      <c r="O2" s="31">
        <f>H2/$B2</f>
        <v>1.3963267623103737</v>
      </c>
    </row>
    <row r="3" spans="1:20" x14ac:dyDescent="0.3">
      <c r="A3" s="9" t="s">
        <v>21</v>
      </c>
      <c r="B3" s="10">
        <v>3147749</v>
      </c>
      <c r="C3" s="25">
        <f t="shared" ref="C3:E15" si="0">B3/B$2</f>
        <v>0.66130736689602776</v>
      </c>
      <c r="D3" s="10">
        <v>3620489</v>
      </c>
      <c r="E3" s="25">
        <f t="shared" si="0"/>
        <v>0.66811078437976046</v>
      </c>
      <c r="F3" s="10">
        <v>4213455</v>
      </c>
      <c r="G3" s="25">
        <f t="shared" ref="G3:I3" si="1">F3/F$2</f>
        <v>0.69578078386028952</v>
      </c>
      <c r="H3" s="10">
        <v>4772021</v>
      </c>
      <c r="I3" s="25">
        <f t="shared" si="1"/>
        <v>0.71799025601837041</v>
      </c>
      <c r="K3" s="9" t="s">
        <v>21</v>
      </c>
      <c r="L3" s="31">
        <f t="shared" ref="L3:L15" si="2">B3/$B3</f>
        <v>1</v>
      </c>
      <c r="M3" s="31">
        <f t="shared" ref="M3:M15" si="3">D3/$B3</f>
        <v>1.1501835120907036</v>
      </c>
      <c r="N3" s="31">
        <f t="shared" ref="N3:N15" si="4">F3/$B3</f>
        <v>1.3385613020606153</v>
      </c>
      <c r="O3" s="31">
        <f t="shared" ref="O3:O15" si="5">H3/$B3</f>
        <v>1.5160106476088151</v>
      </c>
    </row>
    <row r="4" spans="1:20" s="11" customFormat="1" x14ac:dyDescent="0.3">
      <c r="A4" s="7" t="s">
        <v>22</v>
      </c>
      <c r="B4" s="8">
        <v>1612139</v>
      </c>
      <c r="C4" s="24">
        <f t="shared" si="0"/>
        <v>0.33869263310397218</v>
      </c>
      <c r="D4" s="8">
        <v>1798506</v>
      </c>
      <c r="E4" s="24">
        <f t="shared" si="0"/>
        <v>0.33188921562023954</v>
      </c>
      <c r="F4" s="8">
        <v>1842267</v>
      </c>
      <c r="G4" s="24">
        <f t="shared" ref="G4:I4" si="6">F4/F$2</f>
        <v>0.30421921613971054</v>
      </c>
      <c r="H4" s="8">
        <v>1874338</v>
      </c>
      <c r="I4" s="24">
        <f t="shared" si="6"/>
        <v>0.28200974398162965</v>
      </c>
      <c r="K4" s="7" t="s">
        <v>22</v>
      </c>
      <c r="L4" s="30">
        <f t="shared" si="2"/>
        <v>1</v>
      </c>
      <c r="M4" s="30">
        <f t="shared" si="3"/>
        <v>1.1156023146887457</v>
      </c>
      <c r="N4" s="30">
        <f t="shared" si="4"/>
        <v>1.1427469963818255</v>
      </c>
      <c r="O4" s="30">
        <f t="shared" si="5"/>
        <v>1.1626404422943679</v>
      </c>
      <c r="P4" s="21"/>
      <c r="Q4" s="21"/>
      <c r="R4" s="21"/>
      <c r="S4" s="21"/>
      <c r="T4" s="21"/>
    </row>
    <row r="5" spans="1:20" x14ac:dyDescent="0.3">
      <c r="A5" s="9" t="s">
        <v>23</v>
      </c>
      <c r="B5" s="10">
        <v>550298</v>
      </c>
      <c r="C5" s="25">
        <f t="shared" si="0"/>
        <v>0.11561154380103061</v>
      </c>
      <c r="D5" s="10">
        <v>585959</v>
      </c>
      <c r="E5" s="25">
        <f t="shared" si="0"/>
        <v>0.10813056664566031</v>
      </c>
      <c r="F5" s="10">
        <v>592252</v>
      </c>
      <c r="G5" s="25">
        <f t="shared" ref="G5:I5" si="7">F5/F$2</f>
        <v>9.7800394403838226E-2</v>
      </c>
      <c r="H5" s="10">
        <v>649261</v>
      </c>
      <c r="I5" s="25">
        <f t="shared" si="7"/>
        <v>9.768671839724577E-2</v>
      </c>
      <c r="K5" s="9" t="s">
        <v>23</v>
      </c>
      <c r="L5" s="31">
        <f t="shared" si="2"/>
        <v>1</v>
      </c>
      <c r="M5" s="31">
        <f t="shared" si="3"/>
        <v>1.064803070336436</v>
      </c>
      <c r="N5" s="31">
        <f t="shared" si="4"/>
        <v>1.0762386924902507</v>
      </c>
      <c r="O5" s="31">
        <f t="shared" si="5"/>
        <v>1.1798352892432826</v>
      </c>
    </row>
    <row r="6" spans="1:20" x14ac:dyDescent="0.3">
      <c r="A6" s="9" t="s">
        <v>24</v>
      </c>
      <c r="B6" s="10">
        <v>319719</v>
      </c>
      <c r="C6" s="25">
        <f t="shared" si="0"/>
        <v>6.7169437600212448E-2</v>
      </c>
      <c r="D6" s="10">
        <v>347374</v>
      </c>
      <c r="E6" s="25">
        <f t="shared" si="0"/>
        <v>6.4103030174414266E-2</v>
      </c>
      <c r="F6" s="10">
        <v>351676</v>
      </c>
      <c r="G6" s="25">
        <f t="shared" ref="G6:I6" si="8">F6/F$2</f>
        <v>5.8073339562152951E-2</v>
      </c>
      <c r="H6" s="10">
        <v>433410</v>
      </c>
      <c r="I6" s="25">
        <f t="shared" si="8"/>
        <v>6.5210139867557554E-2</v>
      </c>
      <c r="K6" s="9" t="s">
        <v>24</v>
      </c>
      <c r="L6" s="31">
        <f t="shared" si="2"/>
        <v>1</v>
      </c>
      <c r="M6" s="31">
        <f t="shared" si="3"/>
        <v>1.086497830907766</v>
      </c>
      <c r="N6" s="31">
        <f t="shared" si="4"/>
        <v>1.0999533965763686</v>
      </c>
      <c r="O6" s="31">
        <f t="shared" si="5"/>
        <v>1.3555966332936109</v>
      </c>
    </row>
    <row r="7" spans="1:20" x14ac:dyDescent="0.3">
      <c r="A7" s="9" t="s">
        <v>25</v>
      </c>
      <c r="B7" s="10">
        <v>72927</v>
      </c>
      <c r="C7" s="25">
        <f t="shared" si="0"/>
        <v>1.5321158817182254E-2</v>
      </c>
      <c r="D7" s="10">
        <v>40421</v>
      </c>
      <c r="E7" s="25">
        <f t="shared" si="0"/>
        <v>7.4591321822588871E-3</v>
      </c>
      <c r="F7" s="10">
        <v>46408</v>
      </c>
      <c r="G7" s="25">
        <f t="shared" ref="G7:I7" si="9">F7/F$2</f>
        <v>7.6634957813453124E-3</v>
      </c>
      <c r="H7" s="10">
        <v>98083</v>
      </c>
      <c r="I7" s="25">
        <f t="shared" si="9"/>
        <v>1.4757403263952489E-2</v>
      </c>
      <c r="K7" s="9" t="s">
        <v>25</v>
      </c>
      <c r="L7" s="31">
        <f t="shared" si="2"/>
        <v>1</v>
      </c>
      <c r="M7" s="31">
        <f t="shared" si="3"/>
        <v>0.55426659536248579</v>
      </c>
      <c r="N7" s="31">
        <f t="shared" si="4"/>
        <v>0.63636238978704729</v>
      </c>
      <c r="O7" s="31">
        <f t="shared" si="5"/>
        <v>1.3449476874134407</v>
      </c>
    </row>
    <row r="8" spans="1:20" x14ac:dyDescent="0.3">
      <c r="A8" s="9" t="s">
        <v>26</v>
      </c>
      <c r="B8" s="10">
        <v>115487</v>
      </c>
      <c r="C8" s="25">
        <f t="shared" si="0"/>
        <v>2.4262545673343575E-2</v>
      </c>
      <c r="D8" s="10">
        <v>135803</v>
      </c>
      <c r="E8" s="25">
        <f t="shared" si="0"/>
        <v>2.5060550895507377E-2</v>
      </c>
      <c r="F8" s="10">
        <v>132009</v>
      </c>
      <c r="G8" s="25">
        <f t="shared" ref="G8:I8" si="10">F8/F$2</f>
        <v>2.1799052202198185E-2</v>
      </c>
      <c r="H8" s="10">
        <v>129274</v>
      </c>
      <c r="I8" s="25">
        <f t="shared" si="10"/>
        <v>1.9450348679630455E-2</v>
      </c>
      <c r="K8" s="9" t="s">
        <v>26</v>
      </c>
      <c r="L8" s="31">
        <f t="shared" si="2"/>
        <v>1</v>
      </c>
      <c r="M8" s="31">
        <f t="shared" si="3"/>
        <v>1.1759159039545577</v>
      </c>
      <c r="N8" s="31">
        <f t="shared" si="4"/>
        <v>1.1430637214578265</v>
      </c>
      <c r="O8" s="31">
        <f t="shared" si="5"/>
        <v>1.1193814022357496</v>
      </c>
    </row>
    <row r="9" spans="1:20" x14ac:dyDescent="0.3">
      <c r="A9" s="9" t="s">
        <v>27</v>
      </c>
      <c r="B9" s="10">
        <v>-33049</v>
      </c>
      <c r="C9" s="25">
        <f t="shared" si="0"/>
        <v>-6.9432305970224513E-3</v>
      </c>
      <c r="D9" s="10">
        <v>-27855</v>
      </c>
      <c r="E9" s="25">
        <f t="shared" si="0"/>
        <v>-5.1402520209005544E-3</v>
      </c>
      <c r="F9" s="10">
        <v>-72062</v>
      </c>
      <c r="G9" s="25">
        <f t="shared" ref="G9:I9" si="11">F9/F$2</f>
        <v>-1.1899819707707851E-2</v>
      </c>
      <c r="H9" s="10">
        <v>-46741</v>
      </c>
      <c r="I9" s="25">
        <f t="shared" si="11"/>
        <v>-7.032572270020322E-3</v>
      </c>
      <c r="K9" s="9" t="s">
        <v>27</v>
      </c>
      <c r="L9" s="31">
        <f t="shared" si="2"/>
        <v>1</v>
      </c>
      <c r="M9" s="31">
        <f t="shared" si="3"/>
        <v>0.84283942025477321</v>
      </c>
      <c r="N9" s="31">
        <f t="shared" si="4"/>
        <v>2.1804593179823897</v>
      </c>
      <c r="O9" s="31">
        <f t="shared" si="5"/>
        <v>1.4142939271990076</v>
      </c>
    </row>
    <row r="10" spans="1:20" s="11" customFormat="1" x14ac:dyDescent="0.3">
      <c r="A10" s="7" t="s">
        <v>30</v>
      </c>
      <c r="B10" s="8">
        <v>666513</v>
      </c>
      <c r="C10" s="24">
        <f t="shared" si="0"/>
        <v>0.14002703424954538</v>
      </c>
      <c r="D10" s="8">
        <v>741936</v>
      </c>
      <c r="E10" s="24">
        <f t="shared" si="0"/>
        <v>0.13691394806601592</v>
      </c>
      <c r="F10" s="8">
        <v>740676</v>
      </c>
      <c r="G10" s="24">
        <f t="shared" ref="G10:I10" si="12">F10/F$2</f>
        <v>0.12231010604515861</v>
      </c>
      <c r="H10" s="8">
        <v>713735</v>
      </c>
      <c r="I10" s="24">
        <f t="shared" si="12"/>
        <v>0.10738736803112801</v>
      </c>
      <c r="K10" s="7" t="s">
        <v>30</v>
      </c>
      <c r="L10" s="30">
        <f t="shared" si="2"/>
        <v>1</v>
      </c>
      <c r="M10" s="30">
        <f t="shared" si="3"/>
        <v>1.1131605835145002</v>
      </c>
      <c r="N10" s="30">
        <f t="shared" si="4"/>
        <v>1.1112701477690607</v>
      </c>
      <c r="O10" s="30">
        <f t="shared" si="5"/>
        <v>1.0708493307707427</v>
      </c>
      <c r="P10" s="21"/>
      <c r="Q10" s="21"/>
      <c r="R10" s="21"/>
      <c r="S10" s="21"/>
      <c r="T10" s="21"/>
    </row>
    <row r="11" spans="1:20" x14ac:dyDescent="0.3">
      <c r="A11" s="9" t="s">
        <v>28</v>
      </c>
      <c r="B11" s="10">
        <v>283030</v>
      </c>
      <c r="C11" s="25">
        <f t="shared" si="0"/>
        <v>5.946148312733409E-2</v>
      </c>
      <c r="D11" s="10">
        <v>239537</v>
      </c>
      <c r="E11" s="25">
        <f t="shared" si="0"/>
        <v>4.4203214802744792E-2</v>
      </c>
      <c r="F11" s="10">
        <v>195363</v>
      </c>
      <c r="G11" s="25">
        <f t="shared" ref="G11:I11" si="13">F11/F$2</f>
        <v>3.2260893085911145E-2</v>
      </c>
      <c r="H11" s="10">
        <v>155541</v>
      </c>
      <c r="I11" s="25">
        <f t="shared" si="13"/>
        <v>2.3402437334486447E-2</v>
      </c>
      <c r="K11" s="9" t="s">
        <v>28</v>
      </c>
      <c r="L11" s="31">
        <f t="shared" si="2"/>
        <v>1</v>
      </c>
      <c r="M11" s="31">
        <f t="shared" si="3"/>
        <v>0.84633077765607889</v>
      </c>
      <c r="N11" s="31">
        <f t="shared" si="4"/>
        <v>0.69025544995230192</v>
      </c>
      <c r="O11" s="31">
        <f t="shared" si="5"/>
        <v>0.54955658410769181</v>
      </c>
    </row>
    <row r="12" spans="1:20" x14ac:dyDescent="0.3">
      <c r="A12" s="9" t="s">
        <v>29</v>
      </c>
      <c r="B12" s="10">
        <v>144348</v>
      </c>
      <c r="C12" s="25">
        <f t="shared" si="0"/>
        <v>3.032592363517797E-2</v>
      </c>
      <c r="D12" s="10">
        <v>102907</v>
      </c>
      <c r="E12" s="25">
        <f t="shared" si="0"/>
        <v>1.899005258355101E-2</v>
      </c>
      <c r="F12" s="10">
        <v>58119</v>
      </c>
      <c r="G12" s="25">
        <f t="shared" ref="G12:I12" si="14">F12/F$2</f>
        <v>9.5973692319429454E-3</v>
      </c>
      <c r="H12" s="10">
        <v>108529</v>
      </c>
      <c r="I12" s="25">
        <f t="shared" si="14"/>
        <v>1.6329090860123567E-2</v>
      </c>
      <c r="K12" s="9" t="s">
        <v>29</v>
      </c>
      <c r="L12" s="31">
        <f t="shared" si="2"/>
        <v>1</v>
      </c>
      <c r="M12" s="31">
        <f t="shared" si="3"/>
        <v>0.71290908083243276</v>
      </c>
      <c r="N12" s="31">
        <f t="shared" si="4"/>
        <v>0.40263114140826334</v>
      </c>
      <c r="O12" s="31">
        <f t="shared" si="5"/>
        <v>0.75185662426912736</v>
      </c>
    </row>
    <row r="13" spans="1:20" s="11" customFormat="1" x14ac:dyDescent="0.3">
      <c r="A13" s="7" t="s">
        <v>31</v>
      </c>
      <c r="B13" s="8">
        <v>805195</v>
      </c>
      <c r="C13" s="24">
        <f t="shared" si="0"/>
        <v>0.16916259374170148</v>
      </c>
      <c r="D13" s="8">
        <v>878566</v>
      </c>
      <c r="E13" s="24">
        <f t="shared" si="0"/>
        <v>0.16212711028520971</v>
      </c>
      <c r="F13" s="8">
        <v>877920</v>
      </c>
      <c r="G13" s="24">
        <f t="shared" ref="G13:I13" si="15">F13/F$2</f>
        <v>0.14497362989912682</v>
      </c>
      <c r="H13" s="8">
        <v>760747</v>
      </c>
      <c r="I13" s="24">
        <f t="shared" si="15"/>
        <v>0.1144607145054909</v>
      </c>
      <c r="K13" s="7" t="s">
        <v>31</v>
      </c>
      <c r="L13" s="30">
        <f t="shared" si="2"/>
        <v>1</v>
      </c>
      <c r="M13" s="30">
        <f t="shared" si="3"/>
        <v>1.0911220263414452</v>
      </c>
      <c r="N13" s="30">
        <f t="shared" si="4"/>
        <v>1.0903197362129671</v>
      </c>
      <c r="O13" s="30">
        <f t="shared" si="5"/>
        <v>0.94479846496811326</v>
      </c>
      <c r="P13" s="21"/>
      <c r="Q13" s="21"/>
      <c r="R13" s="21"/>
      <c r="S13" s="21"/>
      <c r="T13" s="21"/>
    </row>
    <row r="14" spans="1:20" x14ac:dyDescent="0.3">
      <c r="A14" s="9" t="s">
        <v>32</v>
      </c>
      <c r="B14" s="10">
        <v>105171</v>
      </c>
      <c r="C14" s="25">
        <f t="shared" si="0"/>
        <v>2.2095267787813493E-2</v>
      </c>
      <c r="D14" s="10">
        <v>120429</v>
      </c>
      <c r="E14" s="25">
        <f t="shared" si="0"/>
        <v>2.2223493470652767E-2</v>
      </c>
      <c r="F14" s="10">
        <v>130044</v>
      </c>
      <c r="G14" s="25">
        <f t="shared" ref="G14:I14" si="16">F14/F$2</f>
        <v>2.1474565708267321E-2</v>
      </c>
      <c r="H14" s="10">
        <v>139755</v>
      </c>
      <c r="I14" s="25">
        <f t="shared" si="16"/>
        <v>2.1027302316952785E-2</v>
      </c>
      <c r="K14" s="9" t="s">
        <v>32</v>
      </c>
      <c r="L14" s="31">
        <f t="shared" si="2"/>
        <v>1</v>
      </c>
      <c r="M14" s="31">
        <f t="shared" si="3"/>
        <v>1.1450780158028353</v>
      </c>
      <c r="N14" s="31">
        <f t="shared" si="4"/>
        <v>1.2365005562369855</v>
      </c>
      <c r="O14" s="31">
        <f t="shared" si="5"/>
        <v>1.3288358958267963</v>
      </c>
    </row>
    <row r="15" spans="1:20" s="11" customFormat="1" x14ac:dyDescent="0.3">
      <c r="A15" s="5" t="s">
        <v>34</v>
      </c>
      <c r="B15" s="6">
        <v>700024</v>
      </c>
      <c r="C15" s="23">
        <f t="shared" si="0"/>
        <v>0.147067325953888</v>
      </c>
      <c r="D15" s="6">
        <v>758137</v>
      </c>
      <c r="E15" s="23">
        <f t="shared" si="0"/>
        <v>0.13990361681455693</v>
      </c>
      <c r="F15" s="6">
        <v>747876</v>
      </c>
      <c r="G15" s="23">
        <f t="shared" ref="G15:I15" si="17">F15/F$2</f>
        <v>0.12349906419085949</v>
      </c>
      <c r="H15" s="6">
        <v>620992</v>
      </c>
      <c r="I15" s="23">
        <f t="shared" si="17"/>
        <v>9.3433412188538109E-2</v>
      </c>
      <c r="K15" s="5" t="s">
        <v>34</v>
      </c>
      <c r="L15" s="29">
        <f t="shared" si="2"/>
        <v>1</v>
      </c>
      <c r="M15" s="29">
        <f t="shared" si="3"/>
        <v>1.0830157251751369</v>
      </c>
      <c r="N15" s="29">
        <f t="shared" si="4"/>
        <v>1.0683576563089265</v>
      </c>
      <c r="O15" s="29">
        <f t="shared" si="5"/>
        <v>0.88710101367953098</v>
      </c>
      <c r="P15" s="21"/>
      <c r="Q15" s="21"/>
      <c r="R15" s="21"/>
      <c r="S15" s="21"/>
      <c r="T15" s="21"/>
    </row>
    <row r="18" spans="2:15" x14ac:dyDescent="0.3">
      <c r="B18">
        <f>B13/B10</f>
        <v>1.2080709603563622</v>
      </c>
      <c r="D18">
        <f>D13/D10</f>
        <v>1.1841533501541912</v>
      </c>
      <c r="F18">
        <f>F13/F10</f>
        <v>1.1852955948349886</v>
      </c>
      <c r="H18">
        <f>H13/H10</f>
        <v>1.0658675839071925</v>
      </c>
      <c r="K18" s="3" t="s">
        <v>100</v>
      </c>
      <c r="L18" s="4">
        <v>2017</v>
      </c>
      <c r="M18" s="4" t="s">
        <v>96</v>
      </c>
      <c r="N18" s="4" t="s">
        <v>97</v>
      </c>
      <c r="O18" s="4" t="s">
        <v>98</v>
      </c>
    </row>
    <row r="19" spans="2:15" x14ac:dyDescent="0.3">
      <c r="K19" s="9" t="s">
        <v>20</v>
      </c>
      <c r="L19" s="31">
        <f>L2</f>
        <v>1</v>
      </c>
      <c r="M19" s="31">
        <f>M2/L2</f>
        <v>1.1384711152867462</v>
      </c>
      <c r="N19" s="31">
        <f t="shared" ref="N19:O19" si="18">N2/M2</f>
        <v>1.1174990934665929</v>
      </c>
      <c r="O19" s="31">
        <f t="shared" si="18"/>
        <v>1.0975337044864344</v>
      </c>
    </row>
    <row r="20" spans="2:15" x14ac:dyDescent="0.3">
      <c r="K20" s="9" t="s">
        <v>21</v>
      </c>
      <c r="L20" s="31">
        <f t="shared" ref="L20:L32" si="19">L3</f>
        <v>1</v>
      </c>
      <c r="M20" s="31">
        <f t="shared" ref="M20:O20" si="20">M3/L3</f>
        <v>1.1501835120907036</v>
      </c>
      <c r="N20" s="31">
        <f t="shared" si="20"/>
        <v>1.1637806384717644</v>
      </c>
      <c r="O20" s="31">
        <f t="shared" si="20"/>
        <v>1.132567216215671</v>
      </c>
    </row>
    <row r="21" spans="2:15" x14ac:dyDescent="0.3">
      <c r="D21">
        <f>AVERAGE(B18,D18,F18)</f>
        <v>1.1925066351151807</v>
      </c>
      <c r="K21" s="7" t="s">
        <v>22</v>
      </c>
      <c r="L21" s="30">
        <f t="shared" si="19"/>
        <v>1</v>
      </c>
      <c r="M21" s="30">
        <f t="shared" ref="M21:O21" si="21">M4/L4</f>
        <v>1.1156023146887457</v>
      </c>
      <c r="N21" s="30">
        <f t="shared" si="21"/>
        <v>1.0243318621122197</v>
      </c>
      <c r="O21" s="30">
        <f t="shared" si="21"/>
        <v>1.0174084429672789</v>
      </c>
    </row>
    <row r="22" spans="2:15" x14ac:dyDescent="0.3">
      <c r="K22" s="9" t="s">
        <v>23</v>
      </c>
      <c r="L22" s="31">
        <f t="shared" si="19"/>
        <v>1</v>
      </c>
      <c r="M22" s="31">
        <f t="shared" ref="M22:O22" si="22">M5/L5</f>
        <v>1.064803070336436</v>
      </c>
      <c r="N22" s="31">
        <f t="shared" si="22"/>
        <v>1.0107396592594362</v>
      </c>
      <c r="O22" s="31">
        <f t="shared" si="22"/>
        <v>1.0962580117922776</v>
      </c>
    </row>
    <row r="23" spans="2:15" x14ac:dyDescent="0.3">
      <c r="K23" s="9" t="s">
        <v>24</v>
      </c>
      <c r="L23" s="31">
        <f t="shared" si="19"/>
        <v>1</v>
      </c>
      <c r="M23" s="31">
        <f t="shared" ref="M23:O23" si="23">M6/L6</f>
        <v>1.086497830907766</v>
      </c>
      <c r="N23" s="31">
        <f t="shared" si="23"/>
        <v>1.012384346554434</v>
      </c>
      <c r="O23" s="31">
        <f t="shared" si="23"/>
        <v>1.2324127890444614</v>
      </c>
    </row>
    <row r="24" spans="2:15" x14ac:dyDescent="0.3">
      <c r="K24" s="9" t="s">
        <v>25</v>
      </c>
      <c r="L24" s="31">
        <f t="shared" si="19"/>
        <v>1</v>
      </c>
      <c r="M24" s="31">
        <f t="shared" ref="M24:O24" si="24">M7/L7</f>
        <v>0.55426659536248579</v>
      </c>
      <c r="N24" s="31">
        <f t="shared" si="24"/>
        <v>1.1481160782761435</v>
      </c>
      <c r="O24" s="31">
        <f t="shared" si="24"/>
        <v>2.1134933632132391</v>
      </c>
    </row>
    <row r="25" spans="2:15" x14ac:dyDescent="0.3">
      <c r="K25" s="9" t="s">
        <v>26</v>
      </c>
      <c r="L25" s="31">
        <f t="shared" si="19"/>
        <v>1</v>
      </c>
      <c r="M25" s="31">
        <f t="shared" ref="M25:O25" si="25">M8/L8</f>
        <v>1.1759159039545577</v>
      </c>
      <c r="N25" s="31">
        <f t="shared" si="25"/>
        <v>0.97206247284669711</v>
      </c>
      <c r="O25" s="31">
        <f t="shared" si="25"/>
        <v>0.97928171564060029</v>
      </c>
    </row>
    <row r="26" spans="2:15" x14ac:dyDescent="0.3">
      <c r="K26" s="9" t="s">
        <v>27</v>
      </c>
      <c r="L26" s="31">
        <f t="shared" si="19"/>
        <v>1</v>
      </c>
      <c r="M26" s="31">
        <f t="shared" ref="M26:O26" si="26">M9/L9</f>
        <v>0.84283942025477321</v>
      </c>
      <c r="N26" s="31">
        <f t="shared" si="26"/>
        <v>2.5870400287201578</v>
      </c>
      <c r="O26" s="31">
        <f t="shared" si="26"/>
        <v>0.64862201992728485</v>
      </c>
    </row>
    <row r="27" spans="2:15" x14ac:dyDescent="0.3">
      <c r="K27" s="7" t="s">
        <v>30</v>
      </c>
      <c r="L27" s="30">
        <f t="shared" si="19"/>
        <v>1</v>
      </c>
      <c r="M27" s="30">
        <f t="shared" ref="M27:O27" si="27">M10/L10</f>
        <v>1.1131605835145002</v>
      </c>
      <c r="N27" s="30">
        <f t="shared" si="27"/>
        <v>0.99830174031183272</v>
      </c>
      <c r="O27" s="30">
        <f t="shared" si="27"/>
        <v>0.96362647095356146</v>
      </c>
    </row>
    <row r="28" spans="2:15" x14ac:dyDescent="0.3">
      <c r="K28" s="9" t="s">
        <v>28</v>
      </c>
      <c r="L28" s="31">
        <f t="shared" si="19"/>
        <v>1</v>
      </c>
      <c r="M28" s="31">
        <f t="shared" ref="M28:O28" si="28">M11/L11</f>
        <v>0.84633077765607889</v>
      </c>
      <c r="N28" s="31">
        <f t="shared" si="28"/>
        <v>0.81558590113427154</v>
      </c>
      <c r="O28" s="31">
        <f t="shared" si="28"/>
        <v>0.79616406381965876</v>
      </c>
    </row>
    <row r="29" spans="2:15" x14ac:dyDescent="0.3">
      <c r="K29" s="9" t="s">
        <v>29</v>
      </c>
      <c r="L29" s="31">
        <f t="shared" si="19"/>
        <v>1</v>
      </c>
      <c r="M29" s="31">
        <f t="shared" ref="M29:O29" si="29">M12/L12</f>
        <v>0.71290908083243276</v>
      </c>
      <c r="N29" s="31">
        <f t="shared" si="29"/>
        <v>0.56477207575772292</v>
      </c>
      <c r="O29" s="31">
        <f t="shared" si="29"/>
        <v>1.8673583509695626</v>
      </c>
    </row>
    <row r="30" spans="2:15" x14ac:dyDescent="0.3">
      <c r="K30" s="7" t="s">
        <v>31</v>
      </c>
      <c r="L30" s="30">
        <f t="shared" si="19"/>
        <v>1</v>
      </c>
      <c r="M30" s="30">
        <f t="shared" ref="M30:O30" si="30">M13/L13</f>
        <v>1.0911220263414452</v>
      </c>
      <c r="N30" s="30">
        <f t="shared" si="30"/>
        <v>0.9992647109039049</v>
      </c>
      <c r="O30" s="30">
        <f t="shared" si="30"/>
        <v>0.86653339712046651</v>
      </c>
    </row>
    <row r="31" spans="2:15" x14ac:dyDescent="0.3">
      <c r="K31" s="9" t="s">
        <v>32</v>
      </c>
      <c r="L31" s="31">
        <f t="shared" si="19"/>
        <v>1</v>
      </c>
      <c r="M31" s="31">
        <f t="shared" ref="M31:O31" si="31">M14/L14</f>
        <v>1.1450780158028353</v>
      </c>
      <c r="N31" s="31">
        <f t="shared" si="31"/>
        <v>1.0798395735246495</v>
      </c>
      <c r="O31" s="31">
        <f t="shared" si="31"/>
        <v>1.0746747254775306</v>
      </c>
    </row>
    <row r="32" spans="2:15" x14ac:dyDescent="0.3">
      <c r="K32" s="5" t="s">
        <v>34</v>
      </c>
      <c r="L32" s="29">
        <f t="shared" si="19"/>
        <v>1</v>
      </c>
      <c r="M32" s="29">
        <f t="shared" ref="M32:O32" si="32">M15/L15</f>
        <v>1.0830157251751369</v>
      </c>
      <c r="N32" s="29">
        <f t="shared" si="32"/>
        <v>0.98646550689387269</v>
      </c>
      <c r="O32" s="29">
        <f t="shared" si="32"/>
        <v>0.83034085864501606</v>
      </c>
    </row>
  </sheetData>
  <phoneticPr fontId="3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DE1F-0CA5-454F-B36A-E70AF3985794}">
  <dimension ref="A1:P15"/>
  <sheetViews>
    <sheetView showGridLines="0" zoomScaleNormal="100" workbookViewId="0">
      <selection activeCell="C16" sqref="C16"/>
    </sheetView>
  </sheetViews>
  <sheetFormatPr defaultColWidth="8.88671875" defaultRowHeight="14.4" x14ac:dyDescent="0.3"/>
  <cols>
    <col min="1" max="1" width="34.44140625" bestFit="1" customWidth="1"/>
    <col min="2" max="5" width="11.88671875" customWidth="1"/>
    <col min="6" max="16" width="8.88671875" style="20"/>
  </cols>
  <sheetData>
    <row r="1" spans="1:16" x14ac:dyDescent="0.3">
      <c r="A1" s="3" t="s">
        <v>86</v>
      </c>
      <c r="B1" s="4">
        <v>2017</v>
      </c>
      <c r="C1" s="4">
        <v>2018</v>
      </c>
      <c r="D1" s="4">
        <v>2019</v>
      </c>
      <c r="E1" s="4">
        <v>2020</v>
      </c>
    </row>
    <row r="2" spans="1:16" x14ac:dyDescent="0.3">
      <c r="A2" s="9" t="s">
        <v>87</v>
      </c>
      <c r="B2" s="22">
        <v>10.619189782999999</v>
      </c>
      <c r="C2" s="22">
        <v>11.268418542999999</v>
      </c>
      <c r="D2" s="22">
        <v>20.921103453000001</v>
      </c>
      <c r="E2" s="22">
        <v>18.754560669</v>
      </c>
    </row>
    <row r="3" spans="1:16" x14ac:dyDescent="0.3">
      <c r="A3" s="9" t="s">
        <v>88</v>
      </c>
      <c r="B3" s="10">
        <v>441848</v>
      </c>
      <c r="C3" s="10">
        <v>441011</v>
      </c>
      <c r="D3" s="10">
        <v>443821</v>
      </c>
      <c r="E3" s="10">
        <v>481953</v>
      </c>
    </row>
    <row r="4" spans="1:16" s="11" customFormat="1" x14ac:dyDescent="0.3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6" x14ac:dyDescent="0.3">
      <c r="A5" s="20"/>
      <c r="B5" s="20"/>
      <c r="C5" s="20"/>
      <c r="D5" s="20"/>
      <c r="E5" s="20"/>
      <c r="L5"/>
      <c r="M5"/>
      <c r="N5"/>
      <c r="O5"/>
      <c r="P5"/>
    </row>
    <row r="6" spans="1:16" x14ac:dyDescent="0.3">
      <c r="A6" s="20"/>
      <c r="B6" s="20"/>
      <c r="C6" s="20"/>
      <c r="D6" s="20"/>
      <c r="E6" s="20"/>
      <c r="L6"/>
      <c r="M6"/>
      <c r="N6"/>
      <c r="O6"/>
      <c r="P6"/>
    </row>
    <row r="7" spans="1:16" x14ac:dyDescent="0.3">
      <c r="A7" s="20"/>
      <c r="B7" s="20"/>
      <c r="C7" s="20"/>
      <c r="D7" s="20"/>
      <c r="E7" s="20"/>
      <c r="L7"/>
      <c r="M7"/>
      <c r="N7"/>
      <c r="O7"/>
      <c r="P7"/>
    </row>
    <row r="8" spans="1:16" x14ac:dyDescent="0.3">
      <c r="A8" s="20"/>
      <c r="B8" s="20"/>
      <c r="C8" s="20"/>
      <c r="D8" s="20"/>
      <c r="E8" s="20"/>
      <c r="L8"/>
      <c r="M8"/>
      <c r="N8"/>
      <c r="O8"/>
      <c r="P8"/>
    </row>
    <row r="9" spans="1:16" x14ac:dyDescent="0.3">
      <c r="A9" s="20"/>
      <c r="B9" s="20"/>
      <c r="C9" s="20"/>
      <c r="D9" s="20"/>
      <c r="E9" s="20"/>
      <c r="L9"/>
      <c r="M9"/>
      <c r="N9"/>
      <c r="O9"/>
      <c r="P9"/>
    </row>
    <row r="10" spans="1:16" s="11" customForma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1:16" x14ac:dyDescent="0.3">
      <c r="A11" s="20"/>
      <c r="B11" s="20"/>
      <c r="C11" s="20"/>
      <c r="D11" s="20"/>
      <c r="E11" s="20"/>
      <c r="L11"/>
      <c r="M11"/>
      <c r="N11"/>
      <c r="O11"/>
      <c r="P11"/>
    </row>
    <row r="12" spans="1:16" x14ac:dyDescent="0.3">
      <c r="A12" s="20"/>
      <c r="B12" s="20"/>
      <c r="C12" s="20"/>
      <c r="D12" s="20"/>
      <c r="E12" s="20"/>
      <c r="L12"/>
      <c r="M12"/>
      <c r="N12"/>
      <c r="O12"/>
      <c r="P12"/>
    </row>
    <row r="13" spans="1:16" s="11" customFormat="1" x14ac:dyDescent="0.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6" x14ac:dyDescent="0.3">
      <c r="A14" s="20"/>
      <c r="B14" s="20"/>
      <c r="C14" s="20"/>
      <c r="D14" s="20"/>
      <c r="E14" s="20"/>
      <c r="L14"/>
      <c r="M14"/>
      <c r="N14"/>
      <c r="O14"/>
      <c r="P14"/>
    </row>
    <row r="15" spans="1:16" s="11" customFormat="1" x14ac:dyDescent="0.3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BP</vt:lpstr>
      <vt:lpstr>DFC</vt:lpstr>
      <vt:lpstr>DRE</vt:lpstr>
      <vt:lpstr>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Ramos</dc:creator>
  <cp:lastModifiedBy>Matheus Pellizzon</cp:lastModifiedBy>
  <dcterms:created xsi:type="dcterms:W3CDTF">2021-03-09T04:28:38Z</dcterms:created>
  <dcterms:modified xsi:type="dcterms:W3CDTF">2021-03-16T00:15:03Z</dcterms:modified>
</cp:coreProperties>
</file>