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30022_sga_pucminas_br/Documents/Eixo 3/Projeto/"/>
    </mc:Choice>
  </mc:AlternateContent>
  <xr:revisionPtr revIDLastSave="0" documentId="8_{EB57FAD1-11D2-4080-A760-E6498EB7C4BB}" xr6:coauthVersionLast="47" xr6:coauthVersionMax="47" xr10:uidLastSave="{00000000-0000-0000-0000-000000000000}"/>
  <bookViews>
    <workbookView xWindow="-120" yWindow="-120" windowWidth="29040" windowHeight="15225" xr2:uid="{0891325E-5B68-40E4-9953-03E6A7D33404}"/>
  </bookViews>
  <sheets>
    <sheet name="Planilha1" sheetId="1" r:id="rId1"/>
    <sheet name="Projeto" sheetId="2" r:id="rId2"/>
  </sheets>
  <definedNames>
    <definedName name="Prazo">Projeto!$B$2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T2" i="1"/>
  <c r="S4" i="1"/>
  <c r="T4" i="1" s="1"/>
  <c r="S3" i="1"/>
  <c r="T3" i="1" s="1"/>
  <c r="Q2" i="1"/>
  <c r="Q3" i="1"/>
  <c r="Q4" i="1"/>
  <c r="E13" i="1"/>
  <c r="F3" i="1"/>
  <c r="F4" i="1"/>
  <c r="F5" i="1"/>
  <c r="F6" i="1"/>
  <c r="F7" i="1"/>
  <c r="F8" i="1"/>
  <c r="F10" i="1"/>
  <c r="F11" i="1"/>
  <c r="F12" i="1"/>
  <c r="F14" i="1"/>
  <c r="F15" i="1"/>
  <c r="F17" i="1"/>
  <c r="F18" i="1"/>
  <c r="F19" i="1"/>
  <c r="D9" i="1"/>
  <c r="F9" i="1" s="1"/>
  <c r="D2" i="1"/>
  <c r="F2" i="1" s="1"/>
  <c r="D13" i="1"/>
  <c r="F13" i="1" s="1"/>
  <c r="D14" i="1"/>
  <c r="D15" i="1"/>
  <c r="D16" i="1"/>
  <c r="F16" i="1" s="1"/>
  <c r="D17" i="1"/>
  <c r="D18" i="1"/>
  <c r="D19" i="1"/>
  <c r="L2" i="1"/>
  <c r="L7" i="1" s="1"/>
  <c r="L3" i="1"/>
  <c r="L4" i="1"/>
  <c r="L5" i="1"/>
  <c r="L6" i="1"/>
  <c r="F20" i="1" l="1"/>
</calcChain>
</file>

<file path=xl/sharedStrings.xml><?xml version="1.0" encoding="utf-8"?>
<sst xmlns="http://schemas.openxmlformats.org/spreadsheetml/2006/main" count="76" uniqueCount="43">
  <si>
    <t>Materiais</t>
  </si>
  <si>
    <t>Qtde.</t>
  </si>
  <si>
    <t>Custo</t>
  </si>
  <si>
    <t>Cenário</t>
  </si>
  <si>
    <t>Aluguel de sala</t>
  </si>
  <si>
    <t>Cadeiras confortáveis</t>
  </si>
  <si>
    <t>Armário para guardar documentos</t>
  </si>
  <si>
    <t>Mesas adequadas</t>
  </si>
  <si>
    <t>Computadores de alta performance</t>
  </si>
  <si>
    <t>Telefones celulares</t>
  </si>
  <si>
    <t>Telefone fixo</t>
  </si>
  <si>
    <t>Internet de alta performance</t>
  </si>
  <si>
    <t>Servidor de dados (aluguel ou aquisição)</t>
  </si>
  <si>
    <t>TV de 50” para apresentação de projeto</t>
  </si>
  <si>
    <t>Lanches para manhã e tarde</t>
  </si>
  <si>
    <t>Armário para a cozinha</t>
  </si>
  <si>
    <t>Utensílios para cozinha</t>
  </si>
  <si>
    <t>Material de limpeza</t>
  </si>
  <si>
    <t>Máquina de café</t>
  </si>
  <si>
    <t>Geladeira</t>
  </si>
  <si>
    <t>Fogão</t>
  </si>
  <si>
    <t>Imateriais</t>
  </si>
  <si>
    <t>Capacitação</t>
  </si>
  <si>
    <t>Softwares</t>
  </si>
  <si>
    <t>Consultoria</t>
  </si>
  <si>
    <t>Outros</t>
  </si>
  <si>
    <t>Contabilidade</t>
  </si>
  <si>
    <t>Pessoal</t>
  </si>
  <si>
    <t>Equipe de desenvolvimento</t>
  </si>
  <si>
    <t>Pessoal de limpeza</t>
  </si>
  <si>
    <t>RH</t>
  </si>
  <si>
    <t>Custo Total</t>
  </si>
  <si>
    <t>Prazo (mês)</t>
  </si>
  <si>
    <t>Prazo do projeto (meses)</t>
  </si>
  <si>
    <t>Mesa de reunião com 8 cadeiras</t>
  </si>
  <si>
    <t>Unidade</t>
  </si>
  <si>
    <t>Verba</t>
  </si>
  <si>
    <t>un.</t>
  </si>
  <si>
    <t>N/A</t>
  </si>
  <si>
    <t>Total</t>
  </si>
  <si>
    <t>Prazo</t>
  </si>
  <si>
    <t>Salário</t>
  </si>
  <si>
    <t>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</si>
</sst>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NumberFormat="1"/>
  </cellXfs>
  <cellStyles count="2">
    <cellStyle name="Normal" xfId="0" builtinId="0"/>
    <cellStyle name="Vírgula" xfId="1" builtinId="3"/>
  </cellStyles>
  <dxfs count="3">
    <dxf>
      <numFmt numFmtId="35" formatCode="_-* #,##0.00_-;\-* #,##0.00_-;_-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2D10A-2387-4FEE-B161-9C230AD365AD}" name="Tabela1" displayName="Tabela1" ref="A1:G20" totalsRowCount="1">
  <autoFilter ref="A1:G19" xr:uid="{A9A2D10A-2387-4FEE-B161-9C230AD365AD}"/>
  <tableColumns count="7">
    <tableColumn id="1" xr3:uid="{B0079253-AE45-4C7E-AE8D-559897AB14F7}" name="Materiais" totalsRowLabel="Total"/>
    <tableColumn id="2" xr3:uid="{A51F1E61-3980-4760-B5D4-984B310333C3}" name="Qtde."/>
    <tableColumn id="7" xr3:uid="{18F4941E-9F95-46EF-8AAF-8F302DF6AF42}" name="Unidade"/>
    <tableColumn id="6" xr3:uid="{B54CB187-8AE5-4BD4-9418-8DD766B77FD2}" name="Prazo (mês)" dataDxfId="2">
      <calculatedColumnFormula>Prazo</calculatedColumnFormula>
    </tableColumn>
    <tableColumn id="3" xr3:uid="{FC0945DE-2B60-46A6-990F-6C9771722E99}" name="Custo" dataCellStyle="Vírgula"/>
    <tableColumn id="4" xr3:uid="{29F25CE5-97C5-49A6-A625-483AF127CFAA}" name="Custo Total" totalsRowFunction="sum" dataCellStyle="Vírgula">
      <calculatedColumnFormula>Tabela1[[#This Row],[Custo]]*Tabela1[[#This Row],[Qtde.]]*IF(Tabela1[[#This Row],[Unidade]]="Verba",Tabela1[[#This Row],[Prazo (mês)]],1)</calculatedColumnFormula>
    </tableColumn>
    <tableColumn id="5" xr3:uid="{1EBEAA13-8D7B-43A7-929C-16F8C32FD899}" name="Cenário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80F19B-7692-4E49-9AEC-2D971196EF17}" name="Tabela2" displayName="Tabela2" ref="I1:M7" totalsRowCount="1">
  <autoFilter ref="I1:M6" xr:uid="{6280F19B-7692-4E49-9AEC-2D971196EF17}"/>
  <tableColumns count="5">
    <tableColumn id="1" xr3:uid="{6B713341-500F-4410-A688-9143A6F3B570}" name="Imateriais" totalsRowLabel="Total"/>
    <tableColumn id="2" xr3:uid="{76C93946-D7B3-4C79-AA3F-9DE73AF6ADE4}" name="Qtde."/>
    <tableColumn id="3" xr3:uid="{DC48C66B-3269-4120-A555-9DF2F6B7C406}" name="Custo" dataCellStyle="Vírgula"/>
    <tableColumn id="4" xr3:uid="{738CC531-0DBF-497D-AEE8-D2A8D9354BB3}" name="Custo Total" totalsRowFunction="sum" dataCellStyle="Vírgula">
      <calculatedColumnFormula>Tabela2[[#This Row],[Custo]]*Tabela2[[#This Row],[Qtde.]]</calculatedColumnFormula>
    </tableColumn>
    <tableColumn id="5" xr3:uid="{6987E9D6-9E24-4999-A72C-B66FEEB03375}" name="Cenário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3129A-13B5-4564-92F5-7FF1AC957776}" name="Tabela3" displayName="Tabela3" ref="O1:U5" totalsRowCount="1">
  <autoFilter ref="O1:U4" xr:uid="{7573129A-13B5-4564-92F5-7FF1AC957776}"/>
  <tableColumns count="7">
    <tableColumn id="1" xr3:uid="{EAB795C3-72B7-4855-9BFC-0573E2A7D900}" name="Pessoal" totalsRowLabel="Total"/>
    <tableColumn id="2" xr3:uid="{24873A65-034C-46DA-AAC9-3A77F82FA36F}" name="Qtde."/>
    <tableColumn id="6" xr3:uid="{9C3AA3C1-06D8-4514-834D-215C127C48DD}" name="Prazo" dataDxfId="1">
      <calculatedColumnFormula>Prazo</calculatedColumnFormula>
    </tableColumn>
    <tableColumn id="3" xr3:uid="{88F72542-C26F-41CC-8E22-E0304E9EE410}" name="Salário" dataCellStyle="Vírgula" totalsRowCellStyle="Vírgula"/>
    <tableColumn id="7" xr3:uid="{4D635A22-73D7-4864-BBA4-334DFFEA0D1C}" name="Encargos" dataCellStyle="Vírgula" totalsRowCellStyle="Vírgula"/>
    <tableColumn id="4" xr3:uid="{8F6B1FC9-EDA0-4D11-BA24-43CFA9E7CDE3}" name="Custo Total" dataDxfId="0" dataCellStyle="Vírgula" totalsRowCellStyle="Vírgula">
      <calculatedColumnFormula>(Tabela3[[#This Row],[Salário]]+Tabela3[[#This Row],[Encargos]])*Tabela3[[#This Row],[Qtde.]]</calculatedColumnFormula>
    </tableColumn>
    <tableColumn id="5" xr3:uid="{525B776B-63E4-42FD-8475-C59763FC015A}" name="Cenário" totalsRowFunction="sum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5A1F-8087-4209-B03A-9E97CD8827DD}">
  <dimension ref="A1:U20"/>
  <sheetViews>
    <sheetView tabSelected="1" workbookViewId="0">
      <selection activeCell="T3" sqref="T3"/>
    </sheetView>
  </sheetViews>
  <sheetFormatPr defaultRowHeight="15" x14ac:dyDescent="0.25"/>
  <cols>
    <col min="1" max="1" width="37.5703125" bestFit="1" customWidth="1"/>
    <col min="2" max="2" width="8.28515625" bestFit="1" customWidth="1"/>
    <col min="3" max="3" width="10.85546875" bestFit="1" customWidth="1"/>
    <col min="4" max="4" width="13.7109375" bestFit="1" customWidth="1"/>
    <col min="5" max="5" width="10.5703125" bestFit="1" customWidth="1"/>
    <col min="6" max="6" width="13.140625" bestFit="1" customWidth="1"/>
    <col min="7" max="7" width="10.140625" bestFit="1" customWidth="1"/>
    <col min="8" max="8" width="1.5703125" customWidth="1"/>
    <col min="9" max="9" width="13.5703125" bestFit="1" customWidth="1"/>
    <col min="10" max="10" width="8.28515625" bestFit="1" customWidth="1"/>
    <col min="11" max="11" width="9.5703125" bestFit="1" customWidth="1"/>
    <col min="12" max="12" width="13.140625" bestFit="1" customWidth="1"/>
    <col min="13" max="13" width="10.140625" bestFit="1" customWidth="1"/>
    <col min="14" max="14" width="1.85546875" customWidth="1"/>
    <col min="15" max="15" width="26.42578125" bestFit="1" customWidth="1"/>
    <col min="16" max="16" width="8.28515625" bestFit="1" customWidth="1"/>
    <col min="17" max="17" width="8.140625" customWidth="1"/>
    <col min="18" max="18" width="9.5703125" bestFit="1" customWidth="1"/>
    <col min="19" max="19" width="11" bestFit="1" customWidth="1"/>
    <col min="20" max="20" width="13.140625" bestFit="1" customWidth="1"/>
    <col min="21" max="21" width="10.140625" bestFit="1" customWidth="1"/>
  </cols>
  <sheetData>
    <row r="1" spans="1:21" x14ac:dyDescent="0.25">
      <c r="A1" t="s">
        <v>0</v>
      </c>
      <c r="B1" t="s">
        <v>1</v>
      </c>
      <c r="C1" t="s">
        <v>35</v>
      </c>
      <c r="D1" t="s">
        <v>32</v>
      </c>
      <c r="E1" t="s">
        <v>2</v>
      </c>
      <c r="F1" t="s">
        <v>31</v>
      </c>
      <c r="G1" t="s">
        <v>3</v>
      </c>
      <c r="I1" t="s">
        <v>21</v>
      </c>
      <c r="J1" t="s">
        <v>1</v>
      </c>
      <c r="K1" t="s">
        <v>2</v>
      </c>
      <c r="L1" t="s">
        <v>31</v>
      </c>
      <c r="M1" t="s">
        <v>3</v>
      </c>
      <c r="O1" t="s">
        <v>27</v>
      </c>
      <c r="P1" t="s">
        <v>1</v>
      </c>
      <c r="Q1" t="s">
        <v>40</v>
      </c>
      <c r="R1" t="s">
        <v>41</v>
      </c>
      <c r="S1" t="s">
        <v>42</v>
      </c>
      <c r="T1" t="s">
        <v>31</v>
      </c>
      <c r="U1" t="s">
        <v>3</v>
      </c>
    </row>
    <row r="2" spans="1:21" x14ac:dyDescent="0.25">
      <c r="A2" t="s">
        <v>4</v>
      </c>
      <c r="B2">
        <v>1</v>
      </c>
      <c r="C2" t="s">
        <v>36</v>
      </c>
      <c r="D2">
        <f>Prazo</f>
        <v>5</v>
      </c>
      <c r="E2" s="1">
        <v>2000</v>
      </c>
      <c r="F2" s="1">
        <f>Tabela1[[#This Row],[Custo]]*Tabela1[[#This Row],[Qtde.]]*IF(Tabela1[[#This Row],[Unidade]]="Verba",Tabela1[[#This Row],[Prazo (mês)]],1)</f>
        <v>10000</v>
      </c>
      <c r="G2">
        <v>2</v>
      </c>
      <c r="I2" t="s">
        <v>22</v>
      </c>
      <c r="J2">
        <v>6</v>
      </c>
      <c r="K2" s="1">
        <v>1000</v>
      </c>
      <c r="L2" s="1">
        <f>Tabela2[[#This Row],[Custo]]*Tabela2[[#This Row],[Qtde.]]</f>
        <v>6000</v>
      </c>
      <c r="M2">
        <v>3</v>
      </c>
      <c r="O2" t="s">
        <v>28</v>
      </c>
      <c r="P2">
        <v>6</v>
      </c>
      <c r="Q2">
        <f>Prazo</f>
        <v>5</v>
      </c>
      <c r="R2" s="1">
        <v>5000</v>
      </c>
      <c r="S2" s="1">
        <v>0</v>
      </c>
      <c r="T2" s="1">
        <f>(Tabela3[[#This Row],[Salário]]+Tabela3[[#This Row],[Encargos]])*Tabela3[[#This Row],[Qtde.]]</f>
        <v>30000</v>
      </c>
      <c r="U2">
        <v>3</v>
      </c>
    </row>
    <row r="3" spans="1:21" x14ac:dyDescent="0.25">
      <c r="A3" t="s">
        <v>5</v>
      </c>
      <c r="B3">
        <v>7</v>
      </c>
      <c r="C3" t="s">
        <v>37</v>
      </c>
      <c r="D3" t="s">
        <v>38</v>
      </c>
      <c r="E3" s="1">
        <v>600</v>
      </c>
      <c r="F3" s="1">
        <f>Tabela1[[#This Row],[Custo]]*Tabela1[[#This Row],[Qtde.]]*IF(Tabela1[[#This Row],[Unidade]]="Verba",Tabela1[[#This Row],[Prazo (mês)]],1)</f>
        <v>4200</v>
      </c>
      <c r="G3">
        <v>3</v>
      </c>
      <c r="I3" t="s">
        <v>23</v>
      </c>
      <c r="J3">
        <v>6</v>
      </c>
      <c r="K3" s="1">
        <v>1000</v>
      </c>
      <c r="L3" s="1">
        <f>Tabela2[[#This Row],[Custo]]*Tabela2[[#This Row],[Qtde.]]</f>
        <v>6000</v>
      </c>
      <c r="M3">
        <v>3</v>
      </c>
      <c r="O3" t="s">
        <v>29</v>
      </c>
      <c r="P3">
        <v>1</v>
      </c>
      <c r="Q3">
        <f>Prazo</f>
        <v>5</v>
      </c>
      <c r="R3" s="1">
        <v>1200</v>
      </c>
      <c r="S3" s="1">
        <f>80%*Tabela3[[#This Row],[Salário]]</f>
        <v>960</v>
      </c>
      <c r="T3" s="1">
        <f>(Tabela3[[#This Row],[Salário]]+Tabela3[[#This Row],[Encargos]])*Tabela3[[#This Row],[Qtde.]]</f>
        <v>2160</v>
      </c>
      <c r="U3">
        <v>2</v>
      </c>
    </row>
    <row r="4" spans="1:21" x14ac:dyDescent="0.25">
      <c r="A4" t="s">
        <v>6</v>
      </c>
      <c r="B4">
        <v>1</v>
      </c>
      <c r="C4" t="s">
        <v>37</v>
      </c>
      <c r="D4" t="s">
        <v>38</v>
      </c>
      <c r="E4" s="1">
        <v>800</v>
      </c>
      <c r="F4" s="1">
        <f>Tabela1[[#This Row],[Custo]]*Tabela1[[#This Row],[Qtde.]]*IF(Tabela1[[#This Row],[Unidade]]="Verba",Tabela1[[#This Row],[Prazo (mês)]],1)</f>
        <v>800</v>
      </c>
      <c r="G4">
        <v>2</v>
      </c>
      <c r="I4" t="s">
        <v>24</v>
      </c>
      <c r="K4" s="1"/>
      <c r="L4" s="1">
        <f>Tabela2[[#This Row],[Custo]]*Tabela2[[#This Row],[Qtde.]]</f>
        <v>0</v>
      </c>
      <c r="M4">
        <v>3</v>
      </c>
      <c r="O4" t="s">
        <v>30</v>
      </c>
      <c r="P4">
        <v>1</v>
      </c>
      <c r="Q4">
        <f>Prazo</f>
        <v>5</v>
      </c>
      <c r="R4" s="1">
        <v>2400</v>
      </c>
      <c r="S4" s="1">
        <f>80%*Tabela3[[#This Row],[Salário]]</f>
        <v>1920</v>
      </c>
      <c r="T4" s="1">
        <f>(Tabela3[[#This Row],[Salário]]+Tabela3[[#This Row],[Encargos]])*Tabela3[[#This Row],[Qtde.]]</f>
        <v>4320</v>
      </c>
      <c r="U4">
        <v>3</v>
      </c>
    </row>
    <row r="5" spans="1:21" x14ac:dyDescent="0.25">
      <c r="A5" t="s">
        <v>7</v>
      </c>
      <c r="B5">
        <v>7</v>
      </c>
      <c r="C5" t="s">
        <v>37</v>
      </c>
      <c r="D5" t="s">
        <v>38</v>
      </c>
      <c r="E5" s="1">
        <v>800</v>
      </c>
      <c r="F5" s="1">
        <f>Tabela1[[#This Row],[Custo]]*Tabela1[[#This Row],[Qtde.]]*IF(Tabela1[[#This Row],[Unidade]]="Verba",Tabela1[[#This Row],[Prazo (mês)]],1)</f>
        <v>5600</v>
      </c>
      <c r="G5">
        <v>3</v>
      </c>
      <c r="I5" t="s">
        <v>25</v>
      </c>
      <c r="J5">
        <v>1</v>
      </c>
      <c r="K5" s="1">
        <v>5000</v>
      </c>
      <c r="L5" s="1">
        <f>Tabela2[[#This Row],[Custo]]*Tabela2[[#This Row],[Qtde.]]</f>
        <v>5000</v>
      </c>
      <c r="M5">
        <v>3</v>
      </c>
      <c r="O5" t="s">
        <v>39</v>
      </c>
      <c r="R5" s="2"/>
      <c r="S5" s="2"/>
      <c r="T5" s="2"/>
      <c r="U5">
        <f>SUBTOTAL(109,Tabela3[Cenário])</f>
        <v>8</v>
      </c>
    </row>
    <row r="6" spans="1:21" x14ac:dyDescent="0.25">
      <c r="A6" t="s">
        <v>8</v>
      </c>
      <c r="B6">
        <v>7</v>
      </c>
      <c r="C6" t="s">
        <v>37</v>
      </c>
      <c r="D6" t="s">
        <v>38</v>
      </c>
      <c r="E6" s="1">
        <v>8000</v>
      </c>
      <c r="F6" s="1">
        <f>Tabela1[[#This Row],[Custo]]*Tabela1[[#This Row],[Qtde.]]*IF(Tabela1[[#This Row],[Unidade]]="Verba",Tabela1[[#This Row],[Prazo (mês)]],1)</f>
        <v>56000</v>
      </c>
      <c r="G6">
        <v>3</v>
      </c>
      <c r="I6" t="s">
        <v>26</v>
      </c>
      <c r="J6">
        <v>1</v>
      </c>
      <c r="K6" s="1">
        <v>1100</v>
      </c>
      <c r="L6" s="1">
        <f>Tabela2[[#This Row],[Custo]]*Tabela2[[#This Row],[Qtde.]]</f>
        <v>1100</v>
      </c>
    </row>
    <row r="7" spans="1:21" x14ac:dyDescent="0.25">
      <c r="A7" t="s">
        <v>9</v>
      </c>
      <c r="B7">
        <v>6</v>
      </c>
      <c r="C7" t="s">
        <v>37</v>
      </c>
      <c r="D7" t="s">
        <v>38</v>
      </c>
      <c r="E7" s="1">
        <v>1000</v>
      </c>
      <c r="F7" s="1">
        <f>Tabela1[[#This Row],[Custo]]*Tabela1[[#This Row],[Qtde.]]*IF(Tabela1[[#This Row],[Unidade]]="Verba",Tabela1[[#This Row],[Prazo (mês)]],1)</f>
        <v>6000</v>
      </c>
      <c r="G7">
        <v>3</v>
      </c>
      <c r="I7" t="s">
        <v>39</v>
      </c>
      <c r="K7" s="1"/>
      <c r="L7" s="1">
        <f>SUBTOTAL(109,Tabela2[Custo Total])</f>
        <v>18100</v>
      </c>
    </row>
    <row r="8" spans="1:21" x14ac:dyDescent="0.25">
      <c r="A8" t="s">
        <v>10</v>
      </c>
      <c r="B8">
        <v>1</v>
      </c>
      <c r="C8" t="s">
        <v>37</v>
      </c>
      <c r="D8" t="s">
        <v>38</v>
      </c>
      <c r="E8" s="1">
        <v>100</v>
      </c>
      <c r="F8" s="1">
        <f>Tabela1[[#This Row],[Custo]]*Tabela1[[#This Row],[Qtde.]]*IF(Tabela1[[#This Row],[Unidade]]="Verba",Tabela1[[#This Row],[Prazo (mês)]],1)</f>
        <v>100</v>
      </c>
      <c r="G8">
        <v>2</v>
      </c>
    </row>
    <row r="9" spans="1:21" x14ac:dyDescent="0.25">
      <c r="A9" t="s">
        <v>11</v>
      </c>
      <c r="B9">
        <v>1</v>
      </c>
      <c r="C9" t="s">
        <v>36</v>
      </c>
      <c r="D9">
        <f>Prazo</f>
        <v>5</v>
      </c>
      <c r="E9" s="1">
        <v>300</v>
      </c>
      <c r="F9" s="1">
        <f>Tabela1[[#This Row],[Custo]]*Tabela1[[#This Row],[Qtde.]]*IF(Tabela1[[#This Row],[Unidade]]="Verba",Tabela1[[#This Row],[Prazo (mês)]],1)</f>
        <v>1500</v>
      </c>
      <c r="G9">
        <v>3</v>
      </c>
    </row>
    <row r="10" spans="1:21" x14ac:dyDescent="0.25">
      <c r="A10" t="s">
        <v>12</v>
      </c>
      <c r="B10">
        <v>1</v>
      </c>
      <c r="C10" t="s">
        <v>37</v>
      </c>
      <c r="D10" t="s">
        <v>38</v>
      </c>
      <c r="E10" s="1">
        <v>15000</v>
      </c>
      <c r="F10" s="1">
        <f>Tabela1[[#This Row],[Custo]]*Tabela1[[#This Row],[Qtde.]]*IF(Tabela1[[#This Row],[Unidade]]="Verba",Tabela1[[#This Row],[Prazo (mês)]],1)</f>
        <v>15000</v>
      </c>
      <c r="G10">
        <v>3</v>
      </c>
    </row>
    <row r="11" spans="1:21" x14ac:dyDescent="0.25">
      <c r="A11" t="s">
        <v>34</v>
      </c>
      <c r="B11">
        <v>1</v>
      </c>
      <c r="C11" t="s">
        <v>37</v>
      </c>
      <c r="D11" t="s">
        <v>38</v>
      </c>
      <c r="E11" s="1">
        <v>1200</v>
      </c>
      <c r="F11" s="1">
        <f>Tabela1[[#This Row],[Custo]]*Tabela1[[#This Row],[Qtde.]]*IF(Tabela1[[#This Row],[Unidade]]="Verba",Tabela1[[#This Row],[Prazo (mês)]],1)</f>
        <v>1200</v>
      </c>
      <c r="G11">
        <v>2</v>
      </c>
    </row>
    <row r="12" spans="1:21" x14ac:dyDescent="0.25">
      <c r="A12" t="s">
        <v>13</v>
      </c>
      <c r="B12">
        <v>1</v>
      </c>
      <c r="C12" t="s">
        <v>37</v>
      </c>
      <c r="D12" t="s">
        <v>38</v>
      </c>
      <c r="E12" s="1">
        <v>3000</v>
      </c>
      <c r="F12" s="1">
        <f>Tabela1[[#This Row],[Custo]]*Tabela1[[#This Row],[Qtde.]]*IF(Tabela1[[#This Row],[Unidade]]="Verba",Tabela1[[#This Row],[Prazo (mês)]],1)</f>
        <v>3000</v>
      </c>
      <c r="G12">
        <v>2</v>
      </c>
    </row>
    <row r="13" spans="1:21" x14ac:dyDescent="0.25">
      <c r="A13" t="s">
        <v>14</v>
      </c>
      <c r="B13">
        <v>1</v>
      </c>
      <c r="C13" t="s">
        <v>36</v>
      </c>
      <c r="D13">
        <f>Prazo</f>
        <v>5</v>
      </c>
      <c r="E13" s="1">
        <f>100*20</f>
        <v>2000</v>
      </c>
      <c r="F13" s="1">
        <f>Tabela1[[#This Row],[Custo]]*Tabela1[[#This Row],[Qtde.]]*IF(Tabela1[[#This Row],[Unidade]]="Verba",Tabela1[[#This Row],[Prazo (mês)]],1)</f>
        <v>10000</v>
      </c>
      <c r="G13">
        <v>2</v>
      </c>
    </row>
    <row r="14" spans="1:21" x14ac:dyDescent="0.25">
      <c r="A14" t="s">
        <v>15</v>
      </c>
      <c r="B14">
        <v>1</v>
      </c>
      <c r="C14" t="s">
        <v>37</v>
      </c>
      <c r="D14">
        <f>Prazo</f>
        <v>5</v>
      </c>
      <c r="E14" s="1">
        <v>700</v>
      </c>
      <c r="F14" s="1">
        <f>Tabela1[[#This Row],[Custo]]*Tabela1[[#This Row],[Qtde.]]*IF(Tabela1[[#This Row],[Unidade]]="Verba",Tabela1[[#This Row],[Prazo (mês)]],1)</f>
        <v>700</v>
      </c>
      <c r="G14">
        <v>2</v>
      </c>
    </row>
    <row r="15" spans="1:21" x14ac:dyDescent="0.25">
      <c r="A15" t="s">
        <v>16</v>
      </c>
      <c r="C15" t="s">
        <v>37</v>
      </c>
      <c r="D15">
        <f>Prazo</f>
        <v>5</v>
      </c>
      <c r="E15" s="1">
        <v>200</v>
      </c>
      <c r="F15" s="1">
        <f>Tabela1[[#This Row],[Custo]]*Tabela1[[#This Row],[Qtde.]]*IF(Tabela1[[#This Row],[Unidade]]="Verba",Tabela1[[#This Row],[Prazo (mês)]],1)</f>
        <v>0</v>
      </c>
      <c r="G15">
        <v>2</v>
      </c>
    </row>
    <row r="16" spans="1:21" x14ac:dyDescent="0.25">
      <c r="A16" t="s">
        <v>17</v>
      </c>
      <c r="C16" t="s">
        <v>36</v>
      </c>
      <c r="D16">
        <f>Prazo</f>
        <v>5</v>
      </c>
      <c r="E16" s="1">
        <v>50</v>
      </c>
      <c r="F16" s="1">
        <f>Tabela1[[#This Row],[Custo]]*Tabela1[[#This Row],[Qtde.]]*IF(Tabela1[[#This Row],[Unidade]]="Verba",Tabela1[[#This Row],[Prazo (mês)]],1)</f>
        <v>0</v>
      </c>
      <c r="G16">
        <v>2</v>
      </c>
    </row>
    <row r="17" spans="1:7" x14ac:dyDescent="0.25">
      <c r="A17" t="s">
        <v>18</v>
      </c>
      <c r="B17">
        <v>1</v>
      </c>
      <c r="C17" t="s">
        <v>37</v>
      </c>
      <c r="D17">
        <f>Prazo</f>
        <v>5</v>
      </c>
      <c r="E17" s="1">
        <v>200</v>
      </c>
      <c r="F17" s="1">
        <f>Tabela1[[#This Row],[Custo]]*Tabela1[[#This Row],[Qtde.]]*IF(Tabela1[[#This Row],[Unidade]]="Verba",Tabela1[[#This Row],[Prazo (mês)]],1)</f>
        <v>200</v>
      </c>
      <c r="G17">
        <v>2</v>
      </c>
    </row>
    <row r="18" spans="1:7" x14ac:dyDescent="0.25">
      <c r="A18" t="s">
        <v>19</v>
      </c>
      <c r="B18">
        <v>1</v>
      </c>
      <c r="C18" t="s">
        <v>37</v>
      </c>
      <c r="D18">
        <f>Prazo</f>
        <v>5</v>
      </c>
      <c r="E18" s="1">
        <v>2000</v>
      </c>
      <c r="F18" s="1">
        <f>Tabela1[[#This Row],[Custo]]*Tabela1[[#This Row],[Qtde.]]*IF(Tabela1[[#This Row],[Unidade]]="Verba",Tabela1[[#This Row],[Prazo (mês)]],1)</f>
        <v>2000</v>
      </c>
      <c r="G18">
        <v>2</v>
      </c>
    </row>
    <row r="19" spans="1:7" x14ac:dyDescent="0.25">
      <c r="A19" t="s">
        <v>20</v>
      </c>
      <c r="B19">
        <v>1</v>
      </c>
      <c r="C19" t="s">
        <v>37</v>
      </c>
      <c r="D19">
        <f>Prazo</f>
        <v>5</v>
      </c>
      <c r="E19" s="1">
        <v>800</v>
      </c>
      <c r="F19" s="1">
        <f>Tabela1[[#This Row],[Custo]]*Tabela1[[#This Row],[Qtde.]]*IF(Tabela1[[#This Row],[Unidade]]="Verba",Tabela1[[#This Row],[Prazo (mês)]],1)</f>
        <v>800</v>
      </c>
      <c r="G19">
        <v>2</v>
      </c>
    </row>
    <row r="20" spans="1:7" x14ac:dyDescent="0.25">
      <c r="A20" t="s">
        <v>39</v>
      </c>
      <c r="E20" s="1"/>
      <c r="F20" s="1">
        <f>SUBTOTAL(109,Tabela1[Custo Total])</f>
        <v>117100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97DD-DC15-4E60-A3E8-131E71ACEBB5}">
  <dimension ref="A2:B2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2" spans="1:2" x14ac:dyDescent="0.25">
      <c r="A2" t="s">
        <v>33</v>
      </c>
      <c r="B2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Projeto</vt:lpstr>
      <vt:lpstr>Prazo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Lobenwein</dc:creator>
  <cp:lastModifiedBy>Rodrigo Lobenwein</cp:lastModifiedBy>
  <dcterms:created xsi:type="dcterms:W3CDTF">2022-02-28T16:50:46Z</dcterms:created>
  <dcterms:modified xsi:type="dcterms:W3CDTF">2022-02-28T17:08:15Z</dcterms:modified>
</cp:coreProperties>
</file>