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L_CRESPO\Desktop\DOC. UD. PLLAS. RR.HH. DEL 5.4.2018 A 31.3.2021\PROF. II PLANILLAS GESTION 2025\PLANILLAS CONSULTORES\"/>
    </mc:Choice>
  </mc:AlternateContent>
  <bookViews>
    <workbookView xWindow="0" yWindow="0" windowWidth="28755" windowHeight="12360" activeTab="3"/>
  </bookViews>
  <sheets>
    <sheet name="ABRIL 2025" sheetId="35" r:id="rId1"/>
    <sheet name="MAYO 2025" sheetId="36" r:id="rId2"/>
    <sheet name="MAYO 2025 DESIERTO" sheetId="37" r:id="rId3"/>
    <sheet name="JUNIO 2025" sheetId="38" r:id="rId4"/>
  </sheets>
  <definedNames>
    <definedName name="_xlnm._FilterDatabase" localSheetId="0" hidden="1">'ABRIL 2025'!$A$10:$AE$18</definedName>
    <definedName name="_xlnm._FilterDatabase" localSheetId="3" hidden="1">'JUNIO 2025'!$A$10:$AE$22</definedName>
    <definedName name="_xlnm._FilterDatabase" localSheetId="1" hidden="1">'MAYO 2025'!$A$10:$AE$18</definedName>
    <definedName name="_xlnm._FilterDatabase" localSheetId="2" hidden="1">'MAYO 2025 DESIERTO'!$A$10:$AE$15</definedName>
    <definedName name="_xlnm.Print_Area" localSheetId="0">'ABRIL 2025'!$A:$S</definedName>
    <definedName name="_xlnm.Print_Area" localSheetId="3">'JUNIO 2025'!$A:$S</definedName>
    <definedName name="_xlnm.Print_Area" localSheetId="1">'MAYO 2025'!$A:$S</definedName>
    <definedName name="_xlnm.Print_Area" localSheetId="2">'MAYO 2025 DESIERTO'!$A:$S</definedName>
    <definedName name="_xlnm.Print_Titles" localSheetId="0">'ABRIL 2025'!$1:$10</definedName>
    <definedName name="_xlnm.Print_Titles" localSheetId="3">'JUNIO 2025'!$1:$10</definedName>
    <definedName name="_xlnm.Print_Titles" localSheetId="1">'MAYO 2025'!$1:$10</definedName>
    <definedName name="_xlnm.Print_Titles" localSheetId="2">'MAYO 2025 DESIERTO'!$1:$10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38" l="1"/>
  <c r="Q14" i="38"/>
  <c r="Q15" i="38"/>
  <c r="Q16" i="38"/>
  <c r="Q17" i="38"/>
  <c r="Q13" i="38"/>
  <c r="Q12" i="38"/>
  <c r="Q21" i="38"/>
  <c r="Q20" i="38"/>
  <c r="Q19" i="38"/>
  <c r="N22" i="38"/>
  <c r="L22" i="38"/>
  <c r="O22" i="38"/>
  <c r="P22" i="38"/>
  <c r="M21" i="38"/>
  <c r="M20" i="38"/>
  <c r="M19" i="38"/>
  <c r="M17" i="38"/>
  <c r="R17" i="38" s="1"/>
  <c r="M16" i="38"/>
  <c r="R16" i="38" s="1"/>
  <c r="M15" i="38"/>
  <c r="R15" i="38" s="1"/>
  <c r="M14" i="38"/>
  <c r="M13" i="38"/>
  <c r="M12" i="38"/>
  <c r="R13" i="38" l="1"/>
  <c r="R21" i="38"/>
  <c r="Q22" i="38"/>
  <c r="R14" i="38"/>
  <c r="R22" i="38" s="1"/>
  <c r="R19" i="38"/>
  <c r="R20" i="38"/>
  <c r="R12" i="38"/>
  <c r="M15" i="37"/>
  <c r="R14" i="37"/>
  <c r="R13" i="37"/>
  <c r="Q15" i="37"/>
  <c r="O15" i="37"/>
  <c r="R15" i="37"/>
  <c r="L15" i="37"/>
  <c r="M14" i="37"/>
  <c r="Q14" i="37"/>
  <c r="P15" i="37"/>
  <c r="N15" i="37"/>
  <c r="Q13" i="37"/>
  <c r="M13" i="37"/>
  <c r="Q12" i="37"/>
  <c r="M12" i="37"/>
  <c r="R12" i="37" l="1"/>
  <c r="M18" i="36"/>
  <c r="L18" i="36"/>
  <c r="N18" i="36" l="1"/>
  <c r="O18" i="36"/>
  <c r="P18" i="36"/>
  <c r="Q17" i="36"/>
  <c r="M17" i="36"/>
  <c r="R17" i="36" s="1"/>
  <c r="Q16" i="36"/>
  <c r="M16" i="36"/>
  <c r="R16" i="36" s="1"/>
  <c r="Q15" i="36"/>
  <c r="M15" i="36"/>
  <c r="R15" i="36" s="1"/>
  <c r="Q14" i="36"/>
  <c r="M14" i="36"/>
  <c r="Q13" i="36"/>
  <c r="Q18" i="36" s="1"/>
  <c r="M13" i="36"/>
  <c r="R13" i="36" s="1"/>
  <c r="R18" i="36" s="1"/>
  <c r="Q12" i="36"/>
  <c r="M12" i="36"/>
  <c r="R14" i="36" l="1"/>
  <c r="R12" i="36"/>
  <c r="R18" i="35"/>
  <c r="Q18" i="35"/>
  <c r="O18" i="35"/>
  <c r="L18" i="35" l="1"/>
  <c r="M18" i="35" l="1"/>
  <c r="Q16" i="35"/>
  <c r="M16" i="35"/>
  <c r="R16" i="35" s="1"/>
  <c r="R12" i="35" l="1"/>
  <c r="P18" i="35" l="1"/>
  <c r="N18" i="35"/>
  <c r="Q17" i="35"/>
  <c r="M17" i="35"/>
  <c r="R17" i="35" s="1"/>
  <c r="Q15" i="35"/>
  <c r="M15" i="35"/>
  <c r="R15" i="35" s="1"/>
  <c r="Q14" i="35"/>
  <c r="R14" i="35" s="1"/>
  <c r="M14" i="35"/>
  <c r="Q13" i="35"/>
  <c r="M13" i="35"/>
  <c r="R13" i="35" s="1"/>
  <c r="Q12" i="35"/>
  <c r="M12" i="35"/>
</calcChain>
</file>

<file path=xl/sharedStrings.xml><?xml version="1.0" encoding="utf-8"?>
<sst xmlns="http://schemas.openxmlformats.org/spreadsheetml/2006/main" count="244" uniqueCount="59">
  <si>
    <t>GOBIERNO AUTONOMO MUNICIPAL DE SACABA</t>
  </si>
  <si>
    <t>DIRECCION DE ORGANIZACIÓN ADMINISTRATIVA Y RR.HH.</t>
  </si>
  <si>
    <t>Pasaje Consistorial Nº s-002</t>
  </si>
  <si>
    <t>(Expresado en Bolivianos)</t>
  </si>
  <si>
    <t>A/B</t>
  </si>
  <si>
    <t>Minuta De  Contrato</t>
  </si>
  <si>
    <t>Carnet</t>
  </si>
  <si>
    <t>Sexo (M/F)</t>
  </si>
  <si>
    <t>Nombre</t>
  </si>
  <si>
    <t>Cargo</t>
  </si>
  <si>
    <t xml:space="preserve">Varios </t>
  </si>
  <si>
    <t xml:space="preserve">Ret.7% </t>
  </si>
  <si>
    <t>Desc.</t>
  </si>
  <si>
    <t>Pagable</t>
  </si>
  <si>
    <t>EN SEP U OCT SE DEBE INSCRIBIR AFP</t>
  </si>
  <si>
    <t>PREVISION</t>
  </si>
  <si>
    <t>TOTAL GENERAL</t>
  </si>
  <si>
    <t>Fecha Nacimiento</t>
  </si>
  <si>
    <t>Fecha Ingreso</t>
  </si>
  <si>
    <t>Fecha Conclus.</t>
  </si>
  <si>
    <t>Dias Trab.</t>
  </si>
  <si>
    <t>Monto Contrato</t>
  </si>
  <si>
    <t>Total  Ganado</t>
  </si>
  <si>
    <t>Descuentos</t>
  </si>
  <si>
    <t>Recibi Conforme</t>
  </si>
  <si>
    <t>Nº</t>
  </si>
  <si>
    <t xml:space="preserve">ECHENIQUE SORAIRE ANDREA ALEJANDRA </t>
  </si>
  <si>
    <t>CARDONA PATIÑO HAZEL</t>
  </si>
  <si>
    <t>PLANILLA DE CANCELACION DE SUELDO POR PRESTACION DE SERVICIOS DE CONSULTORIA INDIVIDUAL DE LINEA PARA LA DIRECCION DE CATASTRO"</t>
  </si>
  <si>
    <t>CORRESPONDIENTE AL MES DE ABRIL 2025</t>
  </si>
  <si>
    <t>A</t>
  </si>
  <si>
    <t>FERNANDEZ MURGA NATALI GEOVANNA</t>
  </si>
  <si>
    <t>PROF. IV  ASESOR JURIDICO CATASTRO  MULTIFINALITARIO</t>
  </si>
  <si>
    <t>Nº289/2025</t>
  </si>
  <si>
    <t>Nº290/2025</t>
  </si>
  <si>
    <t xml:space="preserve">PROF. IV GEOESTADISTICO CATASTRAL </t>
  </si>
  <si>
    <t>Nº291/2025</t>
  </si>
  <si>
    <t>FERNANDEZ COLQUE MARCELO</t>
  </si>
  <si>
    <t>Nº292/2025</t>
  </si>
  <si>
    <t xml:space="preserve">TEC. II SERVICIOS CATASTRALES </t>
  </si>
  <si>
    <t>Nº293/2025</t>
  </si>
  <si>
    <t>MATURANO YUCRA ESTHER</t>
  </si>
  <si>
    <t>Nº294/2025</t>
  </si>
  <si>
    <t>TEC. II FOTOGRAMETRIA CATASTRAL</t>
  </si>
  <si>
    <t>PROF. IV COMUNICACION Y DIFUSION DE CATASTRO</t>
  </si>
  <si>
    <t>RODRIGUEZ ITAMARI MIJAIL</t>
  </si>
  <si>
    <t xml:space="preserve">191 0  001 DIRECCION DE CATASTRO "PREVENTIVO Nº312"
</t>
  </si>
  <si>
    <t>CORRESPONDIENTE AL MES DE MAYO 2025</t>
  </si>
  <si>
    <t xml:space="preserve">191 0  001 DIRECCION DE CATASTRO "PREVENTIVO Nº312" (ITEMS DESIERTOS)
</t>
  </si>
  <si>
    <t>Nº339/2025</t>
  </si>
  <si>
    <t>CHOQUE ROCHA MARY LIZETH</t>
  </si>
  <si>
    <t xml:space="preserve">PROF. IV  ADMINISTRACION DE SERVICIOS CATASTRALES </t>
  </si>
  <si>
    <t>Nº340/2025</t>
  </si>
  <si>
    <t>PILLCO NINA DEYSI</t>
  </si>
  <si>
    <t xml:space="preserve">TECNICO II SERVICIOS CATASTRALES </t>
  </si>
  <si>
    <t>Nº341/2025</t>
  </si>
  <si>
    <t>COLQUE BERNABE NOEMI</t>
  </si>
  <si>
    <t>TECNICO II CARTOGRAFIA CATASTRAL</t>
  </si>
  <si>
    <t>CORRESPONDIENTE AL MES DE JUNIO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</si>
</sst>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b/>
      <u/>
      <sz val="9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4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1" applyFont="1" applyFill="1" applyAlignment="1">
      <alignment horizontal="left"/>
    </xf>
    <xf numFmtId="0" fontId="1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left" wrapText="1"/>
    </xf>
    <xf numFmtId="0" fontId="1" fillId="2" borderId="0" xfId="1" applyFont="1" applyFill="1" applyAlignment="1">
      <alignment horizontal="left" wrapText="1"/>
    </xf>
    <xf numFmtId="0" fontId="3" fillId="0" borderId="0" xfId="1" applyFont="1" applyFill="1" applyAlignment="1">
      <alignment horizontal="center" vertical="center"/>
    </xf>
    <xf numFmtId="4" fontId="4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4" fontId="3" fillId="0" borderId="0" xfId="1" applyNumberFormat="1" applyFont="1" applyFill="1" applyAlignment="1">
      <alignment horizontal="center"/>
    </xf>
    <xf numFmtId="0" fontId="4" fillId="2" borderId="0" xfId="1" applyFont="1" applyFill="1"/>
    <xf numFmtId="0" fontId="1" fillId="0" borderId="0" xfId="1" applyFont="1" applyFill="1"/>
    <xf numFmtId="0" fontId="1" fillId="0" borderId="0" xfId="1" applyFont="1" applyFill="1" applyBorder="1"/>
    <xf numFmtId="0" fontId="2" fillId="0" borderId="0" xfId="1" applyFont="1" applyFill="1" applyAlignment="1">
      <alignment horizontal="center"/>
    </xf>
    <xf numFmtId="0" fontId="5" fillId="0" borderId="0" xfId="1" applyFont="1" applyFill="1"/>
    <xf numFmtId="0" fontId="5" fillId="0" borderId="0" xfId="1" applyFont="1" applyFill="1" applyBorder="1"/>
    <xf numFmtId="0" fontId="6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0" fontId="1" fillId="0" borderId="0" xfId="2" applyFont="1" applyFill="1"/>
    <xf numFmtId="0" fontId="1" fillId="0" borderId="0" xfId="2" applyFont="1" applyFill="1" applyBorder="1"/>
    <xf numFmtId="0" fontId="8" fillId="0" borderId="4" xfId="2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1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left" vertical="center" wrapText="1"/>
    </xf>
    <xf numFmtId="14" fontId="3" fillId="0" borderId="4" xfId="1" applyNumberFormat="1" applyFont="1" applyFill="1" applyBorder="1" applyAlignment="1">
      <alignment horizontal="center" vertical="center"/>
    </xf>
    <xf numFmtId="3" fontId="4" fillId="0" borderId="4" xfId="1" applyNumberFormat="1" applyFont="1" applyFill="1" applyBorder="1" applyAlignment="1">
      <alignment horizontal="center" vertical="center"/>
    </xf>
    <xf numFmtId="14" fontId="3" fillId="0" borderId="4" xfId="2" applyNumberFormat="1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Border="1" applyAlignment="1">
      <alignment vertical="center"/>
    </xf>
    <xf numFmtId="4" fontId="4" fillId="0" borderId="4" xfId="2" applyNumberFormat="1" applyFont="1" applyFill="1" applyBorder="1" applyAlignment="1">
      <alignment horizontal="center" vertical="center"/>
    </xf>
    <xf numFmtId="0" fontId="3" fillId="0" borderId="0" xfId="2" applyFont="1" applyFill="1"/>
    <xf numFmtId="4" fontId="3" fillId="2" borderId="0" xfId="2" applyNumberFormat="1" applyFont="1" applyFill="1"/>
    <xf numFmtId="0" fontId="1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 vertical="center"/>
    </xf>
    <xf numFmtId="0" fontId="1" fillId="0" borderId="0" xfId="2" applyFont="1" applyFill="1" applyAlignment="1">
      <alignment horizontal="left" wrapText="1"/>
    </xf>
    <xf numFmtId="0" fontId="1" fillId="2" borderId="0" xfId="2" applyFont="1" applyFill="1" applyAlignment="1">
      <alignment horizontal="left" wrapText="1"/>
    </xf>
    <xf numFmtId="0" fontId="3" fillId="0" borderId="0" xfId="2" applyFont="1" applyFill="1" applyAlignment="1">
      <alignment horizontal="center" vertical="center"/>
    </xf>
    <xf numFmtId="4" fontId="4" fillId="0" borderId="0" xfId="2" applyNumberFormat="1" applyFont="1" applyFill="1" applyAlignment="1">
      <alignment horizontal="center"/>
    </xf>
    <xf numFmtId="3" fontId="3" fillId="0" borderId="0" xfId="2" applyNumberFormat="1" applyFont="1" applyFill="1" applyAlignment="1">
      <alignment horizontal="center"/>
    </xf>
    <xf numFmtId="3" fontId="4" fillId="0" borderId="0" xfId="2" applyNumberFormat="1" applyFont="1" applyFill="1" applyAlignment="1">
      <alignment horizontal="center"/>
    </xf>
    <xf numFmtId="0" fontId="3" fillId="2" borderId="0" xfId="2" applyFont="1" applyFill="1"/>
    <xf numFmtId="0" fontId="6" fillId="0" borderId="0" xfId="0" applyFont="1" applyFill="1" applyAlignment="1"/>
    <xf numFmtId="4" fontId="13" fillId="3" borderId="3" xfId="1" applyNumberFormat="1" applyFont="1" applyFill="1" applyBorder="1" applyAlignment="1">
      <alignment horizontal="center" vertical="center" wrapText="1"/>
    </xf>
    <xf numFmtId="0" fontId="11" fillId="3" borderId="5" xfId="2" applyFont="1" applyFill="1" applyBorder="1" applyAlignment="1">
      <alignment vertical="center"/>
    </xf>
    <xf numFmtId="0" fontId="6" fillId="0" borderId="0" xfId="0" applyFont="1" applyFill="1" applyAlignment="1">
      <alignment horizontal="center"/>
    </xf>
    <xf numFmtId="0" fontId="11" fillId="0" borderId="0" xfId="2" applyFont="1" applyFill="1" applyAlignment="1">
      <alignment horizontal="left" vertical="top"/>
    </xf>
    <xf numFmtId="0" fontId="11" fillId="0" borderId="0" xfId="2" applyFont="1" applyFill="1" applyBorder="1" applyAlignment="1">
      <alignment horizontal="left" vertical="top"/>
    </xf>
    <xf numFmtId="4" fontId="4" fillId="0" borderId="4" xfId="0" applyNumberFormat="1" applyFont="1" applyFill="1" applyBorder="1" applyAlignment="1">
      <alignment horizontal="center" vertical="center"/>
    </xf>
    <xf numFmtId="4" fontId="3" fillId="0" borderId="4" xfId="0" applyNumberFormat="1" applyFont="1" applyFill="1" applyBorder="1" applyAlignment="1">
      <alignment horizontal="center" vertical="center"/>
    </xf>
    <xf numFmtId="4" fontId="4" fillId="3" borderId="5" xfId="2" applyNumberFormat="1" applyFont="1" applyFill="1" applyBorder="1" applyAlignment="1">
      <alignment horizontal="center" vertical="center"/>
    </xf>
    <xf numFmtId="9" fontId="13" fillId="3" borderId="3" xfId="3" applyFont="1" applyFill="1" applyBorder="1" applyAlignment="1">
      <alignment horizontal="center" vertical="center"/>
    </xf>
    <xf numFmtId="4" fontId="13" fillId="3" borderId="3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0" borderId="4" xfId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1" fillId="3" borderId="2" xfId="2" applyFont="1" applyFill="1" applyBorder="1" applyAlignment="1">
      <alignment vertical="center"/>
    </xf>
    <xf numFmtId="0" fontId="3" fillId="0" borderId="4" xfId="2" applyFont="1" applyFill="1" applyBorder="1" applyAlignment="1">
      <alignment vertical="center"/>
    </xf>
    <xf numFmtId="0" fontId="4" fillId="3" borderId="7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4" fontId="13" fillId="3" borderId="1" xfId="1" applyNumberFormat="1" applyFont="1" applyFill="1" applyBorder="1" applyAlignment="1">
      <alignment horizontal="center" vertical="center" wrapText="1"/>
    </xf>
    <xf numFmtId="4" fontId="13" fillId="3" borderId="2" xfId="1" applyNumberFormat="1" applyFont="1" applyFill="1" applyBorder="1" applyAlignment="1">
      <alignment horizontal="center" vertical="center" wrapText="1"/>
    </xf>
    <xf numFmtId="0" fontId="10" fillId="4" borderId="13" xfId="2" applyFont="1" applyFill="1" applyBorder="1" applyAlignment="1">
      <alignment horizontal="left" vertical="top" wrapText="1"/>
    </xf>
    <xf numFmtId="0" fontId="10" fillId="4" borderId="14" xfId="2" applyFont="1" applyFill="1" applyBorder="1" applyAlignment="1">
      <alignment horizontal="left" vertical="top" wrapText="1"/>
    </xf>
    <xf numFmtId="0" fontId="10" fillId="4" borderId="15" xfId="2" applyFont="1" applyFill="1" applyBorder="1" applyAlignment="1">
      <alignment horizontal="left" vertical="top" wrapText="1"/>
    </xf>
    <xf numFmtId="0" fontId="12" fillId="0" borderId="0" xfId="1" applyFont="1" applyFill="1" applyAlignment="1">
      <alignment horizontal="center" vertical="center" wrapText="1"/>
    </xf>
    <xf numFmtId="0" fontId="12" fillId="0" borderId="0" xfId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3" borderId="1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13" fillId="3" borderId="6" xfId="1" applyFont="1" applyFill="1" applyBorder="1" applyAlignment="1">
      <alignment horizontal="center" vertical="center" wrapText="1"/>
    </xf>
    <xf numFmtId="4" fontId="13" fillId="3" borderId="10" xfId="1" applyNumberFormat="1" applyFont="1" applyFill="1" applyBorder="1" applyAlignment="1">
      <alignment horizontal="center" vertical="center" wrapText="1"/>
    </xf>
    <xf numFmtId="4" fontId="13" fillId="3" borderId="11" xfId="1" applyNumberFormat="1" applyFont="1" applyFill="1" applyBorder="1" applyAlignment="1">
      <alignment horizontal="center" vertical="center" wrapText="1"/>
    </xf>
    <xf numFmtId="4" fontId="13" fillId="3" borderId="12" xfId="1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4" xfId="2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47795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0022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1922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1922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9"/>
  <sheetViews>
    <sheetView workbookViewId="0">
      <pane ySplit="10" topLeftCell="A11" activePane="bottomLeft" state="frozen"/>
      <selection pane="bottomLeft" activeCell="H13" sqref="H13"/>
    </sheetView>
  </sheetViews>
  <sheetFormatPr baseColWidth="10" defaultColWidth="11.42578125" defaultRowHeight="15.75" x14ac:dyDescent="0.25"/>
  <cols>
    <col min="1" max="1" width="3.85546875" style="33" customWidth="1"/>
    <col min="2" max="2" width="5.7109375" style="34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9" style="37" customWidth="1"/>
    <col min="9" max="9" width="12.85546875" style="38" customWidth="1"/>
    <col min="10" max="10" width="14" style="38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9.5703125" style="31" customWidth="1"/>
    <col min="15" max="15" width="8.5703125" style="31" customWidth="1"/>
    <col min="16" max="16" width="9.85546875" style="31" customWidth="1"/>
    <col min="17" max="17" width="9" style="31" customWidth="1"/>
    <col min="18" max="18" width="12.14062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36.75" customHeight="1" x14ac:dyDescent="0.35">
      <c r="A5" s="71" t="s">
        <v>28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72" t="s">
        <v>29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73" t="s">
        <v>3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4"/>
      <c r="L8" s="46"/>
      <c r="M8" s="54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4" t="s">
        <v>25</v>
      </c>
      <c r="B9" s="74" t="s">
        <v>4</v>
      </c>
      <c r="C9" s="64" t="s">
        <v>5</v>
      </c>
      <c r="D9" s="64" t="s">
        <v>6</v>
      </c>
      <c r="E9" s="64" t="s">
        <v>17</v>
      </c>
      <c r="F9" s="64" t="s">
        <v>7</v>
      </c>
      <c r="G9" s="64" t="s">
        <v>8</v>
      </c>
      <c r="H9" s="64" t="s">
        <v>9</v>
      </c>
      <c r="I9" s="64" t="s">
        <v>18</v>
      </c>
      <c r="J9" s="64" t="s">
        <v>19</v>
      </c>
      <c r="K9" s="66" t="s">
        <v>20</v>
      </c>
      <c r="L9" s="66" t="s">
        <v>21</v>
      </c>
      <c r="M9" s="66" t="s">
        <v>22</v>
      </c>
      <c r="N9" s="77" t="s">
        <v>23</v>
      </c>
      <c r="O9" s="78"/>
      <c r="P9" s="78"/>
      <c r="Q9" s="78"/>
      <c r="R9" s="79"/>
      <c r="S9" s="64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5"/>
      <c r="B10" s="75"/>
      <c r="C10" s="65"/>
      <c r="D10" s="65"/>
      <c r="E10" s="65"/>
      <c r="F10" s="76"/>
      <c r="G10" s="65"/>
      <c r="H10" s="65"/>
      <c r="I10" s="65"/>
      <c r="J10" s="65"/>
      <c r="K10" s="67"/>
      <c r="L10" s="67"/>
      <c r="M10" s="67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5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8" t="s">
        <v>46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70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x14ac:dyDescent="0.25">
      <c r="A12" s="21">
        <v>1</v>
      </c>
      <c r="B12" s="55" t="s">
        <v>30</v>
      </c>
      <c r="C12" s="22" t="s">
        <v>33</v>
      </c>
      <c r="D12" s="22">
        <v>6414394</v>
      </c>
      <c r="E12" s="23">
        <v>32120</v>
      </c>
      <c r="F12" s="23"/>
      <c r="G12" s="24" t="s">
        <v>31</v>
      </c>
      <c r="H12" s="24" t="s">
        <v>32</v>
      </c>
      <c r="I12" s="25">
        <v>45754</v>
      </c>
      <c r="J12" s="25">
        <v>46022</v>
      </c>
      <c r="K12" s="26">
        <v>24</v>
      </c>
      <c r="L12" s="30">
        <v>4786</v>
      </c>
      <c r="M12" s="49">
        <f t="shared" ref="M12:M14" si="0">ROUND(L12/30*K12,2)</f>
        <v>3828.8</v>
      </c>
      <c r="N12" s="50">
        <v>0</v>
      </c>
      <c r="O12" s="50">
        <v>0</v>
      </c>
      <c r="P12" s="50">
        <v>0</v>
      </c>
      <c r="Q12" s="50">
        <f t="shared" ref="Q12" si="1">+N12+O12+P12</f>
        <v>0</v>
      </c>
      <c r="R12" s="49">
        <f t="shared" ref="R12:R17" si="2">ROUND(M12-Q12,2)</f>
        <v>3828.8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s="28" customFormat="1" ht="60.75" customHeight="1" x14ac:dyDescent="0.25">
      <c r="A13" s="21">
        <v>2</v>
      </c>
      <c r="B13" s="55" t="s">
        <v>30</v>
      </c>
      <c r="C13" s="22" t="s">
        <v>34</v>
      </c>
      <c r="D13" s="22">
        <v>5272125</v>
      </c>
      <c r="E13" s="23">
        <v>30523</v>
      </c>
      <c r="F13" s="23"/>
      <c r="G13" s="24" t="s">
        <v>27</v>
      </c>
      <c r="H13" s="24" t="s">
        <v>44</v>
      </c>
      <c r="I13" s="25">
        <v>45754</v>
      </c>
      <c r="J13" s="25">
        <v>46022</v>
      </c>
      <c r="K13" s="26">
        <v>24</v>
      </c>
      <c r="L13" s="30">
        <v>4786</v>
      </c>
      <c r="M13" s="49">
        <f>ROUND(L13/30*K13,2)</f>
        <v>3828.8</v>
      </c>
      <c r="N13" s="50">
        <v>0</v>
      </c>
      <c r="O13" s="50">
        <v>0</v>
      </c>
      <c r="P13" s="50">
        <v>0</v>
      </c>
      <c r="Q13" s="50">
        <f>+N13+O13+P13</f>
        <v>0</v>
      </c>
      <c r="R13" s="49">
        <f t="shared" si="2"/>
        <v>3828.8</v>
      </c>
      <c r="S13" s="27"/>
      <c r="T13" s="28" t="s">
        <v>14</v>
      </c>
      <c r="U13" s="29"/>
      <c r="V13" s="29"/>
      <c r="W13" s="29" t="s">
        <v>15</v>
      </c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</row>
    <row r="14" spans="1:126" s="28" customFormat="1" ht="60.75" customHeight="1" x14ac:dyDescent="0.25">
      <c r="A14" s="21">
        <v>3</v>
      </c>
      <c r="B14" s="55" t="s">
        <v>30</v>
      </c>
      <c r="C14" s="22" t="s">
        <v>36</v>
      </c>
      <c r="D14" s="22">
        <v>9302743</v>
      </c>
      <c r="E14" s="23">
        <v>34048</v>
      </c>
      <c r="F14" s="23"/>
      <c r="G14" s="24" t="s">
        <v>37</v>
      </c>
      <c r="H14" s="24" t="s">
        <v>35</v>
      </c>
      <c r="I14" s="25">
        <v>45754</v>
      </c>
      <c r="J14" s="25">
        <v>46022</v>
      </c>
      <c r="K14" s="26">
        <v>24</v>
      </c>
      <c r="L14" s="30">
        <v>4786</v>
      </c>
      <c r="M14" s="49">
        <f t="shared" si="0"/>
        <v>3828.8</v>
      </c>
      <c r="N14" s="50">
        <v>0</v>
      </c>
      <c r="O14" s="50">
        <v>79.77</v>
      </c>
      <c r="P14" s="50">
        <v>0</v>
      </c>
      <c r="Q14" s="50">
        <f>+N14+O14+P14</f>
        <v>79.77</v>
      </c>
      <c r="R14" s="49">
        <f t="shared" si="2"/>
        <v>3749.03</v>
      </c>
      <c r="T14" s="28" t="s">
        <v>14</v>
      </c>
      <c r="U14" s="29"/>
      <c r="V14" s="29"/>
      <c r="W14" s="29" t="s">
        <v>15</v>
      </c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</row>
    <row r="15" spans="1:126" s="28" customFormat="1" ht="60.75" customHeight="1" x14ac:dyDescent="0.25">
      <c r="A15" s="21">
        <v>4</v>
      </c>
      <c r="B15" s="55" t="s">
        <v>30</v>
      </c>
      <c r="C15" s="22" t="s">
        <v>38</v>
      </c>
      <c r="D15" s="22">
        <v>7236880</v>
      </c>
      <c r="E15" s="23">
        <v>32882</v>
      </c>
      <c r="F15" s="23"/>
      <c r="G15" s="24" t="s">
        <v>26</v>
      </c>
      <c r="H15" s="24" t="s">
        <v>39</v>
      </c>
      <c r="I15" s="25">
        <v>45754</v>
      </c>
      <c r="J15" s="25">
        <v>46022</v>
      </c>
      <c r="K15" s="26">
        <v>24</v>
      </c>
      <c r="L15" s="30">
        <v>4379</v>
      </c>
      <c r="M15" s="49">
        <f>ROUND(L15/30*K15,2)</f>
        <v>3503.2</v>
      </c>
      <c r="N15" s="50">
        <v>0</v>
      </c>
      <c r="O15" s="50">
        <v>291.93</v>
      </c>
      <c r="P15" s="50">
        <v>0</v>
      </c>
      <c r="Q15" s="50">
        <f>+N15+O15+P15</f>
        <v>291.93</v>
      </c>
      <c r="R15" s="49">
        <f t="shared" si="2"/>
        <v>3211.27</v>
      </c>
      <c r="S15" s="27"/>
      <c r="T15" s="28" t="s">
        <v>14</v>
      </c>
      <c r="U15" s="29"/>
      <c r="V15" s="29"/>
      <c r="W15" s="29" t="s">
        <v>15</v>
      </c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</row>
    <row r="16" spans="1:126" s="28" customFormat="1" ht="60.75" customHeight="1" x14ac:dyDescent="0.25">
      <c r="A16" s="21">
        <v>5</v>
      </c>
      <c r="B16" s="55" t="s">
        <v>30</v>
      </c>
      <c r="C16" s="22" t="s">
        <v>40</v>
      </c>
      <c r="D16" s="22">
        <v>6404896</v>
      </c>
      <c r="E16" s="23">
        <v>31223</v>
      </c>
      <c r="F16" s="23"/>
      <c r="G16" s="24" t="s">
        <v>41</v>
      </c>
      <c r="H16" s="24" t="s">
        <v>39</v>
      </c>
      <c r="I16" s="25">
        <v>45754</v>
      </c>
      <c r="J16" s="25">
        <v>46022</v>
      </c>
      <c r="K16" s="26">
        <v>24</v>
      </c>
      <c r="L16" s="30">
        <v>4379</v>
      </c>
      <c r="M16" s="49">
        <f>ROUND(L16/30*K16,2)</f>
        <v>3503.2</v>
      </c>
      <c r="N16" s="50">
        <v>0</v>
      </c>
      <c r="O16" s="50">
        <v>0</v>
      </c>
      <c r="P16" s="50">
        <v>0</v>
      </c>
      <c r="Q16" s="50">
        <f>+N16+O16+P16</f>
        <v>0</v>
      </c>
      <c r="R16" s="49">
        <f t="shared" si="2"/>
        <v>3503.2</v>
      </c>
      <c r="S16" s="27"/>
      <c r="T16" s="28" t="s">
        <v>14</v>
      </c>
      <c r="U16" s="29"/>
      <c r="V16" s="29"/>
      <c r="W16" s="29" t="s">
        <v>15</v>
      </c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</row>
    <row r="17" spans="1:126" s="28" customFormat="1" ht="60.75" customHeight="1" thickBot="1" x14ac:dyDescent="0.3">
      <c r="A17" s="21">
        <v>5</v>
      </c>
      <c r="B17" s="55" t="s">
        <v>30</v>
      </c>
      <c r="C17" s="22" t="s">
        <v>42</v>
      </c>
      <c r="D17" s="22">
        <v>9422025</v>
      </c>
      <c r="E17" s="23">
        <v>36703</v>
      </c>
      <c r="F17" s="23"/>
      <c r="G17" s="24" t="s">
        <v>45</v>
      </c>
      <c r="H17" s="24" t="s">
        <v>43</v>
      </c>
      <c r="I17" s="25">
        <v>45754</v>
      </c>
      <c r="J17" s="25">
        <v>46022</v>
      </c>
      <c r="K17" s="26">
        <v>24</v>
      </c>
      <c r="L17" s="30">
        <v>4379</v>
      </c>
      <c r="M17" s="49">
        <f>ROUND(L17/30*K17,2)</f>
        <v>3503.2</v>
      </c>
      <c r="N17" s="50">
        <v>0</v>
      </c>
      <c r="O17" s="50">
        <v>0</v>
      </c>
      <c r="P17" s="50">
        <v>0</v>
      </c>
      <c r="Q17" s="50">
        <f>+N17+O17+P17</f>
        <v>0</v>
      </c>
      <c r="R17" s="49">
        <f t="shared" si="2"/>
        <v>3503.2</v>
      </c>
      <c r="S17" s="27"/>
      <c r="T17" s="28" t="s">
        <v>14</v>
      </c>
      <c r="U17" s="29"/>
      <c r="V17" s="29"/>
      <c r="W17" s="29" t="s">
        <v>15</v>
      </c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</row>
    <row r="18" spans="1:126" ht="30" customHeight="1" thickBot="1" x14ac:dyDescent="0.25">
      <c r="A18" s="61" t="s">
        <v>16</v>
      </c>
      <c r="B18" s="62"/>
      <c r="C18" s="62"/>
      <c r="D18" s="62"/>
      <c r="E18" s="62"/>
      <c r="F18" s="62"/>
      <c r="G18" s="62"/>
      <c r="H18" s="62"/>
      <c r="I18" s="62"/>
      <c r="J18" s="62"/>
      <c r="K18" s="63"/>
      <c r="L18" s="51">
        <f>SUM(L12:L17)</f>
        <v>27495</v>
      </c>
      <c r="M18" s="51">
        <f t="shared" ref="M18:P18" si="3">SUM(M12:M17)</f>
        <v>21996.000000000004</v>
      </c>
      <c r="N18" s="51">
        <f t="shared" si="3"/>
        <v>0</v>
      </c>
      <c r="O18" s="51">
        <f>SUM(O12:O17)</f>
        <v>371.7</v>
      </c>
      <c r="P18" s="51">
        <f t="shared" si="3"/>
        <v>0</v>
      </c>
      <c r="Q18" s="51">
        <f>SUM(Q12:Q17)</f>
        <v>371.7</v>
      </c>
      <c r="R18" s="51">
        <f>SUM(R12:R17)</f>
        <v>21624.300000000003</v>
      </c>
      <c r="S18" s="45"/>
    </row>
    <row r="19" spans="1:126" x14ac:dyDescent="0.25">
      <c r="R19" s="32"/>
    </row>
  </sheetData>
  <autoFilter ref="A10:AE18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  <mergeCell ref="A18:K18"/>
    <mergeCell ref="H9:H10"/>
    <mergeCell ref="I9:I10"/>
    <mergeCell ref="J9:J10"/>
    <mergeCell ref="K9:K10"/>
    <mergeCell ref="A11:S11"/>
    <mergeCell ref="L9:L10"/>
    <mergeCell ref="M9:M10"/>
  </mergeCells>
  <pageMargins left="0.11811023622047245" right="0.11811023622047245" top="0.67" bottom="0.15748031496062992" header="0.31496062992125984" footer="0.31496062992125984"/>
  <pageSetup paperSize="258" scale="59" fitToHeight="0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9"/>
  <sheetViews>
    <sheetView zoomScale="77" zoomScaleNormal="77" workbookViewId="0">
      <pane ySplit="10" topLeftCell="A11" activePane="bottomLeft" state="frozen"/>
      <selection pane="bottomLeft" activeCell="G24" sqref="G24"/>
    </sheetView>
  </sheetViews>
  <sheetFormatPr baseColWidth="10" defaultColWidth="11.42578125" defaultRowHeight="15.75" x14ac:dyDescent="0.25"/>
  <cols>
    <col min="1" max="1" width="3.85546875" style="33" customWidth="1"/>
    <col min="2" max="2" width="5.7109375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9" style="37" customWidth="1"/>
    <col min="9" max="9" width="12.85546875" style="38" customWidth="1"/>
    <col min="10" max="10" width="14" style="38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9.5703125" style="31" customWidth="1"/>
    <col min="15" max="15" width="8.5703125" style="31" customWidth="1"/>
    <col min="16" max="16" width="9.85546875" style="31" customWidth="1"/>
    <col min="17" max="17" width="9" style="31" customWidth="1"/>
    <col min="18" max="18" width="12.14062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36.75" customHeight="1" x14ac:dyDescent="0.35">
      <c r="A5" s="71" t="s">
        <v>28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72" t="s">
        <v>47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73" t="s">
        <v>3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6"/>
      <c r="L8" s="46"/>
      <c r="M8" s="56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4" t="s">
        <v>25</v>
      </c>
      <c r="B9" s="74" t="s">
        <v>4</v>
      </c>
      <c r="C9" s="64" t="s">
        <v>5</v>
      </c>
      <c r="D9" s="64" t="s">
        <v>6</v>
      </c>
      <c r="E9" s="64" t="s">
        <v>17</v>
      </c>
      <c r="F9" s="64" t="s">
        <v>7</v>
      </c>
      <c r="G9" s="64" t="s">
        <v>8</v>
      </c>
      <c r="H9" s="64" t="s">
        <v>9</v>
      </c>
      <c r="I9" s="64" t="s">
        <v>18</v>
      </c>
      <c r="J9" s="64" t="s">
        <v>19</v>
      </c>
      <c r="K9" s="66" t="s">
        <v>20</v>
      </c>
      <c r="L9" s="66" t="s">
        <v>21</v>
      </c>
      <c r="M9" s="66" t="s">
        <v>22</v>
      </c>
      <c r="N9" s="77" t="s">
        <v>23</v>
      </c>
      <c r="O9" s="78"/>
      <c r="P9" s="78"/>
      <c r="Q9" s="78"/>
      <c r="R9" s="79"/>
      <c r="S9" s="64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5"/>
      <c r="B10" s="75"/>
      <c r="C10" s="65"/>
      <c r="D10" s="65"/>
      <c r="E10" s="65"/>
      <c r="F10" s="76"/>
      <c r="G10" s="65"/>
      <c r="H10" s="65"/>
      <c r="I10" s="65"/>
      <c r="J10" s="65"/>
      <c r="K10" s="67"/>
      <c r="L10" s="67"/>
      <c r="M10" s="67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5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8" t="s">
        <v>46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70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x14ac:dyDescent="0.25">
      <c r="A12" s="21">
        <v>1</v>
      </c>
      <c r="B12" s="55" t="s">
        <v>30</v>
      </c>
      <c r="C12" s="22" t="s">
        <v>33</v>
      </c>
      <c r="D12" s="22">
        <v>6414394</v>
      </c>
      <c r="E12" s="23">
        <v>32120</v>
      </c>
      <c r="F12" s="23"/>
      <c r="G12" s="24" t="s">
        <v>31</v>
      </c>
      <c r="H12" s="24" t="s">
        <v>32</v>
      </c>
      <c r="I12" s="25">
        <v>45754</v>
      </c>
      <c r="J12" s="25">
        <v>46022</v>
      </c>
      <c r="K12" s="26">
        <v>30</v>
      </c>
      <c r="L12" s="30">
        <v>4786</v>
      </c>
      <c r="M12" s="49">
        <f t="shared" ref="M12:M14" si="0">ROUND(L12/30*K12,2)</f>
        <v>4786</v>
      </c>
      <c r="N12" s="50">
        <v>0</v>
      </c>
      <c r="O12" s="50">
        <v>0</v>
      </c>
      <c r="P12" s="50">
        <v>0</v>
      </c>
      <c r="Q12" s="50">
        <f t="shared" ref="Q12" si="1">+N12+O12+P12</f>
        <v>0</v>
      </c>
      <c r="R12" s="49">
        <f t="shared" ref="R12:R17" si="2">ROUND(M12-Q12,2)</f>
        <v>4786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s="28" customFormat="1" ht="60.75" customHeight="1" x14ac:dyDescent="0.25">
      <c r="A13" s="21">
        <v>2</v>
      </c>
      <c r="B13" s="55" t="s">
        <v>30</v>
      </c>
      <c r="C13" s="22" t="s">
        <v>34</v>
      </c>
      <c r="D13" s="22">
        <v>5272125</v>
      </c>
      <c r="E13" s="23">
        <v>30523</v>
      </c>
      <c r="F13" s="23"/>
      <c r="G13" s="24" t="s">
        <v>27</v>
      </c>
      <c r="H13" s="24" t="s">
        <v>44</v>
      </c>
      <c r="I13" s="25">
        <v>45754</v>
      </c>
      <c r="J13" s="25">
        <v>46022</v>
      </c>
      <c r="K13" s="26">
        <v>30</v>
      </c>
      <c r="L13" s="30">
        <v>4786</v>
      </c>
      <c r="M13" s="49">
        <f>ROUND(L13/30*K13,2)</f>
        <v>4786</v>
      </c>
      <c r="N13" s="50">
        <v>0</v>
      </c>
      <c r="O13" s="50">
        <v>79.77</v>
      </c>
      <c r="P13" s="50">
        <v>0</v>
      </c>
      <c r="Q13" s="50">
        <f>+N13+O13+P13</f>
        <v>79.77</v>
      </c>
      <c r="R13" s="49">
        <f t="shared" si="2"/>
        <v>4706.2299999999996</v>
      </c>
      <c r="S13" s="27"/>
      <c r="T13" s="28" t="s">
        <v>14</v>
      </c>
      <c r="U13" s="29"/>
      <c r="V13" s="29"/>
      <c r="W13" s="29" t="s">
        <v>15</v>
      </c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</row>
    <row r="14" spans="1:126" s="28" customFormat="1" ht="60.75" customHeight="1" x14ac:dyDescent="0.25">
      <c r="A14" s="21">
        <v>3</v>
      </c>
      <c r="B14" s="55" t="s">
        <v>30</v>
      </c>
      <c r="C14" s="22" t="s">
        <v>36</v>
      </c>
      <c r="D14" s="22">
        <v>9302743</v>
      </c>
      <c r="E14" s="23">
        <v>34048</v>
      </c>
      <c r="F14" s="23"/>
      <c r="G14" s="24" t="s">
        <v>37</v>
      </c>
      <c r="H14" s="24" t="s">
        <v>35</v>
      </c>
      <c r="I14" s="25">
        <v>45754</v>
      </c>
      <c r="J14" s="25">
        <v>46022</v>
      </c>
      <c r="K14" s="26">
        <v>30</v>
      </c>
      <c r="L14" s="30">
        <v>4786</v>
      </c>
      <c r="M14" s="49">
        <f t="shared" si="0"/>
        <v>4786</v>
      </c>
      <c r="N14" s="50">
        <v>0</v>
      </c>
      <c r="O14" s="50">
        <v>0</v>
      </c>
      <c r="P14" s="50">
        <v>0</v>
      </c>
      <c r="Q14" s="50">
        <f>+N14+O14+P14</f>
        <v>0</v>
      </c>
      <c r="R14" s="49">
        <f t="shared" si="2"/>
        <v>4786</v>
      </c>
      <c r="T14" s="28" t="s">
        <v>14</v>
      </c>
      <c r="U14" s="29"/>
      <c r="V14" s="29"/>
      <c r="W14" s="29" t="s">
        <v>15</v>
      </c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</row>
    <row r="15" spans="1:126" s="28" customFormat="1" ht="60.75" customHeight="1" x14ac:dyDescent="0.25">
      <c r="A15" s="21">
        <v>4</v>
      </c>
      <c r="B15" s="55" t="s">
        <v>30</v>
      </c>
      <c r="C15" s="22" t="s">
        <v>38</v>
      </c>
      <c r="D15" s="22">
        <v>7236880</v>
      </c>
      <c r="E15" s="23">
        <v>32882</v>
      </c>
      <c r="F15" s="23"/>
      <c r="G15" s="24" t="s">
        <v>26</v>
      </c>
      <c r="H15" s="24" t="s">
        <v>39</v>
      </c>
      <c r="I15" s="25">
        <v>45754</v>
      </c>
      <c r="J15" s="25">
        <v>46022</v>
      </c>
      <c r="K15" s="26">
        <v>30</v>
      </c>
      <c r="L15" s="30">
        <v>4379</v>
      </c>
      <c r="M15" s="49">
        <f>ROUND(L15/30*K15,2)</f>
        <v>4379</v>
      </c>
      <c r="N15" s="50">
        <v>0</v>
      </c>
      <c r="O15" s="50">
        <v>0</v>
      </c>
      <c r="P15" s="50">
        <v>0</v>
      </c>
      <c r="Q15" s="50">
        <f>+N15+O15+P15</f>
        <v>0</v>
      </c>
      <c r="R15" s="49">
        <f t="shared" si="2"/>
        <v>4379</v>
      </c>
      <c r="S15" s="27"/>
      <c r="T15" s="28" t="s">
        <v>14</v>
      </c>
      <c r="U15" s="29"/>
      <c r="V15" s="29"/>
      <c r="W15" s="29" t="s">
        <v>15</v>
      </c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</row>
    <row r="16" spans="1:126" s="28" customFormat="1" ht="60.75" customHeight="1" x14ac:dyDescent="0.25">
      <c r="A16" s="21">
        <v>5</v>
      </c>
      <c r="B16" s="55" t="s">
        <v>30</v>
      </c>
      <c r="C16" s="22" t="s">
        <v>40</v>
      </c>
      <c r="D16" s="22">
        <v>6404896</v>
      </c>
      <c r="E16" s="23">
        <v>31223</v>
      </c>
      <c r="F16" s="23"/>
      <c r="G16" s="24" t="s">
        <v>41</v>
      </c>
      <c r="H16" s="24" t="s">
        <v>39</v>
      </c>
      <c r="I16" s="25">
        <v>45754</v>
      </c>
      <c r="J16" s="25">
        <v>46022</v>
      </c>
      <c r="K16" s="26">
        <v>30</v>
      </c>
      <c r="L16" s="30">
        <v>4379</v>
      </c>
      <c r="M16" s="49">
        <f>ROUND(L16/30*K16,2)</f>
        <v>4379</v>
      </c>
      <c r="N16" s="50">
        <v>0</v>
      </c>
      <c r="O16" s="50">
        <v>0</v>
      </c>
      <c r="P16" s="50">
        <v>0</v>
      </c>
      <c r="Q16" s="50">
        <f>+N16+O16+P16</f>
        <v>0</v>
      </c>
      <c r="R16" s="49">
        <f t="shared" si="2"/>
        <v>4379</v>
      </c>
      <c r="S16" s="27"/>
      <c r="T16" s="28" t="s">
        <v>14</v>
      </c>
      <c r="U16" s="29"/>
      <c r="V16" s="29"/>
      <c r="W16" s="29" t="s">
        <v>15</v>
      </c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</row>
    <row r="17" spans="1:126" s="28" customFormat="1" ht="60.75" customHeight="1" thickBot="1" x14ac:dyDescent="0.3">
      <c r="A17" s="21">
        <v>6</v>
      </c>
      <c r="B17" s="55" t="s">
        <v>30</v>
      </c>
      <c r="C17" s="22" t="s">
        <v>42</v>
      </c>
      <c r="D17" s="22">
        <v>9422025</v>
      </c>
      <c r="E17" s="23">
        <v>36703</v>
      </c>
      <c r="F17" s="23"/>
      <c r="G17" s="24" t="s">
        <v>45</v>
      </c>
      <c r="H17" s="24" t="s">
        <v>43</v>
      </c>
      <c r="I17" s="25">
        <v>45754</v>
      </c>
      <c r="J17" s="25">
        <v>46022</v>
      </c>
      <c r="K17" s="26">
        <v>30</v>
      </c>
      <c r="L17" s="30">
        <v>4379</v>
      </c>
      <c r="M17" s="49">
        <f>ROUND(L17/30*K17,2)</f>
        <v>4379</v>
      </c>
      <c r="N17" s="50">
        <v>0</v>
      </c>
      <c r="O17" s="50">
        <v>0</v>
      </c>
      <c r="P17" s="50">
        <v>0</v>
      </c>
      <c r="Q17" s="50">
        <f>+N17+O17+P17</f>
        <v>0</v>
      </c>
      <c r="R17" s="49">
        <f t="shared" si="2"/>
        <v>4379</v>
      </c>
      <c r="S17" s="27"/>
      <c r="T17" s="28" t="s">
        <v>14</v>
      </c>
      <c r="U17" s="29"/>
      <c r="V17" s="29"/>
      <c r="W17" s="29" t="s">
        <v>15</v>
      </c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</row>
    <row r="18" spans="1:126" ht="30" customHeight="1" thickBot="1" x14ac:dyDescent="0.25">
      <c r="A18" s="61" t="s">
        <v>16</v>
      </c>
      <c r="B18" s="62"/>
      <c r="C18" s="62"/>
      <c r="D18" s="62"/>
      <c r="E18" s="62"/>
      <c r="F18" s="62"/>
      <c r="G18" s="62"/>
      <c r="H18" s="62"/>
      <c r="I18" s="62"/>
      <c r="J18" s="62"/>
      <c r="K18" s="63"/>
      <c r="L18" s="51">
        <f>SUM(L12:L17)</f>
        <v>27495</v>
      </c>
      <c r="M18" s="51">
        <f>SUM(M12:M17)</f>
        <v>27495</v>
      </c>
      <c r="N18" s="51">
        <f t="shared" ref="N18:R18" si="3">SUM(N12:N17)</f>
        <v>0</v>
      </c>
      <c r="O18" s="51">
        <f t="shared" si="3"/>
        <v>79.77</v>
      </c>
      <c r="P18" s="51">
        <f t="shared" si="3"/>
        <v>0</v>
      </c>
      <c r="Q18" s="51">
        <f t="shared" si="3"/>
        <v>79.77</v>
      </c>
      <c r="R18" s="51">
        <f t="shared" si="3"/>
        <v>27415.23</v>
      </c>
      <c r="S18" s="45"/>
    </row>
    <row r="19" spans="1:126" x14ac:dyDescent="0.25">
      <c r="R19" s="32"/>
    </row>
  </sheetData>
  <autoFilter ref="A10:AE18"/>
  <mergeCells count="20">
    <mergeCell ref="A11:S11"/>
    <mergeCell ref="A18:K18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</mergeCells>
  <pageMargins left="0.11811023622047245" right="0.11811023622047245" top="0.67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6"/>
  <sheetViews>
    <sheetView zoomScale="77" zoomScaleNormal="77" workbookViewId="0">
      <pane ySplit="10" topLeftCell="A11" activePane="bottomLeft" state="frozen"/>
      <selection pane="bottomLeft" activeCell="A12" sqref="A12:XFD14"/>
    </sheetView>
  </sheetViews>
  <sheetFormatPr baseColWidth="10" defaultColWidth="11.42578125" defaultRowHeight="15.75" x14ac:dyDescent="0.25"/>
  <cols>
    <col min="1" max="1" width="3.85546875" style="33" customWidth="1"/>
    <col min="2" max="2" width="5.7109375" style="34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9" style="37" customWidth="1"/>
    <col min="9" max="9" width="12.85546875" style="38" customWidth="1"/>
    <col min="10" max="10" width="14" style="38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9.5703125" style="31" customWidth="1"/>
    <col min="15" max="15" width="8.5703125" style="31" customWidth="1"/>
    <col min="16" max="16" width="9.85546875" style="31" customWidth="1"/>
    <col min="17" max="17" width="9" style="31" customWidth="1"/>
    <col min="18" max="18" width="12.14062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36.75" customHeight="1" x14ac:dyDescent="0.35">
      <c r="A5" s="71" t="s">
        <v>28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72" t="s">
        <v>47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73" t="s">
        <v>3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7"/>
      <c r="L8" s="46"/>
      <c r="M8" s="57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4" t="s">
        <v>25</v>
      </c>
      <c r="B9" s="74" t="s">
        <v>4</v>
      </c>
      <c r="C9" s="64" t="s">
        <v>5</v>
      </c>
      <c r="D9" s="64" t="s">
        <v>6</v>
      </c>
      <c r="E9" s="64" t="s">
        <v>17</v>
      </c>
      <c r="F9" s="64" t="s">
        <v>7</v>
      </c>
      <c r="G9" s="64" t="s">
        <v>8</v>
      </c>
      <c r="H9" s="64" t="s">
        <v>9</v>
      </c>
      <c r="I9" s="64" t="s">
        <v>18</v>
      </c>
      <c r="J9" s="64" t="s">
        <v>19</v>
      </c>
      <c r="K9" s="66" t="s">
        <v>20</v>
      </c>
      <c r="L9" s="66" t="s">
        <v>21</v>
      </c>
      <c r="M9" s="66" t="s">
        <v>22</v>
      </c>
      <c r="N9" s="77" t="s">
        <v>23</v>
      </c>
      <c r="O9" s="78"/>
      <c r="P9" s="78"/>
      <c r="Q9" s="78"/>
      <c r="R9" s="79"/>
      <c r="S9" s="64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5"/>
      <c r="B10" s="75"/>
      <c r="C10" s="65"/>
      <c r="D10" s="65"/>
      <c r="E10" s="65"/>
      <c r="F10" s="76"/>
      <c r="G10" s="65"/>
      <c r="H10" s="65"/>
      <c r="I10" s="65"/>
      <c r="J10" s="65"/>
      <c r="K10" s="67"/>
      <c r="L10" s="67"/>
      <c r="M10" s="67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5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8" t="s">
        <v>48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70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x14ac:dyDescent="0.25">
      <c r="A12" s="21">
        <v>1</v>
      </c>
      <c r="B12" s="55" t="s">
        <v>30</v>
      </c>
      <c r="C12" s="22" t="s">
        <v>49</v>
      </c>
      <c r="D12" s="22">
        <v>9496008</v>
      </c>
      <c r="E12" s="23">
        <v>35772</v>
      </c>
      <c r="F12" s="23"/>
      <c r="G12" s="24" t="s">
        <v>50</v>
      </c>
      <c r="H12" s="24" t="s">
        <v>51</v>
      </c>
      <c r="I12" s="25">
        <v>45779</v>
      </c>
      <c r="J12" s="25">
        <v>46022</v>
      </c>
      <c r="K12" s="26">
        <v>29</v>
      </c>
      <c r="L12" s="30">
        <v>4786</v>
      </c>
      <c r="M12" s="49">
        <f t="shared" ref="M12:M14" si="0">ROUND(L12/30*K12,2)</f>
        <v>4626.47</v>
      </c>
      <c r="N12" s="50">
        <v>0</v>
      </c>
      <c r="O12" s="50">
        <v>0</v>
      </c>
      <c r="P12" s="50">
        <v>0</v>
      </c>
      <c r="Q12" s="50">
        <f t="shared" ref="Q12" si="1">+N12+O12+P12</f>
        <v>0</v>
      </c>
      <c r="R12" s="49">
        <f t="shared" ref="R12" si="2">ROUND(M12-Q12,2)</f>
        <v>4626.47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s="28" customFormat="1" ht="60.75" customHeight="1" x14ac:dyDescent="0.25">
      <c r="A13" s="21">
        <v>2</v>
      </c>
      <c r="B13" s="55" t="s">
        <v>30</v>
      </c>
      <c r="C13" s="22" t="s">
        <v>52</v>
      </c>
      <c r="D13" s="22">
        <v>7412976</v>
      </c>
      <c r="E13" s="23">
        <v>35279</v>
      </c>
      <c r="F13" s="23"/>
      <c r="G13" s="24" t="s">
        <v>53</v>
      </c>
      <c r="H13" s="24" t="s">
        <v>54</v>
      </c>
      <c r="I13" s="25">
        <v>45779</v>
      </c>
      <c r="J13" s="25">
        <v>46022</v>
      </c>
      <c r="K13" s="26">
        <v>29</v>
      </c>
      <c r="L13" s="30">
        <v>4379</v>
      </c>
      <c r="M13" s="49">
        <f>ROUND(L13/30*K13,2)</f>
        <v>4233.03</v>
      </c>
      <c r="N13" s="50">
        <v>0</v>
      </c>
      <c r="O13" s="50">
        <v>145.97</v>
      </c>
      <c r="P13" s="50">
        <v>0</v>
      </c>
      <c r="Q13" s="50">
        <f>+N13+O13+P13</f>
        <v>145.97</v>
      </c>
      <c r="R13" s="49">
        <f>ROUND(M13-Q13,2)</f>
        <v>4087.06</v>
      </c>
      <c r="S13" s="27"/>
      <c r="T13" s="28" t="s">
        <v>14</v>
      </c>
      <c r="U13" s="29"/>
      <c r="V13" s="29"/>
      <c r="W13" s="29" t="s">
        <v>15</v>
      </c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</row>
    <row r="14" spans="1:126" s="28" customFormat="1" ht="60.75" customHeight="1" thickBot="1" x14ac:dyDescent="0.3">
      <c r="A14" s="21">
        <v>3</v>
      </c>
      <c r="B14" s="55" t="s">
        <v>30</v>
      </c>
      <c r="C14" s="22" t="s">
        <v>55</v>
      </c>
      <c r="D14" s="22">
        <v>7959037</v>
      </c>
      <c r="E14" s="23">
        <v>33399</v>
      </c>
      <c r="F14" s="23"/>
      <c r="G14" s="24" t="s">
        <v>56</v>
      </c>
      <c r="H14" s="24" t="s">
        <v>57</v>
      </c>
      <c r="I14" s="25">
        <v>45779</v>
      </c>
      <c r="J14" s="25">
        <v>46022</v>
      </c>
      <c r="K14" s="26">
        <v>29</v>
      </c>
      <c r="L14" s="30">
        <v>4379</v>
      </c>
      <c r="M14" s="49">
        <f t="shared" si="0"/>
        <v>4233.03</v>
      </c>
      <c r="N14" s="50">
        <v>0</v>
      </c>
      <c r="O14" s="50">
        <v>0</v>
      </c>
      <c r="P14" s="50">
        <v>0</v>
      </c>
      <c r="Q14" s="50">
        <f>+N14+O14+P14</f>
        <v>0</v>
      </c>
      <c r="R14" s="49">
        <f>ROUND(M14-Q14,2)</f>
        <v>4233.03</v>
      </c>
      <c r="T14" s="28" t="s">
        <v>14</v>
      </c>
      <c r="U14" s="29"/>
      <c r="V14" s="29"/>
      <c r="W14" s="29" t="s">
        <v>15</v>
      </c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</row>
    <row r="15" spans="1:126" ht="30" customHeight="1" thickBot="1" x14ac:dyDescent="0.25">
      <c r="A15" s="61" t="s">
        <v>16</v>
      </c>
      <c r="B15" s="62"/>
      <c r="C15" s="62"/>
      <c r="D15" s="62"/>
      <c r="E15" s="62"/>
      <c r="F15" s="62"/>
      <c r="G15" s="62"/>
      <c r="H15" s="62"/>
      <c r="I15" s="62"/>
      <c r="J15" s="62"/>
      <c r="K15" s="63"/>
      <c r="L15" s="51">
        <f t="shared" ref="L15:R15" si="3">SUM(L12:L14)</f>
        <v>13544</v>
      </c>
      <c r="M15" s="51">
        <f t="shared" si="3"/>
        <v>13092.529999999999</v>
      </c>
      <c r="N15" s="51">
        <f t="shared" si="3"/>
        <v>0</v>
      </c>
      <c r="O15" s="51">
        <f t="shared" si="3"/>
        <v>145.97</v>
      </c>
      <c r="P15" s="51">
        <f t="shared" si="3"/>
        <v>0</v>
      </c>
      <c r="Q15" s="51">
        <f t="shared" si="3"/>
        <v>145.97</v>
      </c>
      <c r="R15" s="51">
        <f t="shared" si="3"/>
        <v>12946.560000000001</v>
      </c>
      <c r="S15" s="45"/>
    </row>
    <row r="16" spans="1:126" x14ac:dyDescent="0.25">
      <c r="R16" s="32"/>
    </row>
  </sheetData>
  <autoFilter ref="A10:AE15"/>
  <mergeCells count="20">
    <mergeCell ref="A11:S11"/>
    <mergeCell ref="A15:K15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</mergeCells>
  <pageMargins left="0.11811023622047245" right="0.11811023622047245" top="0.67" bottom="0.15748031496062992" header="0.31496062992125984" footer="0.31496062992125984"/>
  <pageSetup paperSize="258" scale="59" fitToHeight="0" orientation="landscape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23"/>
  <sheetViews>
    <sheetView tabSelected="1" zoomScale="77" zoomScaleNormal="77" workbookViewId="0">
      <pane ySplit="10" topLeftCell="A11" activePane="bottomLeft" state="frozen"/>
      <selection pane="bottomLeft" activeCell="S22" sqref="A1:S22"/>
    </sheetView>
  </sheetViews>
  <sheetFormatPr baseColWidth="10" defaultColWidth="11.42578125" defaultRowHeight="15.75" x14ac:dyDescent="0.25"/>
  <cols>
    <col min="1" max="1" width="3.85546875" style="33" customWidth="1"/>
    <col min="2" max="2" width="5.7109375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9" style="37" customWidth="1"/>
    <col min="9" max="9" width="12.85546875" style="38" customWidth="1"/>
    <col min="10" max="10" width="14" style="38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9.5703125" style="31" customWidth="1"/>
    <col min="15" max="15" width="8.5703125" style="31" customWidth="1"/>
    <col min="16" max="16" width="9.85546875" style="31" customWidth="1"/>
    <col min="17" max="17" width="9" style="31" customWidth="1"/>
    <col min="18" max="18" width="12.14062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36.75" customHeight="1" x14ac:dyDescent="0.35">
      <c r="A5" s="71" t="s">
        <v>28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72" t="s">
        <v>58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73" t="s">
        <v>3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8"/>
      <c r="L8" s="46"/>
      <c r="M8" s="58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4" t="s">
        <v>25</v>
      </c>
      <c r="B9" s="74" t="s">
        <v>4</v>
      </c>
      <c r="C9" s="64" t="s">
        <v>5</v>
      </c>
      <c r="D9" s="64" t="s">
        <v>6</v>
      </c>
      <c r="E9" s="64" t="s">
        <v>17</v>
      </c>
      <c r="F9" s="64" t="s">
        <v>7</v>
      </c>
      <c r="G9" s="64" t="s">
        <v>8</v>
      </c>
      <c r="H9" s="64" t="s">
        <v>9</v>
      </c>
      <c r="I9" s="64" t="s">
        <v>18</v>
      </c>
      <c r="J9" s="64" t="s">
        <v>19</v>
      </c>
      <c r="K9" s="66" t="s">
        <v>20</v>
      </c>
      <c r="L9" s="66" t="s">
        <v>21</v>
      </c>
      <c r="M9" s="66" t="s">
        <v>22</v>
      </c>
      <c r="N9" s="77" t="s">
        <v>23</v>
      </c>
      <c r="O9" s="78"/>
      <c r="P9" s="78"/>
      <c r="Q9" s="78"/>
      <c r="R9" s="79"/>
      <c r="S9" s="64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5"/>
      <c r="B10" s="75"/>
      <c r="C10" s="65"/>
      <c r="D10" s="65"/>
      <c r="E10" s="65"/>
      <c r="F10" s="76"/>
      <c r="G10" s="65"/>
      <c r="H10" s="65"/>
      <c r="I10" s="65"/>
      <c r="J10" s="65"/>
      <c r="K10" s="67"/>
      <c r="L10" s="67"/>
      <c r="M10" s="67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5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68" t="s">
        <v>46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70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x14ac:dyDescent="0.25">
      <c r="A12" s="21">
        <v>1</v>
      </c>
      <c r="B12" s="55"/>
      <c r="C12" s="22" t="s">
        <v>33</v>
      </c>
      <c r="D12" s="22">
        <v>6414394</v>
      </c>
      <c r="E12" s="23">
        <v>32120</v>
      </c>
      <c r="F12" s="23"/>
      <c r="G12" s="24" t="s">
        <v>31</v>
      </c>
      <c r="H12" s="24" t="s">
        <v>32</v>
      </c>
      <c r="I12" s="25">
        <v>45754</v>
      </c>
      <c r="J12" s="25">
        <v>46022</v>
      </c>
      <c r="K12" s="26">
        <v>30</v>
      </c>
      <c r="L12" s="30">
        <v>4786</v>
      </c>
      <c r="M12" s="49">
        <f t="shared" ref="M12:M14" si="0">ROUND(L12/30*K12,2)</f>
        <v>4786</v>
      </c>
      <c r="N12" s="50">
        <v>0</v>
      </c>
      <c r="O12" s="50">
        <v>79.77</v>
      </c>
      <c r="P12" s="50">
        <v>0</v>
      </c>
      <c r="Q12" s="50">
        <f>+N12+O12+P12</f>
        <v>79.77</v>
      </c>
      <c r="R12" s="49">
        <f t="shared" ref="R12:R17" si="1">ROUND(M12-Q12,2)</f>
        <v>4706.2299999999996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s="28" customFormat="1" ht="60.75" customHeight="1" x14ac:dyDescent="0.25">
      <c r="A13" s="21">
        <v>2</v>
      </c>
      <c r="B13" s="55"/>
      <c r="C13" s="22" t="s">
        <v>34</v>
      </c>
      <c r="D13" s="22">
        <v>5272125</v>
      </c>
      <c r="E13" s="23">
        <v>30523</v>
      </c>
      <c r="F13" s="23"/>
      <c r="G13" s="24" t="s">
        <v>27</v>
      </c>
      <c r="H13" s="24" t="s">
        <v>44</v>
      </c>
      <c r="I13" s="25">
        <v>45754</v>
      </c>
      <c r="J13" s="25">
        <v>46022</v>
      </c>
      <c r="K13" s="26">
        <v>30</v>
      </c>
      <c r="L13" s="30">
        <v>4786</v>
      </c>
      <c r="M13" s="49">
        <f>ROUND(L13/30*K13,2)</f>
        <v>4786</v>
      </c>
      <c r="N13" s="50">
        <v>0</v>
      </c>
      <c r="O13" s="50">
        <v>0</v>
      </c>
      <c r="P13" s="50">
        <v>0</v>
      </c>
      <c r="Q13" s="50">
        <f t="shared" ref="Q13" si="2">+N13+O13+P13</f>
        <v>0</v>
      </c>
      <c r="R13" s="49">
        <f t="shared" si="1"/>
        <v>4786</v>
      </c>
      <c r="S13" s="27"/>
      <c r="T13" s="28" t="s">
        <v>14</v>
      </c>
      <c r="U13" s="29"/>
      <c r="V13" s="29"/>
      <c r="W13" s="29" t="s">
        <v>15</v>
      </c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</row>
    <row r="14" spans="1:126" s="28" customFormat="1" ht="60.75" customHeight="1" x14ac:dyDescent="0.25">
      <c r="A14" s="21">
        <v>3</v>
      </c>
      <c r="B14" s="55"/>
      <c r="C14" s="22" t="s">
        <v>36</v>
      </c>
      <c r="D14" s="22">
        <v>9302743</v>
      </c>
      <c r="E14" s="23">
        <v>34048</v>
      </c>
      <c r="F14" s="23"/>
      <c r="G14" s="24" t="s">
        <v>37</v>
      </c>
      <c r="H14" s="24" t="s">
        <v>35</v>
      </c>
      <c r="I14" s="25">
        <v>45754</v>
      </c>
      <c r="J14" s="25">
        <v>46022</v>
      </c>
      <c r="K14" s="26">
        <v>30</v>
      </c>
      <c r="L14" s="30">
        <v>4786</v>
      </c>
      <c r="M14" s="49">
        <f t="shared" si="0"/>
        <v>4786</v>
      </c>
      <c r="N14" s="50">
        <v>0</v>
      </c>
      <c r="O14" s="50">
        <v>0</v>
      </c>
      <c r="P14" s="50">
        <v>0</v>
      </c>
      <c r="Q14" s="50">
        <f>+N14+O14+P14</f>
        <v>0</v>
      </c>
      <c r="R14" s="49">
        <f t="shared" si="1"/>
        <v>4786</v>
      </c>
      <c r="T14" s="28" t="s">
        <v>14</v>
      </c>
      <c r="U14" s="29"/>
      <c r="V14" s="29"/>
      <c r="W14" s="29" t="s">
        <v>15</v>
      </c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</row>
    <row r="15" spans="1:126" s="28" customFormat="1" ht="60.75" customHeight="1" x14ac:dyDescent="0.25">
      <c r="A15" s="21">
        <v>4</v>
      </c>
      <c r="B15" s="55"/>
      <c r="C15" s="22" t="s">
        <v>38</v>
      </c>
      <c r="D15" s="22">
        <v>7236880</v>
      </c>
      <c r="E15" s="23">
        <v>32882</v>
      </c>
      <c r="F15" s="23"/>
      <c r="G15" s="24" t="s">
        <v>26</v>
      </c>
      <c r="H15" s="24" t="s">
        <v>39</v>
      </c>
      <c r="I15" s="25">
        <v>45754</v>
      </c>
      <c r="J15" s="25">
        <v>46022</v>
      </c>
      <c r="K15" s="26">
        <v>30</v>
      </c>
      <c r="L15" s="30">
        <v>4379</v>
      </c>
      <c r="M15" s="49">
        <f>ROUND(L15/30*K15,2)</f>
        <v>4379</v>
      </c>
      <c r="N15" s="50">
        <v>0</v>
      </c>
      <c r="O15" s="50">
        <v>72.98</v>
      </c>
      <c r="P15" s="50">
        <v>0</v>
      </c>
      <c r="Q15" s="50">
        <f>+N15+O15+P15</f>
        <v>72.98</v>
      </c>
      <c r="R15" s="49">
        <f t="shared" si="1"/>
        <v>4306.0200000000004</v>
      </c>
      <c r="S15" s="27"/>
      <c r="T15" s="28" t="s">
        <v>14</v>
      </c>
      <c r="U15" s="29"/>
      <c r="V15" s="29"/>
      <c r="W15" s="29" t="s">
        <v>15</v>
      </c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</row>
    <row r="16" spans="1:126" s="28" customFormat="1" ht="60.75" customHeight="1" x14ac:dyDescent="0.25">
      <c r="A16" s="21">
        <v>5</v>
      </c>
      <c r="B16" s="55"/>
      <c r="C16" s="22" t="s">
        <v>40</v>
      </c>
      <c r="D16" s="22">
        <v>6404896</v>
      </c>
      <c r="E16" s="23">
        <v>31223</v>
      </c>
      <c r="F16" s="23"/>
      <c r="G16" s="24" t="s">
        <v>41</v>
      </c>
      <c r="H16" s="24" t="s">
        <v>39</v>
      </c>
      <c r="I16" s="25">
        <v>45754</v>
      </c>
      <c r="J16" s="25">
        <v>46022</v>
      </c>
      <c r="K16" s="26">
        <v>30</v>
      </c>
      <c r="L16" s="30">
        <v>4379</v>
      </c>
      <c r="M16" s="49">
        <f>ROUND(L16/30*K16,2)</f>
        <v>4379</v>
      </c>
      <c r="N16" s="50">
        <v>0</v>
      </c>
      <c r="O16" s="50">
        <v>72.98</v>
      </c>
      <c r="P16" s="50">
        <v>0</v>
      </c>
      <c r="Q16" s="50">
        <f>+N16+O16+P16</f>
        <v>72.98</v>
      </c>
      <c r="R16" s="49">
        <f t="shared" si="1"/>
        <v>4306.0200000000004</v>
      </c>
      <c r="S16" s="27"/>
      <c r="T16" s="28" t="s">
        <v>14</v>
      </c>
      <c r="U16" s="29"/>
      <c r="V16" s="29"/>
      <c r="W16" s="29" t="s">
        <v>15</v>
      </c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</row>
    <row r="17" spans="1:126" s="28" customFormat="1" ht="60.75" customHeight="1" x14ac:dyDescent="0.25">
      <c r="A17" s="21">
        <v>6</v>
      </c>
      <c r="B17" s="55"/>
      <c r="C17" s="22" t="s">
        <v>42</v>
      </c>
      <c r="D17" s="22">
        <v>9422025</v>
      </c>
      <c r="E17" s="23">
        <v>36703</v>
      </c>
      <c r="F17" s="23"/>
      <c r="G17" s="24" t="s">
        <v>45</v>
      </c>
      <c r="H17" s="24" t="s">
        <v>43</v>
      </c>
      <c r="I17" s="25">
        <v>45754</v>
      </c>
      <c r="J17" s="25">
        <v>46022</v>
      </c>
      <c r="K17" s="26">
        <v>30</v>
      </c>
      <c r="L17" s="30">
        <v>4379</v>
      </c>
      <c r="M17" s="49">
        <f>ROUND(L17/30*K17,2)</f>
        <v>4379</v>
      </c>
      <c r="N17" s="50">
        <v>0</v>
      </c>
      <c r="O17" s="50">
        <v>0</v>
      </c>
      <c r="P17" s="50">
        <v>0</v>
      </c>
      <c r="Q17" s="50">
        <f>+N17+O17+P17</f>
        <v>0</v>
      </c>
      <c r="R17" s="49">
        <f t="shared" si="1"/>
        <v>4379</v>
      </c>
      <c r="S17" s="27"/>
      <c r="T17" s="28" t="s">
        <v>14</v>
      </c>
      <c r="U17" s="29"/>
      <c r="V17" s="29"/>
      <c r="W17" s="29" t="s">
        <v>15</v>
      </c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</row>
    <row r="18" spans="1:126" s="47" customFormat="1" ht="15.75" customHeight="1" x14ac:dyDescent="0.25">
      <c r="A18" s="68" t="s">
        <v>48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70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</row>
    <row r="19" spans="1:126" s="28" customFormat="1" ht="60.75" customHeight="1" x14ac:dyDescent="0.25">
      <c r="A19" s="21">
        <v>7</v>
      </c>
      <c r="B19" s="55"/>
      <c r="C19" s="22" t="s">
        <v>49</v>
      </c>
      <c r="D19" s="22">
        <v>9496008</v>
      </c>
      <c r="E19" s="23">
        <v>35772</v>
      </c>
      <c r="F19" s="23"/>
      <c r="G19" s="24" t="s">
        <v>50</v>
      </c>
      <c r="H19" s="24" t="s">
        <v>51</v>
      </c>
      <c r="I19" s="25">
        <v>45779</v>
      </c>
      <c r="J19" s="25">
        <v>46022</v>
      </c>
      <c r="K19" s="26">
        <v>30</v>
      </c>
      <c r="L19" s="30">
        <v>4786</v>
      </c>
      <c r="M19" s="49">
        <f t="shared" ref="M19:M21" si="3">ROUND(L19/30*K19,2)</f>
        <v>4786</v>
      </c>
      <c r="N19" s="50">
        <v>0</v>
      </c>
      <c r="O19" s="50">
        <v>0</v>
      </c>
      <c r="P19" s="50">
        <v>0</v>
      </c>
      <c r="Q19" s="50">
        <f>+N19+O19+P19</f>
        <v>0</v>
      </c>
      <c r="R19" s="49">
        <f t="shared" ref="R19" si="4">ROUND(M19-Q19,2)</f>
        <v>4786</v>
      </c>
      <c r="S19" s="27"/>
      <c r="T19" s="28" t="s">
        <v>14</v>
      </c>
      <c r="U19" s="29"/>
      <c r="V19" s="29"/>
      <c r="W19" s="29" t="s">
        <v>15</v>
      </c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</row>
    <row r="20" spans="1:126" s="28" customFormat="1" ht="60.75" customHeight="1" x14ac:dyDescent="0.25">
      <c r="A20" s="21">
        <v>8</v>
      </c>
      <c r="B20" s="55"/>
      <c r="C20" s="22" t="s">
        <v>52</v>
      </c>
      <c r="D20" s="22">
        <v>7412976</v>
      </c>
      <c r="E20" s="23">
        <v>35279</v>
      </c>
      <c r="F20" s="23"/>
      <c r="G20" s="24" t="s">
        <v>53</v>
      </c>
      <c r="H20" s="24" t="s">
        <v>54</v>
      </c>
      <c r="I20" s="25">
        <v>45779</v>
      </c>
      <c r="J20" s="25">
        <v>46022</v>
      </c>
      <c r="K20" s="26">
        <v>30</v>
      </c>
      <c r="L20" s="30">
        <v>4379</v>
      </c>
      <c r="M20" s="49">
        <f>ROUND(L20/30*K20,2)</f>
        <v>4379</v>
      </c>
      <c r="N20" s="50">
        <v>0</v>
      </c>
      <c r="O20" s="50">
        <v>145.97</v>
      </c>
      <c r="P20" s="50">
        <v>0</v>
      </c>
      <c r="Q20" s="50">
        <f t="shared" ref="Q20" si="5">+N20+O20+P20</f>
        <v>145.97</v>
      </c>
      <c r="R20" s="49">
        <f>ROUND(M20-Q20,2)</f>
        <v>4233.03</v>
      </c>
      <c r="S20" s="27"/>
      <c r="T20" s="28" t="s">
        <v>14</v>
      </c>
      <c r="U20" s="29"/>
      <c r="V20" s="29"/>
      <c r="W20" s="29" t="s">
        <v>15</v>
      </c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</row>
    <row r="21" spans="1:126" s="28" customFormat="1" ht="60.75" customHeight="1" thickBot="1" x14ac:dyDescent="0.3">
      <c r="A21" s="21">
        <v>9</v>
      </c>
      <c r="B21" s="55"/>
      <c r="C21" s="22" t="s">
        <v>55</v>
      </c>
      <c r="D21" s="22">
        <v>7959037</v>
      </c>
      <c r="E21" s="23">
        <v>33399</v>
      </c>
      <c r="F21" s="23"/>
      <c r="G21" s="24" t="s">
        <v>56</v>
      </c>
      <c r="H21" s="24" t="s">
        <v>57</v>
      </c>
      <c r="I21" s="25">
        <v>45779</v>
      </c>
      <c r="J21" s="25">
        <v>46022</v>
      </c>
      <c r="K21" s="26">
        <v>30</v>
      </c>
      <c r="L21" s="30">
        <v>4379</v>
      </c>
      <c r="M21" s="49">
        <f t="shared" si="3"/>
        <v>4379</v>
      </c>
      <c r="N21" s="50">
        <v>0</v>
      </c>
      <c r="O21" s="50">
        <v>0</v>
      </c>
      <c r="P21" s="50">
        <v>0</v>
      </c>
      <c r="Q21" s="50">
        <f>+N21+O21+P21</f>
        <v>0</v>
      </c>
      <c r="R21" s="49">
        <f>ROUND(M21-Q21,2)</f>
        <v>4379</v>
      </c>
      <c r="S21" s="60"/>
      <c r="T21" s="28" t="s">
        <v>14</v>
      </c>
      <c r="U21" s="29"/>
      <c r="V21" s="29"/>
      <c r="W21" s="29" t="s">
        <v>15</v>
      </c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</row>
    <row r="22" spans="1:126" ht="30" customHeight="1" thickBot="1" x14ac:dyDescent="0.25">
      <c r="A22" s="61" t="s">
        <v>16</v>
      </c>
      <c r="B22" s="62"/>
      <c r="C22" s="62"/>
      <c r="D22" s="62"/>
      <c r="E22" s="62"/>
      <c r="F22" s="62"/>
      <c r="G22" s="62"/>
      <c r="H22" s="62"/>
      <c r="I22" s="62"/>
      <c r="J22" s="62"/>
      <c r="K22" s="63"/>
      <c r="L22" s="51">
        <f>SUM(L12:L21)</f>
        <v>41039</v>
      </c>
      <c r="M22" s="51">
        <f>SUM(M12:M21)</f>
        <v>41039</v>
      </c>
      <c r="N22" s="51">
        <f>SUM(N12:N21)</f>
        <v>0</v>
      </c>
      <c r="O22" s="51">
        <f t="shared" ref="O22:Q22" si="6">SUM(O12:O21)</f>
        <v>371.70000000000005</v>
      </c>
      <c r="P22" s="51">
        <f t="shared" si="6"/>
        <v>0</v>
      </c>
      <c r="Q22" s="51">
        <f t="shared" si="6"/>
        <v>371.70000000000005</v>
      </c>
      <c r="R22" s="51">
        <f>SUM(R12:R21)</f>
        <v>40667.300000000003</v>
      </c>
      <c r="S22" s="59"/>
    </row>
    <row r="23" spans="1:126" x14ac:dyDescent="0.25">
      <c r="R23" s="32"/>
    </row>
  </sheetData>
  <autoFilter ref="A10:AE22"/>
  <mergeCells count="21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  <mergeCell ref="A11:S11"/>
    <mergeCell ref="A22:K22"/>
    <mergeCell ref="A18:S18"/>
    <mergeCell ref="H9:H10"/>
    <mergeCell ref="I9:I10"/>
    <mergeCell ref="J9:J10"/>
    <mergeCell ref="K9:K10"/>
    <mergeCell ref="L9:L10"/>
    <mergeCell ref="M9:M10"/>
  </mergeCells>
  <pageMargins left="0.11811023622047245" right="0.11811023622047245" top="0.34" bottom="0.15748031496062992" header="0.31496062992125984" footer="0.16"/>
  <pageSetup paperSize="258" scale="60" fitToHeight="0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8</vt:i4>
      </vt:variant>
    </vt:vector>
  </HeadingPairs>
  <TitlesOfParts>
    <vt:vector size="12" baseType="lpstr">
      <vt:lpstr>ABRIL 2025</vt:lpstr>
      <vt:lpstr>MAYO 2025</vt:lpstr>
      <vt:lpstr>MAYO 2025 DESIERTO</vt:lpstr>
      <vt:lpstr>JUNIO 2025</vt:lpstr>
      <vt:lpstr>'ABRIL 2025'!Área_de_impresión</vt:lpstr>
      <vt:lpstr>'JUNIO 2025'!Área_de_impresión</vt:lpstr>
      <vt:lpstr>'MAYO 2025'!Área_de_impresión</vt:lpstr>
      <vt:lpstr>'MAYO 2025 DESIERTO'!Área_de_impresión</vt:lpstr>
      <vt:lpstr>'ABRIL 2025'!Títulos_a_imprimir</vt:lpstr>
      <vt:lpstr>'JUNIO 2025'!Títulos_a_imprimir</vt:lpstr>
      <vt:lpstr>'MAYO 2025'!Títulos_a_imprimir</vt:lpstr>
      <vt:lpstr>'MAYO 2025 DESIERTO'!Títulos_a_imprimir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WIL_CRESPO</dc:creator>
  <cp:lastModifiedBy>WIL_CRESPO</cp:lastModifiedBy>
  <cp:lastPrinted>2025-07-04T14:43:28Z</cp:lastPrinted>
  <dcterms:created xsi:type="dcterms:W3CDTF">2022-02-23T17:33:19Z</dcterms:created>
  <dcterms:modified xsi:type="dcterms:W3CDTF">2025-07-04T14:45:45Z</dcterms:modified>
</cp:coreProperties>
</file>