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L_CRESPO\Desktop\DOC. UD. PLLAS. RR.HH. DEL 5.4.2018 A 31.3.2021\PROF. II PLANILLAS GESTION 2025\PLANILLAS CONSULTORES\"/>
    </mc:Choice>
  </mc:AlternateContent>
  <bookViews>
    <workbookView xWindow="0" yWindow="0" windowWidth="28755" windowHeight="12360" activeTab="6"/>
  </bookViews>
  <sheets>
    <sheet name="ABRIL 2025" sheetId="27" r:id="rId1"/>
    <sheet name="MAYO 2025" sheetId="28" r:id="rId2"/>
    <sheet name="MAYO 2025 DESIERTO" sheetId="29" r:id="rId3"/>
    <sheet name="MAYO 2025 DESIERTO 2" sheetId="30" r:id="rId4"/>
    <sheet name="JUNIO 2025 DESIERTO2" sheetId="31" r:id="rId5"/>
    <sheet name="JUNIO 2025" sheetId="32" r:id="rId6"/>
    <sheet name="JUNIO DESIERTO 2" sheetId="33" r:id="rId7"/>
  </sheets>
  <definedNames>
    <definedName name="_xlnm._FilterDatabase" localSheetId="0" hidden="1">'ABRIL 2025'!$A$10:$AE$20</definedName>
    <definedName name="_xlnm._FilterDatabase" localSheetId="5" hidden="1">'JUNIO 2025'!$A$10:$AE$20</definedName>
    <definedName name="_xlnm._FilterDatabase" localSheetId="4" hidden="1">'JUNIO 2025 DESIERTO2'!$A$10:$AE$16</definedName>
    <definedName name="_xlnm._FilterDatabase" localSheetId="6" hidden="1">'JUNIO DESIERTO 2'!$A$10:$AE$13</definedName>
    <definedName name="_xlnm._FilterDatabase" localSheetId="1" hidden="1">'MAYO 2025'!$A$10:$AE$20</definedName>
    <definedName name="_xlnm._FilterDatabase" localSheetId="2" hidden="1">'MAYO 2025 DESIERTO'!$A$10:$AE$13</definedName>
    <definedName name="_xlnm._FilterDatabase" localSheetId="3" hidden="1">'MAYO 2025 DESIERTO 2'!$A$10:$AE$16</definedName>
    <definedName name="_xlnm.Print_Area" localSheetId="0">'ABRIL 2025'!$A:$S</definedName>
    <definedName name="_xlnm.Print_Area" localSheetId="5">'JUNIO 2025'!$A:$S</definedName>
    <definedName name="_xlnm.Print_Area" localSheetId="4">'JUNIO 2025 DESIERTO2'!$A:$S</definedName>
    <definedName name="_xlnm.Print_Area" localSheetId="6">'JUNIO DESIERTO 2'!$A:$S</definedName>
    <definedName name="_xlnm.Print_Area" localSheetId="1">'MAYO 2025'!$A:$S</definedName>
    <definedName name="_xlnm.Print_Area" localSheetId="2">'MAYO 2025 DESIERTO'!$A:$S</definedName>
    <definedName name="_xlnm.Print_Area" localSheetId="3">'MAYO 2025 DESIERTO 2'!$A:$S</definedName>
    <definedName name="_xlnm.Print_Titles" localSheetId="0">'ABRIL 2025'!$1:$10</definedName>
    <definedName name="_xlnm.Print_Titles" localSheetId="5">'JUNIO 2025'!$1:$10</definedName>
    <definedName name="_xlnm.Print_Titles" localSheetId="4">'JUNIO 2025 DESIERTO2'!$1:$10</definedName>
    <definedName name="_xlnm.Print_Titles" localSheetId="6">'JUNIO DESIERTO 2'!$1:$10</definedName>
    <definedName name="_xlnm.Print_Titles" localSheetId="1">'MAYO 2025'!$1:$10</definedName>
    <definedName name="_xlnm.Print_Titles" localSheetId="2">'MAYO 2025 DESIERTO'!$1:$10</definedName>
    <definedName name="_xlnm.Print_Titles" localSheetId="3">'MAYO 2025 DESIERTO 2'!$1:$10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33" l="1"/>
  <c r="P13" i="33" l="1"/>
  <c r="O13" i="33"/>
  <c r="N13" i="33"/>
  <c r="L13" i="33"/>
  <c r="Q12" i="33"/>
  <c r="Q13" i="33" s="1"/>
  <c r="M12" i="33"/>
  <c r="R12" i="33" s="1"/>
  <c r="M13" i="33" l="1"/>
  <c r="L16" i="31"/>
  <c r="Q16" i="31"/>
  <c r="M16" i="31"/>
  <c r="R16" i="31"/>
  <c r="M20" i="32" l="1"/>
  <c r="R20" i="32" l="1"/>
  <c r="Q20" i="32"/>
  <c r="Q19" i="32"/>
  <c r="Q13" i="32"/>
  <c r="Q14" i="32"/>
  <c r="Q15" i="32"/>
  <c r="Q16" i="32"/>
  <c r="Q17" i="32"/>
  <c r="Q18" i="32"/>
  <c r="R19" i="32"/>
  <c r="Q12" i="32"/>
  <c r="O20" i="32"/>
  <c r="P20" i="32"/>
  <c r="N20" i="32"/>
  <c r="L20" i="32"/>
  <c r="M19" i="32"/>
  <c r="M18" i="32"/>
  <c r="R18" i="32" s="1"/>
  <c r="M17" i="32"/>
  <c r="R17" i="32" s="1"/>
  <c r="M16" i="32"/>
  <c r="M15" i="32"/>
  <c r="M14" i="32"/>
  <c r="R14" i="32" s="1"/>
  <c r="M13" i="32"/>
  <c r="M12" i="32"/>
  <c r="R15" i="32" l="1"/>
  <c r="R13" i="32"/>
  <c r="R12" i="32"/>
  <c r="R16" i="32"/>
  <c r="P16" i="31"/>
  <c r="O16" i="31"/>
  <c r="N16" i="31"/>
  <c r="Q15" i="31"/>
  <c r="M15" i="31"/>
  <c r="R15" i="31" s="1"/>
  <c r="Q14" i="31"/>
  <c r="M14" i="31"/>
  <c r="Q13" i="31"/>
  <c r="M13" i="31"/>
  <c r="R13" i="31" s="1"/>
  <c r="Q12" i="31"/>
  <c r="M12" i="31"/>
  <c r="R14" i="31" l="1"/>
  <c r="R12" i="31"/>
  <c r="R20" i="28"/>
  <c r="O20" i="28"/>
  <c r="M16" i="30" l="1"/>
  <c r="R16" i="30"/>
  <c r="Q12" i="30"/>
  <c r="R14" i="30"/>
  <c r="Q14" i="30"/>
  <c r="Q15" i="30"/>
  <c r="O16" i="30"/>
  <c r="P16" i="30"/>
  <c r="N16" i="30"/>
  <c r="L16" i="30"/>
  <c r="M15" i="30"/>
  <c r="M14" i="30"/>
  <c r="Q13" i="30"/>
  <c r="M13" i="30"/>
  <c r="R13" i="30" s="1"/>
  <c r="M12" i="30"/>
  <c r="R15" i="30" l="1"/>
  <c r="R12" i="30"/>
  <c r="Q16" i="30"/>
  <c r="M20" i="28"/>
  <c r="P13" i="29" l="1"/>
  <c r="O13" i="29"/>
  <c r="N13" i="29"/>
  <c r="L13" i="29"/>
  <c r="Q12" i="29"/>
  <c r="Q13" i="29" s="1"/>
  <c r="M12" i="29"/>
  <c r="R12" i="29" s="1"/>
  <c r="R13" i="29" l="1"/>
  <c r="M13" i="29"/>
  <c r="P20" i="28"/>
  <c r="N20" i="28"/>
  <c r="L20" i="28"/>
  <c r="Q19" i="28"/>
  <c r="M19" i="28"/>
  <c r="Q18" i="28"/>
  <c r="M18" i="28"/>
  <c r="Q17" i="28"/>
  <c r="M17" i="28"/>
  <c r="Q16" i="28"/>
  <c r="Q20" i="28" s="1"/>
  <c r="M16" i="28"/>
  <c r="R16" i="28" s="1"/>
  <c r="Q15" i="28"/>
  <c r="M15" i="28"/>
  <c r="M14" i="28"/>
  <c r="R14" i="28" s="1"/>
  <c r="Q13" i="28"/>
  <c r="M13" i="28"/>
  <c r="R13" i="28" s="1"/>
  <c r="Q12" i="28"/>
  <c r="M12" i="28"/>
  <c r="R19" i="28" l="1"/>
  <c r="R17" i="28"/>
  <c r="R15" i="28"/>
  <c r="R18" i="28"/>
  <c r="R12" i="28"/>
  <c r="M20" i="27"/>
  <c r="O20" i="27"/>
  <c r="Q20" i="27"/>
  <c r="R20" i="27"/>
  <c r="R19" i="27"/>
  <c r="R16" i="27"/>
  <c r="R12" i="27"/>
  <c r="Q12" i="27"/>
  <c r="Q13" i="27"/>
  <c r="Q16" i="27"/>
  <c r="R17" i="27"/>
  <c r="L20" i="27" l="1"/>
  <c r="N20" i="27"/>
  <c r="P20" i="27"/>
  <c r="Q18" i="27"/>
  <c r="M18" i="27"/>
  <c r="R18" i="27" s="1"/>
  <c r="Q19" i="27"/>
  <c r="M19" i="27"/>
  <c r="Q17" i="27" l="1"/>
  <c r="M17" i="27"/>
  <c r="Q15" i="27" l="1"/>
  <c r="M14" i="27"/>
  <c r="R14" i="27" s="1"/>
  <c r="M13" i="27" l="1"/>
  <c r="R13" i="27" s="1"/>
  <c r="M15" i="27"/>
  <c r="M12" i="27"/>
  <c r="R15" i="27" l="1"/>
  <c r="M16" i="27" l="1"/>
</calcChain>
</file>

<file path=xl/sharedStrings.xml><?xml version="1.0" encoding="utf-8"?>
<sst xmlns="http://schemas.openxmlformats.org/spreadsheetml/2006/main" count="379" uniqueCount="67">
  <si>
    <t>GOBIERNO AUTONOMO MUNICIPAL DE SACABA</t>
  </si>
  <si>
    <t>DIRECCION DE ORGANIZACIÓN ADMINISTRATIVA Y RR.HH.</t>
  </si>
  <si>
    <t>Pasaje Consistorial Nº s-002</t>
  </si>
  <si>
    <t>(Expresado en Bolivianos)</t>
  </si>
  <si>
    <t>A/B</t>
  </si>
  <si>
    <t>Minuta De  Contrato</t>
  </si>
  <si>
    <t>Carnet</t>
  </si>
  <si>
    <t>Sexo (M/F)</t>
  </si>
  <si>
    <t>Nombre</t>
  </si>
  <si>
    <t>Cargo</t>
  </si>
  <si>
    <t xml:space="preserve">Varios </t>
  </si>
  <si>
    <t xml:space="preserve">Ret.7% </t>
  </si>
  <si>
    <t>Desc.</t>
  </si>
  <si>
    <t>Pagable</t>
  </si>
  <si>
    <t>EN SEP U OCT SE DEBE INSCRIBIR AFP</t>
  </si>
  <si>
    <t>PREVISION</t>
  </si>
  <si>
    <t>TOTAL GENERAL</t>
  </si>
  <si>
    <t>Fecha Nacimiento</t>
  </si>
  <si>
    <t>Fecha Ingreso</t>
  </si>
  <si>
    <t>Fecha Conclus.</t>
  </si>
  <si>
    <t>Dias Trab.</t>
  </si>
  <si>
    <t>Monto Contrato</t>
  </si>
  <si>
    <t>Total  Ganado</t>
  </si>
  <si>
    <t>Descuentos</t>
  </si>
  <si>
    <t>Recibi Conforme</t>
  </si>
  <si>
    <t>Nº</t>
  </si>
  <si>
    <t xml:space="preserve">A </t>
  </si>
  <si>
    <t xml:space="preserve">GOMEZ CRESPO ANDREA HELEN </t>
  </si>
  <si>
    <t>AYCA FERNANDEZ NELVY</t>
  </si>
  <si>
    <t>RODRIGUEZ TENORIO LIZETH</t>
  </si>
  <si>
    <t>CACERES VELEZ LIZETH</t>
  </si>
  <si>
    <t>VELASQUEZ CUELLAR ELIANA VERONICA</t>
  </si>
  <si>
    <t>CHAIR MORALES SALVADOR KARIM</t>
  </si>
  <si>
    <t>PSICOLOGO P.T.V.</t>
  </si>
  <si>
    <t>CORRESPONDIENTE AL MES DE ABRIL 2025</t>
  </si>
  <si>
    <t xml:space="preserve"> 250 0  060 OTRAS ACTIVIDADES CONTRA LA VIOLENCIA HACIA LA MUJER "PREVENTIVO Nº 251"</t>
  </si>
  <si>
    <t>Nº282/2025</t>
  </si>
  <si>
    <t>Nº281/2025</t>
  </si>
  <si>
    <t>ABOGADO (A)</t>
  </si>
  <si>
    <t>Nº283/2025</t>
  </si>
  <si>
    <t>PSICOLOGO (A)</t>
  </si>
  <si>
    <t>Nº284/2025</t>
  </si>
  <si>
    <t>MIRANDA SANTOS JUAN CARLOS</t>
  </si>
  <si>
    <t>Nº285/2025</t>
  </si>
  <si>
    <t>Nº286/2025</t>
  </si>
  <si>
    <t>ROCHA GONZALES CLEMENTE</t>
  </si>
  <si>
    <t>TRABAJADOR (A) SOCIAL</t>
  </si>
  <si>
    <t>Nº287/2025</t>
  </si>
  <si>
    <t>Nº288/2025</t>
  </si>
  <si>
    <t>PLANILLA DE CANCELACION DE SUELDO POR PRESTACION DE SERVICIOS DE CONSULTORIA INDIVIDUAL DE LINEA "ABOGADOS, PSICOLOGOS Y TRABAJADORES SOCIALES PARA LA UNIDAD DE SLIM"</t>
  </si>
  <si>
    <t>CORRESPONDIENTE AL MES DE MAYO 2025</t>
  </si>
  <si>
    <t>Nº39/2025</t>
  </si>
  <si>
    <t>GOMEZ AVILES DANIELA</t>
  </si>
  <si>
    <t>PSICOLOGA</t>
  </si>
  <si>
    <t>Nº335/2025</t>
  </si>
  <si>
    <t>CLAROS ANTEZANA DANITZA</t>
  </si>
  <si>
    <t xml:space="preserve"> 250 0  060 OTRAS ACTIVIDADES CONTRA LA VIOLENCIA HACIA LA MUJER "PREVENTIVO Nº 251" ITEMS DESIERTOS</t>
  </si>
  <si>
    <t>Nº336/2025</t>
  </si>
  <si>
    <t>HERBAS CAMPERO FERNANDO</t>
  </si>
  <si>
    <t xml:space="preserve">ABOGADO </t>
  </si>
  <si>
    <t>Nº337/2025</t>
  </si>
  <si>
    <t>LOAYZA ASEÑAS DAYANA DEL ROSARIO</t>
  </si>
  <si>
    <t>Nº338/2025</t>
  </si>
  <si>
    <t xml:space="preserve">VALENCIA SOLIZ ADRIANA JACKELINE </t>
  </si>
  <si>
    <t>TRABAJADORA SOCIAL</t>
  </si>
  <si>
    <t>CORRESPONDIENTE AL MES DE JUNIO 2025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</si>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</sst>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u/>
      <sz val="9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9" fontId="14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left" wrapText="1"/>
    </xf>
    <xf numFmtId="0" fontId="1" fillId="2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vertical="center"/>
    </xf>
    <xf numFmtId="4" fontId="4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" fontId="3" fillId="0" borderId="0" xfId="1" applyNumberFormat="1" applyFont="1" applyFill="1" applyAlignment="1">
      <alignment horizontal="center"/>
    </xf>
    <xf numFmtId="0" fontId="4" fillId="2" borderId="0" xfId="1" applyFont="1" applyFill="1"/>
    <xf numFmtId="0" fontId="1" fillId="0" borderId="0" xfId="1" applyFont="1" applyFill="1"/>
    <xf numFmtId="0" fontId="1" fillId="0" borderId="0" xfId="1" applyFont="1" applyFill="1" applyBorder="1"/>
    <xf numFmtId="0" fontId="2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0" xfId="1" applyFont="1" applyFill="1" applyBorder="1"/>
    <xf numFmtId="0" fontId="6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1" fillId="0" borderId="0" xfId="2" applyFont="1" applyFill="1"/>
    <xf numFmtId="0" fontId="1" fillId="0" borderId="0" xfId="2" applyFont="1" applyFill="1" applyBorder="1"/>
    <xf numFmtId="0" fontId="8" fillId="0" borderId="4" xfId="2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1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left" vertical="center" wrapText="1"/>
    </xf>
    <xf numFmtId="14" fontId="3" fillId="0" borderId="4" xfId="1" applyNumberFormat="1" applyFont="1" applyFill="1" applyBorder="1" applyAlignment="1">
      <alignment horizontal="center" vertical="center"/>
    </xf>
    <xf numFmtId="3" fontId="4" fillId="0" borderId="4" xfId="1" applyNumberFormat="1" applyFont="1" applyFill="1" applyBorder="1" applyAlignment="1">
      <alignment horizontal="center" vertical="center"/>
    </xf>
    <xf numFmtId="14" fontId="3" fillId="0" borderId="4" xfId="2" applyNumberFormat="1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Border="1" applyAlignment="1">
      <alignment vertical="center"/>
    </xf>
    <xf numFmtId="4" fontId="4" fillId="0" borderId="4" xfId="2" applyNumberFormat="1" applyFont="1" applyFill="1" applyBorder="1" applyAlignment="1">
      <alignment horizontal="center" vertical="center"/>
    </xf>
    <xf numFmtId="0" fontId="3" fillId="0" borderId="0" xfId="2" applyFont="1" applyFill="1"/>
    <xf numFmtId="4" fontId="3" fillId="2" borderId="0" xfId="2" applyNumberFormat="1" applyFont="1" applyFill="1"/>
    <xf numFmtId="0" fontId="1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left" wrapText="1"/>
    </xf>
    <xf numFmtId="0" fontId="1" fillId="2" borderId="0" xfId="2" applyFont="1" applyFill="1" applyAlignment="1">
      <alignment horizontal="left" wrapText="1"/>
    </xf>
    <xf numFmtId="0" fontId="3" fillId="0" borderId="0" xfId="2" applyFont="1" applyFill="1" applyAlignment="1">
      <alignment horizontal="center" vertical="center"/>
    </xf>
    <xf numFmtId="4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3" fontId="4" fillId="0" borderId="0" xfId="2" applyNumberFormat="1" applyFont="1" applyFill="1" applyAlignment="1">
      <alignment horizontal="center"/>
    </xf>
    <xf numFmtId="0" fontId="3" fillId="2" borderId="0" xfId="2" applyFont="1" applyFill="1"/>
    <xf numFmtId="0" fontId="6" fillId="0" borderId="0" xfId="0" applyFont="1" applyFill="1" applyAlignment="1"/>
    <xf numFmtId="4" fontId="13" fillId="3" borderId="3" xfId="1" applyNumberFormat="1" applyFont="1" applyFill="1" applyBorder="1" applyAlignment="1">
      <alignment horizontal="center" vertical="center" wrapText="1"/>
    </xf>
    <xf numFmtId="0" fontId="11" fillId="3" borderId="5" xfId="2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11" fillId="0" borderId="0" xfId="2" applyFont="1" applyFill="1" applyAlignment="1">
      <alignment horizontal="left" vertical="top"/>
    </xf>
    <xf numFmtId="0" fontId="11" fillId="0" borderId="0" xfId="2" applyFont="1" applyFill="1" applyBorder="1" applyAlignment="1">
      <alignment horizontal="left" vertical="top"/>
    </xf>
    <xf numFmtId="4" fontId="4" fillId="0" borderId="4" xfId="0" applyNumberFormat="1" applyFont="1" applyFill="1" applyBorder="1" applyAlignment="1">
      <alignment horizontal="center" vertical="center"/>
    </xf>
    <xf numFmtId="4" fontId="3" fillId="0" borderId="4" xfId="0" applyNumberFormat="1" applyFont="1" applyFill="1" applyBorder="1" applyAlignment="1">
      <alignment horizontal="center" vertical="center"/>
    </xf>
    <xf numFmtId="4" fontId="4" fillId="3" borderId="5" xfId="2" applyNumberFormat="1" applyFont="1" applyFill="1" applyBorder="1" applyAlignment="1">
      <alignment horizontal="center" vertical="center"/>
    </xf>
    <xf numFmtId="9" fontId="13" fillId="3" borderId="3" xfId="3" applyFont="1" applyFill="1" applyBorder="1" applyAlignment="1">
      <alignment horizontal="center" vertical="center"/>
    </xf>
    <xf numFmtId="4" fontId="13" fillId="3" borderId="3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1" applyFont="1" applyFill="1" applyBorder="1" applyAlignment="1">
      <alignment horizontal="center" vertical="center"/>
    </xf>
    <xf numFmtId="0" fontId="8" fillId="0" borderId="16" xfId="2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center" vertical="center"/>
    </xf>
    <xf numFmtId="14" fontId="1" fillId="0" borderId="16" xfId="1" applyNumberFormat="1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left" vertical="center" wrapText="1"/>
    </xf>
    <xf numFmtId="14" fontId="3" fillId="0" borderId="16" xfId="1" applyNumberFormat="1" applyFont="1" applyFill="1" applyBorder="1" applyAlignment="1">
      <alignment horizontal="center" vertical="center"/>
    </xf>
    <xf numFmtId="3" fontId="4" fillId="0" borderId="16" xfId="1" applyNumberFormat="1" applyFont="1" applyFill="1" applyBorder="1" applyAlignment="1">
      <alignment horizontal="center" vertical="center"/>
    </xf>
    <xf numFmtId="4" fontId="4" fillId="0" borderId="16" xfId="2" applyNumberFormat="1" applyFont="1" applyFill="1" applyBorder="1" applyAlignment="1">
      <alignment horizontal="center" vertical="center"/>
    </xf>
    <xf numFmtId="4" fontId="4" fillId="0" borderId="16" xfId="0" applyNumberFormat="1" applyFont="1" applyFill="1" applyBorder="1" applyAlignment="1">
      <alignment horizontal="center" vertical="center"/>
    </xf>
    <xf numFmtId="4" fontId="3" fillId="0" borderId="16" xfId="0" applyNumberFormat="1" applyFont="1" applyFill="1" applyBorder="1" applyAlignment="1">
      <alignment horizontal="center" vertical="center"/>
    </xf>
    <xf numFmtId="14" fontId="3" fillId="0" borderId="16" xfId="2" applyNumberFormat="1" applyFont="1" applyFill="1" applyBorder="1" applyAlignment="1">
      <alignment vertical="center"/>
    </xf>
    <xf numFmtId="0" fontId="11" fillId="0" borderId="0" xfId="2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left" wrapText="1"/>
    </xf>
    <xf numFmtId="0" fontId="1" fillId="2" borderId="0" xfId="2" applyFont="1" applyFill="1" applyBorder="1" applyAlignment="1">
      <alignment horizontal="left" wrapText="1"/>
    </xf>
    <xf numFmtId="0" fontId="3" fillId="0" borderId="0" xfId="2" applyFont="1" applyFill="1" applyBorder="1" applyAlignment="1">
      <alignment horizontal="center" vertical="center"/>
    </xf>
    <xf numFmtId="4" fontId="4" fillId="0" borderId="0" xfId="2" applyNumberFormat="1" applyFont="1" applyFill="1" applyBorder="1" applyAlignment="1">
      <alignment horizontal="center"/>
    </xf>
    <xf numFmtId="3" fontId="3" fillId="0" borderId="0" xfId="2" applyNumberFormat="1" applyFont="1" applyFill="1" applyBorder="1" applyAlignment="1">
      <alignment horizontal="center"/>
    </xf>
    <xf numFmtId="3" fontId="4" fillId="0" borderId="0" xfId="2" applyNumberFormat="1" applyFont="1" applyFill="1" applyBorder="1" applyAlignment="1">
      <alignment horizontal="center"/>
    </xf>
    <xf numFmtId="0" fontId="3" fillId="0" borderId="0" xfId="2" applyFont="1" applyFill="1" applyBorder="1"/>
    <xf numFmtId="4" fontId="3" fillId="2" borderId="0" xfId="2" applyNumberFormat="1" applyFont="1" applyFill="1" applyBorder="1"/>
    <xf numFmtId="4" fontId="4" fillId="3" borderId="4" xfId="2" applyNumberFormat="1" applyFont="1" applyFill="1" applyBorder="1" applyAlignment="1">
      <alignment horizontal="center" vertical="center"/>
    </xf>
    <xf numFmtId="0" fontId="11" fillId="3" borderId="4" xfId="2" applyFont="1" applyFill="1" applyBorder="1" applyAlignment="1">
      <alignment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0" fillId="4" borderId="13" xfId="2" applyFont="1" applyFill="1" applyBorder="1" applyAlignment="1">
      <alignment horizontal="left" vertical="top" wrapText="1"/>
    </xf>
    <xf numFmtId="0" fontId="10" fillId="4" borderId="14" xfId="2" applyFont="1" applyFill="1" applyBorder="1" applyAlignment="1">
      <alignment horizontal="left" vertical="top" wrapText="1"/>
    </xf>
    <xf numFmtId="0" fontId="10" fillId="4" borderId="15" xfId="2" applyFont="1" applyFill="1" applyBorder="1" applyAlignment="1">
      <alignment horizontal="left" vertical="top" wrapText="1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4" fontId="13" fillId="3" borderId="1" xfId="1" applyNumberFormat="1" applyFont="1" applyFill="1" applyBorder="1" applyAlignment="1">
      <alignment horizontal="center" vertical="center" wrapText="1"/>
    </xf>
    <xf numFmtId="4" fontId="13" fillId="3" borderId="2" xfId="1" applyNumberFormat="1" applyFont="1" applyFill="1" applyBorder="1" applyAlignment="1">
      <alignment horizontal="center" vertical="center" wrapText="1"/>
    </xf>
    <xf numFmtId="0" fontId="12" fillId="0" borderId="0" xfId="1" applyFont="1" applyFill="1" applyAlignment="1">
      <alignment horizontal="center" vertical="center" wrapText="1"/>
    </xf>
    <xf numFmtId="0" fontId="12" fillId="0" borderId="0" xfId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13" fillId="3" borderId="6" xfId="1" applyFont="1" applyFill="1" applyBorder="1" applyAlignment="1">
      <alignment horizontal="center" vertical="center" wrapText="1"/>
    </xf>
    <xf numFmtId="4" fontId="13" fillId="3" borderId="10" xfId="1" applyNumberFormat="1" applyFont="1" applyFill="1" applyBorder="1" applyAlignment="1">
      <alignment horizontal="center" vertical="center" wrapText="1"/>
    </xf>
    <xf numFmtId="4" fontId="13" fillId="3" borderId="11" xfId="1" applyNumberFormat="1" applyFont="1" applyFill="1" applyBorder="1" applyAlignment="1">
      <alignment horizontal="center" vertical="center" wrapText="1"/>
    </xf>
    <xf numFmtId="4" fontId="13" fillId="3" borderId="12" xfId="1" applyNumberFormat="1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4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49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49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0695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49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21"/>
  <sheetViews>
    <sheetView zoomScale="78" zoomScaleNormal="78" workbookViewId="0">
      <pane ySplit="10" topLeftCell="A11" activePane="bottomLeft" state="frozen"/>
      <selection pane="bottomLeft" activeCell="I15" sqref="I15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50.25" customHeight="1" x14ac:dyDescent="0.35">
      <c r="A5" s="95" t="s">
        <v>49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96" t="s">
        <v>34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97" t="s">
        <v>3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4"/>
      <c r="L8" s="46"/>
      <c r="M8" s="5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91" t="s">
        <v>25</v>
      </c>
      <c r="B9" s="98" t="s">
        <v>4</v>
      </c>
      <c r="C9" s="91" t="s">
        <v>5</v>
      </c>
      <c r="D9" s="91" t="s">
        <v>6</v>
      </c>
      <c r="E9" s="91" t="s">
        <v>17</v>
      </c>
      <c r="F9" s="91" t="s">
        <v>7</v>
      </c>
      <c r="G9" s="91" t="s">
        <v>8</v>
      </c>
      <c r="H9" s="91" t="s">
        <v>9</v>
      </c>
      <c r="I9" s="91" t="s">
        <v>18</v>
      </c>
      <c r="J9" s="91" t="s">
        <v>19</v>
      </c>
      <c r="K9" s="93" t="s">
        <v>20</v>
      </c>
      <c r="L9" s="93" t="s">
        <v>21</v>
      </c>
      <c r="M9" s="93" t="s">
        <v>22</v>
      </c>
      <c r="N9" s="101" t="s">
        <v>23</v>
      </c>
      <c r="O9" s="102"/>
      <c r="P9" s="102"/>
      <c r="Q9" s="102"/>
      <c r="R9" s="103"/>
      <c r="S9" s="9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92"/>
      <c r="B10" s="99"/>
      <c r="C10" s="92"/>
      <c r="D10" s="92"/>
      <c r="E10" s="92"/>
      <c r="F10" s="100"/>
      <c r="G10" s="92"/>
      <c r="H10" s="92"/>
      <c r="I10" s="92"/>
      <c r="J10" s="92"/>
      <c r="K10" s="94"/>
      <c r="L10" s="94"/>
      <c r="M10" s="94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9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4.25" customHeight="1" x14ac:dyDescent="0.25">
      <c r="A11" s="85" t="s">
        <v>35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x14ac:dyDescent="0.25">
      <c r="A12" s="21">
        <v>1</v>
      </c>
      <c r="B12" s="22" t="s">
        <v>26</v>
      </c>
      <c r="C12" s="22" t="s">
        <v>37</v>
      </c>
      <c r="D12" s="22">
        <v>8738152</v>
      </c>
      <c r="E12" s="23">
        <v>33827</v>
      </c>
      <c r="F12" s="23"/>
      <c r="G12" s="24" t="s">
        <v>27</v>
      </c>
      <c r="H12" s="24" t="s">
        <v>38</v>
      </c>
      <c r="I12" s="25">
        <v>45748</v>
      </c>
      <c r="J12" s="25">
        <v>46022</v>
      </c>
      <c r="K12" s="26">
        <v>30</v>
      </c>
      <c r="L12" s="30">
        <v>4786</v>
      </c>
      <c r="M12" s="49">
        <f t="shared" ref="M12:M15" si="0">ROUND(L12/30*K12,2)</f>
        <v>4786</v>
      </c>
      <c r="N12" s="50">
        <v>0</v>
      </c>
      <c r="O12" s="50">
        <v>79.77</v>
      </c>
      <c r="P12" s="50">
        <v>0</v>
      </c>
      <c r="Q12" s="50">
        <f>+N12+O12+P12</f>
        <v>79.77</v>
      </c>
      <c r="R12" s="49">
        <f>ROUND(M12-Q12,2)</f>
        <v>4706.2299999999996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s="28" customFormat="1" ht="60.75" customHeight="1" x14ac:dyDescent="0.25">
      <c r="A13" s="21">
        <v>2</v>
      </c>
      <c r="B13" s="22" t="s">
        <v>26</v>
      </c>
      <c r="C13" s="22" t="s">
        <v>36</v>
      </c>
      <c r="D13" s="22">
        <v>7869517</v>
      </c>
      <c r="E13" s="23">
        <v>32824</v>
      </c>
      <c r="F13" s="23"/>
      <c r="G13" s="24" t="s">
        <v>29</v>
      </c>
      <c r="H13" s="24" t="s">
        <v>38</v>
      </c>
      <c r="I13" s="25">
        <v>45748</v>
      </c>
      <c r="J13" s="25">
        <v>46022</v>
      </c>
      <c r="K13" s="26">
        <v>30</v>
      </c>
      <c r="L13" s="30">
        <v>4786</v>
      </c>
      <c r="M13" s="49">
        <f>ROUND(L13/30*K13,2)</f>
        <v>4786</v>
      </c>
      <c r="N13" s="50">
        <v>0</v>
      </c>
      <c r="O13" s="50">
        <v>0</v>
      </c>
      <c r="P13" s="50">
        <v>0</v>
      </c>
      <c r="Q13" s="50">
        <f>+N13+O13+P13</f>
        <v>0</v>
      </c>
      <c r="R13" s="49">
        <f>ROUND(M13-Q13,2)</f>
        <v>4786</v>
      </c>
      <c r="S13" s="27"/>
      <c r="T13" s="28" t="s">
        <v>14</v>
      </c>
      <c r="U13" s="29"/>
      <c r="V13" s="29"/>
      <c r="W13" s="29" t="s">
        <v>15</v>
      </c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</row>
    <row r="14" spans="1:126" s="28" customFormat="1" ht="60.75" customHeight="1" x14ac:dyDescent="0.25">
      <c r="A14" s="21">
        <v>3</v>
      </c>
      <c r="B14" s="22" t="s">
        <v>26</v>
      </c>
      <c r="C14" s="22" t="s">
        <v>39</v>
      </c>
      <c r="D14" s="22">
        <v>5193809</v>
      </c>
      <c r="E14" s="23">
        <v>30170</v>
      </c>
      <c r="F14" s="23"/>
      <c r="G14" s="24" t="s">
        <v>31</v>
      </c>
      <c r="H14" s="24" t="s">
        <v>40</v>
      </c>
      <c r="I14" s="25">
        <v>45748</v>
      </c>
      <c r="J14" s="25">
        <v>46022</v>
      </c>
      <c r="K14" s="26">
        <v>30</v>
      </c>
      <c r="L14" s="30">
        <v>4786</v>
      </c>
      <c r="M14" s="49">
        <f>ROUND(L14/30*K14,2)</f>
        <v>4786</v>
      </c>
      <c r="N14" s="50">
        <v>0</v>
      </c>
      <c r="O14" s="50">
        <v>0</v>
      </c>
      <c r="P14" s="50">
        <v>0</v>
      </c>
      <c r="Q14" s="50">
        <v>0</v>
      </c>
      <c r="R14" s="49">
        <f>ROUND(M14-Q14,2)</f>
        <v>4786</v>
      </c>
      <c r="S14" s="27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</row>
    <row r="15" spans="1:126" s="28" customFormat="1" ht="60.75" customHeight="1" x14ac:dyDescent="0.25">
      <c r="A15" s="21">
        <v>4</v>
      </c>
      <c r="B15" s="22" t="s">
        <v>26</v>
      </c>
      <c r="C15" s="22" t="s">
        <v>41</v>
      </c>
      <c r="D15" s="22">
        <v>5159150</v>
      </c>
      <c r="E15" s="23">
        <v>28887</v>
      </c>
      <c r="F15" s="23"/>
      <c r="G15" s="24" t="s">
        <v>42</v>
      </c>
      <c r="H15" s="24" t="s">
        <v>40</v>
      </c>
      <c r="I15" s="25">
        <v>45748</v>
      </c>
      <c r="J15" s="25">
        <v>46022</v>
      </c>
      <c r="K15" s="26">
        <v>30</v>
      </c>
      <c r="L15" s="30">
        <v>4786</v>
      </c>
      <c r="M15" s="49">
        <f t="shared" si="0"/>
        <v>4786</v>
      </c>
      <c r="N15" s="50">
        <v>0</v>
      </c>
      <c r="O15" s="50">
        <v>0</v>
      </c>
      <c r="P15" s="50">
        <v>0</v>
      </c>
      <c r="Q15" s="50">
        <f t="shared" ref="Q15:Q18" si="1">+N15+O15+P15</f>
        <v>0</v>
      </c>
      <c r="R15" s="49">
        <f t="shared" ref="R15" si="2">ROUND(M15-Q15,2)</f>
        <v>4786</v>
      </c>
      <c r="S15" s="27"/>
      <c r="T15" s="28" t="s">
        <v>14</v>
      </c>
      <c r="U15" s="29"/>
      <c r="V15" s="29"/>
      <c r="W15" s="29" t="s">
        <v>15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</row>
    <row r="16" spans="1:126" s="28" customFormat="1" ht="60.75" customHeight="1" x14ac:dyDescent="0.25">
      <c r="A16" s="21">
        <v>5</v>
      </c>
      <c r="B16" s="22" t="s">
        <v>26</v>
      </c>
      <c r="C16" s="22" t="s">
        <v>43</v>
      </c>
      <c r="D16" s="22">
        <v>3816611</v>
      </c>
      <c r="E16" s="23">
        <v>27103</v>
      </c>
      <c r="F16" s="23"/>
      <c r="G16" s="24" t="s">
        <v>32</v>
      </c>
      <c r="H16" s="24" t="s">
        <v>33</v>
      </c>
      <c r="I16" s="25">
        <v>45748</v>
      </c>
      <c r="J16" s="25">
        <v>46022</v>
      </c>
      <c r="K16" s="26">
        <v>30</v>
      </c>
      <c r="L16" s="30">
        <v>4786</v>
      </c>
      <c r="M16" s="49">
        <f>ROUND(L16/30*K16,2)</f>
        <v>4786</v>
      </c>
      <c r="N16" s="50">
        <v>0</v>
      </c>
      <c r="O16" s="50">
        <v>717.9</v>
      </c>
      <c r="P16" s="50">
        <v>0</v>
      </c>
      <c r="Q16" s="50">
        <f>+N16+O16+P16</f>
        <v>717.9</v>
      </c>
      <c r="R16" s="49">
        <f>ROUND(M16-Q16,2)</f>
        <v>4068.1</v>
      </c>
      <c r="S16" s="27"/>
      <c r="T16" s="28" t="s">
        <v>14</v>
      </c>
      <c r="U16" s="29"/>
      <c r="V16" s="29"/>
      <c r="W16" s="29" t="s">
        <v>15</v>
      </c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</row>
    <row r="17" spans="1:126" s="28" customFormat="1" ht="60.75" customHeight="1" x14ac:dyDescent="0.25">
      <c r="A17" s="21">
        <v>6</v>
      </c>
      <c r="B17" s="22" t="s">
        <v>26</v>
      </c>
      <c r="C17" s="22" t="s">
        <v>44</v>
      </c>
      <c r="D17" s="22">
        <v>6495808</v>
      </c>
      <c r="E17" s="23">
        <v>30643</v>
      </c>
      <c r="F17" s="23"/>
      <c r="G17" s="24" t="s">
        <v>45</v>
      </c>
      <c r="H17" s="24" t="s">
        <v>46</v>
      </c>
      <c r="I17" s="25">
        <v>45748</v>
      </c>
      <c r="J17" s="25">
        <v>46022</v>
      </c>
      <c r="K17" s="26">
        <v>30</v>
      </c>
      <c r="L17" s="30">
        <v>4786</v>
      </c>
      <c r="M17" s="49">
        <f>ROUND(L17/30*K17,2)</f>
        <v>4786</v>
      </c>
      <c r="N17" s="50">
        <v>0</v>
      </c>
      <c r="O17" s="50">
        <v>0</v>
      </c>
      <c r="P17" s="50">
        <v>0</v>
      </c>
      <c r="Q17" s="50">
        <f t="shared" si="1"/>
        <v>0</v>
      </c>
      <c r="R17" s="49">
        <f>ROUND(M17-Q17,2)</f>
        <v>4786</v>
      </c>
      <c r="S17" s="27"/>
      <c r="T17" s="28" t="s">
        <v>14</v>
      </c>
      <c r="U17" s="29"/>
      <c r="V17" s="29"/>
      <c r="W17" s="29" t="s">
        <v>15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</row>
    <row r="18" spans="1:126" s="28" customFormat="1" ht="60.75" customHeight="1" x14ac:dyDescent="0.25">
      <c r="A18" s="21">
        <v>7</v>
      </c>
      <c r="B18" s="22" t="s">
        <v>26</v>
      </c>
      <c r="C18" s="22" t="s">
        <v>47</v>
      </c>
      <c r="D18" s="22">
        <v>8660919</v>
      </c>
      <c r="E18" s="23">
        <v>34117</v>
      </c>
      <c r="F18" s="23"/>
      <c r="G18" s="24" t="s">
        <v>30</v>
      </c>
      <c r="H18" s="24" t="s">
        <v>46</v>
      </c>
      <c r="I18" s="25">
        <v>45748</v>
      </c>
      <c r="J18" s="25">
        <v>46022</v>
      </c>
      <c r="K18" s="26">
        <v>30</v>
      </c>
      <c r="L18" s="30">
        <v>4786</v>
      </c>
      <c r="M18" s="49">
        <f>ROUND(L18/30*K18,2)</f>
        <v>4786</v>
      </c>
      <c r="N18" s="50">
        <v>0</v>
      </c>
      <c r="O18" s="50">
        <v>0</v>
      </c>
      <c r="P18" s="50">
        <v>0</v>
      </c>
      <c r="Q18" s="50">
        <f t="shared" si="1"/>
        <v>0</v>
      </c>
      <c r="R18" s="49">
        <f>ROUND(M18-Q18,2)</f>
        <v>4786</v>
      </c>
      <c r="S18" s="27"/>
      <c r="T18" s="28" t="s">
        <v>14</v>
      </c>
      <c r="U18" s="29"/>
      <c r="V18" s="29"/>
      <c r="W18" s="29" t="s">
        <v>15</v>
      </c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</row>
    <row r="19" spans="1:126" s="28" customFormat="1" ht="60.75" customHeight="1" thickBot="1" x14ac:dyDescent="0.3">
      <c r="A19" s="21">
        <v>8</v>
      </c>
      <c r="B19" s="22" t="s">
        <v>26</v>
      </c>
      <c r="C19" s="22" t="s">
        <v>48</v>
      </c>
      <c r="D19" s="22">
        <v>8847743</v>
      </c>
      <c r="E19" s="23">
        <v>35135</v>
      </c>
      <c r="F19" s="23"/>
      <c r="G19" s="24" t="s">
        <v>28</v>
      </c>
      <c r="H19" s="24" t="s">
        <v>46</v>
      </c>
      <c r="I19" s="25">
        <v>45748</v>
      </c>
      <c r="J19" s="25">
        <v>46022</v>
      </c>
      <c r="K19" s="26">
        <v>30</v>
      </c>
      <c r="L19" s="30">
        <v>4786</v>
      </c>
      <c r="M19" s="49">
        <f>ROUND(L19/30*K19,2)</f>
        <v>4786</v>
      </c>
      <c r="N19" s="50">
        <v>0</v>
      </c>
      <c r="O19" s="50">
        <v>0</v>
      </c>
      <c r="P19" s="50">
        <v>0</v>
      </c>
      <c r="Q19" s="50">
        <f t="shared" ref="Q19" si="3">+N19+O19+P19</f>
        <v>0</v>
      </c>
      <c r="R19" s="49">
        <f>ROUND(M19-Q19,2)</f>
        <v>4786</v>
      </c>
      <c r="S19" s="27"/>
      <c r="T19" s="28" t="s">
        <v>14</v>
      </c>
      <c r="U19" s="29"/>
      <c r="V19" s="29"/>
      <c r="W19" s="29" t="s">
        <v>15</v>
      </c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</row>
    <row r="20" spans="1:126" ht="30" customHeight="1" thickBot="1" x14ac:dyDescent="0.25">
      <c r="A20" s="88" t="s">
        <v>16</v>
      </c>
      <c r="B20" s="89"/>
      <c r="C20" s="89"/>
      <c r="D20" s="89"/>
      <c r="E20" s="89"/>
      <c r="F20" s="89"/>
      <c r="G20" s="89"/>
      <c r="H20" s="89"/>
      <c r="I20" s="89"/>
      <c r="J20" s="89"/>
      <c r="K20" s="90"/>
      <c r="L20" s="51">
        <f>SUM(L12:L19)</f>
        <v>38288</v>
      </c>
      <c r="M20" s="51">
        <f>SUM(M12:M19)</f>
        <v>38288</v>
      </c>
      <c r="N20" s="51">
        <f t="shared" ref="N20:P20" si="4">SUM(N12:N19)</f>
        <v>0</v>
      </c>
      <c r="O20" s="51">
        <f>SUM(O12:O19)</f>
        <v>797.67</v>
      </c>
      <c r="P20" s="51">
        <f t="shared" si="4"/>
        <v>0</v>
      </c>
      <c r="Q20" s="51">
        <f>SUM(Q12:Q19)</f>
        <v>797.67</v>
      </c>
      <c r="R20" s="51">
        <f>SUM(R12:R19)</f>
        <v>37490.33</v>
      </c>
      <c r="S20" s="45"/>
    </row>
    <row r="21" spans="1:126" x14ac:dyDescent="0.25">
      <c r="R21" s="32"/>
    </row>
  </sheetData>
  <autoFilter ref="A10:AE20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20:K20"/>
    <mergeCell ref="H9:H10"/>
    <mergeCell ref="I9:I10"/>
    <mergeCell ref="J9:J10"/>
    <mergeCell ref="K9:K10"/>
    <mergeCell ref="L9:L10"/>
    <mergeCell ref="M9:M10"/>
  </mergeCells>
  <pageMargins left="0.11811023622047245" right="0.11811023622047245" top="0.39370078740157483" bottom="0.15748031496062992" header="0.31496062992125984" footer="0.31496062992125984"/>
  <pageSetup paperSize="258" scale="59" fitToHeight="0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21"/>
  <sheetViews>
    <sheetView zoomScale="78" zoomScaleNormal="78" workbookViewId="0">
      <pane ySplit="10" topLeftCell="A17" activePane="bottomLeft" state="frozen"/>
      <selection pane="bottomLeft" activeCell="S18" sqref="S18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50.25" customHeight="1" x14ac:dyDescent="0.35">
      <c r="A5" s="95" t="s">
        <v>49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96" t="s">
        <v>50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97" t="s">
        <v>3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5"/>
      <c r="L8" s="46"/>
      <c r="M8" s="55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91" t="s">
        <v>25</v>
      </c>
      <c r="B9" s="98" t="s">
        <v>4</v>
      </c>
      <c r="C9" s="91" t="s">
        <v>5</v>
      </c>
      <c r="D9" s="91" t="s">
        <v>6</v>
      </c>
      <c r="E9" s="91" t="s">
        <v>17</v>
      </c>
      <c r="F9" s="91" t="s">
        <v>7</v>
      </c>
      <c r="G9" s="91" t="s">
        <v>8</v>
      </c>
      <c r="H9" s="91" t="s">
        <v>9</v>
      </c>
      <c r="I9" s="91" t="s">
        <v>18</v>
      </c>
      <c r="J9" s="91" t="s">
        <v>19</v>
      </c>
      <c r="K9" s="93" t="s">
        <v>20</v>
      </c>
      <c r="L9" s="93" t="s">
        <v>21</v>
      </c>
      <c r="M9" s="93" t="s">
        <v>22</v>
      </c>
      <c r="N9" s="101" t="s">
        <v>23</v>
      </c>
      <c r="O9" s="102"/>
      <c r="P9" s="102"/>
      <c r="Q9" s="102"/>
      <c r="R9" s="103"/>
      <c r="S9" s="9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92"/>
      <c r="B10" s="99"/>
      <c r="C10" s="92"/>
      <c r="D10" s="92"/>
      <c r="E10" s="92"/>
      <c r="F10" s="100"/>
      <c r="G10" s="92"/>
      <c r="H10" s="92"/>
      <c r="I10" s="92"/>
      <c r="J10" s="92"/>
      <c r="K10" s="94"/>
      <c r="L10" s="94"/>
      <c r="M10" s="94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9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4.25" customHeight="1" x14ac:dyDescent="0.25">
      <c r="A11" s="85" t="s">
        <v>35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x14ac:dyDescent="0.25">
      <c r="A12" s="21">
        <v>1</v>
      </c>
      <c r="B12" s="22" t="s">
        <v>26</v>
      </c>
      <c r="C12" s="22" t="s">
        <v>37</v>
      </c>
      <c r="D12" s="22">
        <v>8738152</v>
      </c>
      <c r="E12" s="23">
        <v>33827</v>
      </c>
      <c r="F12" s="23"/>
      <c r="G12" s="24" t="s">
        <v>27</v>
      </c>
      <c r="H12" s="24" t="s">
        <v>38</v>
      </c>
      <c r="I12" s="25">
        <v>45748</v>
      </c>
      <c r="J12" s="25">
        <v>46022</v>
      </c>
      <c r="K12" s="26">
        <v>30</v>
      </c>
      <c r="L12" s="30">
        <v>4786</v>
      </c>
      <c r="M12" s="49">
        <f t="shared" ref="M12:M15" si="0">ROUND(L12/30*K12,2)</f>
        <v>4786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4786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s="28" customFormat="1" ht="60.75" customHeight="1" x14ac:dyDescent="0.25">
      <c r="A13" s="21">
        <v>2</v>
      </c>
      <c r="B13" s="22" t="s">
        <v>26</v>
      </c>
      <c r="C13" s="22" t="s">
        <v>36</v>
      </c>
      <c r="D13" s="22">
        <v>7869517</v>
      </c>
      <c r="E13" s="23">
        <v>32824</v>
      </c>
      <c r="F13" s="23"/>
      <c r="G13" s="24" t="s">
        <v>29</v>
      </c>
      <c r="H13" s="24" t="s">
        <v>38</v>
      </c>
      <c r="I13" s="25">
        <v>45748</v>
      </c>
      <c r="J13" s="25">
        <v>46022</v>
      </c>
      <c r="K13" s="26">
        <v>30</v>
      </c>
      <c r="L13" s="30">
        <v>4786</v>
      </c>
      <c r="M13" s="49">
        <f>ROUND(L13/30*K13,2)</f>
        <v>4786</v>
      </c>
      <c r="N13" s="50">
        <v>0</v>
      </c>
      <c r="O13" s="50">
        <v>0</v>
      </c>
      <c r="P13" s="50">
        <v>0</v>
      </c>
      <c r="Q13" s="50">
        <f>+N13+O13+P13</f>
        <v>0</v>
      </c>
      <c r="R13" s="49">
        <f>ROUND(M13-Q13,2)</f>
        <v>4786</v>
      </c>
      <c r="S13" s="27"/>
      <c r="T13" s="28" t="s">
        <v>14</v>
      </c>
      <c r="U13" s="29"/>
      <c r="V13" s="29"/>
      <c r="W13" s="29" t="s">
        <v>15</v>
      </c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</row>
    <row r="14" spans="1:126" s="28" customFormat="1" ht="60.75" customHeight="1" x14ac:dyDescent="0.25">
      <c r="A14" s="21">
        <v>3</v>
      </c>
      <c r="B14" s="22" t="s">
        <v>26</v>
      </c>
      <c r="C14" s="22" t="s">
        <v>39</v>
      </c>
      <c r="D14" s="22">
        <v>5193809</v>
      </c>
      <c r="E14" s="23">
        <v>30170</v>
      </c>
      <c r="F14" s="23"/>
      <c r="G14" s="24" t="s">
        <v>31</v>
      </c>
      <c r="H14" s="24" t="s">
        <v>40</v>
      </c>
      <c r="I14" s="25">
        <v>45748</v>
      </c>
      <c r="J14" s="25">
        <v>46022</v>
      </c>
      <c r="K14" s="26">
        <v>30</v>
      </c>
      <c r="L14" s="30">
        <v>4786</v>
      </c>
      <c r="M14" s="49">
        <f>ROUND(L14/30*K14,2)</f>
        <v>4786</v>
      </c>
      <c r="N14" s="50">
        <v>0</v>
      </c>
      <c r="O14" s="50">
        <v>0</v>
      </c>
      <c r="P14" s="50">
        <v>0</v>
      </c>
      <c r="Q14" s="50">
        <v>0</v>
      </c>
      <c r="R14" s="49">
        <f>ROUND(M14-Q14,2)</f>
        <v>4786</v>
      </c>
      <c r="S14" s="27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</row>
    <row r="15" spans="1:126" s="28" customFormat="1" ht="60.75" customHeight="1" x14ac:dyDescent="0.25">
      <c r="A15" s="59">
        <v>4</v>
      </c>
      <c r="B15" s="60" t="s">
        <v>26</v>
      </c>
      <c r="C15" s="60" t="s">
        <v>41</v>
      </c>
      <c r="D15" s="60">
        <v>5159150</v>
      </c>
      <c r="E15" s="61">
        <v>28887</v>
      </c>
      <c r="F15" s="61"/>
      <c r="G15" s="62" t="s">
        <v>42</v>
      </c>
      <c r="H15" s="62" t="s">
        <v>40</v>
      </c>
      <c r="I15" s="63">
        <v>45748</v>
      </c>
      <c r="J15" s="63">
        <v>46022</v>
      </c>
      <c r="K15" s="64">
        <v>30</v>
      </c>
      <c r="L15" s="65">
        <v>4786</v>
      </c>
      <c r="M15" s="66">
        <f t="shared" si="0"/>
        <v>4786</v>
      </c>
      <c r="N15" s="67">
        <v>0</v>
      </c>
      <c r="O15" s="67">
        <v>0</v>
      </c>
      <c r="P15" s="67">
        <v>0</v>
      </c>
      <c r="Q15" s="67">
        <f t="shared" ref="Q15:Q19" si="1">+N15+O15+P15</f>
        <v>0</v>
      </c>
      <c r="R15" s="66">
        <f t="shared" ref="R15" si="2">ROUND(M15-Q15,2)</f>
        <v>4786</v>
      </c>
      <c r="S15" s="68"/>
      <c r="T15" s="28" t="s">
        <v>14</v>
      </c>
      <c r="U15" s="29"/>
      <c r="V15" s="29"/>
      <c r="W15" s="29" t="s">
        <v>15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</row>
    <row r="16" spans="1:126" s="29" customFormat="1" ht="60.75" customHeight="1" x14ac:dyDescent="0.25">
      <c r="A16" s="21">
        <v>5</v>
      </c>
      <c r="B16" s="22" t="s">
        <v>26</v>
      </c>
      <c r="C16" s="22" t="s">
        <v>43</v>
      </c>
      <c r="D16" s="22">
        <v>3816611</v>
      </c>
      <c r="E16" s="23">
        <v>27103</v>
      </c>
      <c r="F16" s="23"/>
      <c r="G16" s="24" t="s">
        <v>32</v>
      </c>
      <c r="H16" s="24" t="s">
        <v>33</v>
      </c>
      <c r="I16" s="25">
        <v>45748</v>
      </c>
      <c r="J16" s="25">
        <v>46022</v>
      </c>
      <c r="K16" s="26">
        <v>30</v>
      </c>
      <c r="L16" s="30">
        <v>4786</v>
      </c>
      <c r="M16" s="49">
        <f>ROUND(L16/30*K16,2)</f>
        <v>4786</v>
      </c>
      <c r="N16" s="50">
        <v>0</v>
      </c>
      <c r="O16" s="50">
        <v>79.77</v>
      </c>
      <c r="P16" s="50">
        <v>0</v>
      </c>
      <c r="Q16" s="50">
        <f>+N16+O16+P16</f>
        <v>79.77</v>
      </c>
      <c r="R16" s="49">
        <f>ROUND(M16-Q16,2)</f>
        <v>4706.2299999999996</v>
      </c>
      <c r="S16" s="27"/>
      <c r="T16" s="29" t="s">
        <v>14</v>
      </c>
      <c r="W16" s="29" t="s">
        <v>15</v>
      </c>
    </row>
    <row r="17" spans="1:23" s="29" customFormat="1" ht="60.75" customHeight="1" x14ac:dyDescent="0.25">
      <c r="A17" s="21">
        <v>6</v>
      </c>
      <c r="B17" s="22" t="s">
        <v>26</v>
      </c>
      <c r="C17" s="22" t="s">
        <v>44</v>
      </c>
      <c r="D17" s="22">
        <v>6495808</v>
      </c>
      <c r="E17" s="23">
        <v>30643</v>
      </c>
      <c r="F17" s="23"/>
      <c r="G17" s="24" t="s">
        <v>45</v>
      </c>
      <c r="H17" s="24" t="s">
        <v>46</v>
      </c>
      <c r="I17" s="25">
        <v>45748</v>
      </c>
      <c r="J17" s="25">
        <v>46022</v>
      </c>
      <c r="K17" s="26">
        <v>30</v>
      </c>
      <c r="L17" s="30">
        <v>4786</v>
      </c>
      <c r="M17" s="49">
        <f>ROUND(L17/30*K17,2)</f>
        <v>4786</v>
      </c>
      <c r="N17" s="50">
        <v>0</v>
      </c>
      <c r="O17" s="50">
        <v>0</v>
      </c>
      <c r="P17" s="50">
        <v>0</v>
      </c>
      <c r="Q17" s="50">
        <f t="shared" si="1"/>
        <v>0</v>
      </c>
      <c r="R17" s="49">
        <f>ROUND(M17-Q17,2)</f>
        <v>4786</v>
      </c>
      <c r="S17" s="27"/>
      <c r="T17" s="29" t="s">
        <v>14</v>
      </c>
      <c r="W17" s="29" t="s">
        <v>15</v>
      </c>
    </row>
    <row r="18" spans="1:23" s="29" customFormat="1" ht="60.75" customHeight="1" x14ac:dyDescent="0.25">
      <c r="A18" s="21">
        <v>7</v>
      </c>
      <c r="B18" s="22" t="s">
        <v>26</v>
      </c>
      <c r="C18" s="22" t="s">
        <v>47</v>
      </c>
      <c r="D18" s="22">
        <v>8660919</v>
      </c>
      <c r="E18" s="23">
        <v>34117</v>
      </c>
      <c r="F18" s="23"/>
      <c r="G18" s="24" t="s">
        <v>30</v>
      </c>
      <c r="H18" s="24" t="s">
        <v>46</v>
      </c>
      <c r="I18" s="25">
        <v>45748</v>
      </c>
      <c r="J18" s="25">
        <v>46022</v>
      </c>
      <c r="K18" s="26">
        <v>30</v>
      </c>
      <c r="L18" s="30">
        <v>4786</v>
      </c>
      <c r="M18" s="49">
        <f>ROUND(L18/30*K18,2)</f>
        <v>4786</v>
      </c>
      <c r="N18" s="50">
        <v>0</v>
      </c>
      <c r="O18" s="50">
        <v>0</v>
      </c>
      <c r="P18" s="50">
        <v>0</v>
      </c>
      <c r="Q18" s="50">
        <f t="shared" si="1"/>
        <v>0</v>
      </c>
      <c r="R18" s="49">
        <f>ROUND(M18-Q18,2)</f>
        <v>4786</v>
      </c>
      <c r="S18" s="27"/>
      <c r="T18" s="29" t="s">
        <v>14</v>
      </c>
      <c r="W18" s="29" t="s">
        <v>15</v>
      </c>
    </row>
    <row r="19" spans="1:23" s="29" customFormat="1" ht="60.75" customHeight="1" x14ac:dyDescent="0.25">
      <c r="A19" s="21">
        <v>8</v>
      </c>
      <c r="B19" s="22" t="s">
        <v>26</v>
      </c>
      <c r="C19" s="22" t="s">
        <v>48</v>
      </c>
      <c r="D19" s="22">
        <v>8847743</v>
      </c>
      <c r="E19" s="23">
        <v>35135</v>
      </c>
      <c r="F19" s="23"/>
      <c r="G19" s="24" t="s">
        <v>28</v>
      </c>
      <c r="H19" s="24" t="s">
        <v>46</v>
      </c>
      <c r="I19" s="25">
        <v>45748</v>
      </c>
      <c r="J19" s="25">
        <v>46022</v>
      </c>
      <c r="K19" s="26">
        <v>30</v>
      </c>
      <c r="L19" s="30">
        <v>4786</v>
      </c>
      <c r="M19" s="49">
        <f>ROUND(L19/30*K19,2)</f>
        <v>4786</v>
      </c>
      <c r="N19" s="50">
        <v>0</v>
      </c>
      <c r="O19" s="50">
        <v>79.77</v>
      </c>
      <c r="P19" s="50">
        <v>0</v>
      </c>
      <c r="Q19" s="50">
        <f t="shared" si="1"/>
        <v>79.77</v>
      </c>
      <c r="R19" s="49">
        <f>ROUND(M19-Q19,2)</f>
        <v>4706.2299999999996</v>
      </c>
      <c r="S19" s="27"/>
      <c r="T19" s="29" t="s">
        <v>14</v>
      </c>
      <c r="W19" s="29" t="s">
        <v>15</v>
      </c>
    </row>
    <row r="20" spans="1:23" s="20" customFormat="1" ht="30" customHeight="1" x14ac:dyDescent="0.2">
      <c r="A20" s="104" t="s">
        <v>16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80">
        <f>SUM(L12:L19)</f>
        <v>38288</v>
      </c>
      <c r="M20" s="80">
        <f>SUM(M12:M19)</f>
        <v>38288</v>
      </c>
      <c r="N20" s="80">
        <f t="shared" ref="N20:P20" si="3">SUM(N12:N19)</f>
        <v>0</v>
      </c>
      <c r="O20" s="80">
        <f>SUM(O12:O19)</f>
        <v>159.54</v>
      </c>
      <c r="P20" s="80">
        <f t="shared" si="3"/>
        <v>0</v>
      </c>
      <c r="Q20" s="80">
        <f>SUM(Q12:Q19)</f>
        <v>159.54</v>
      </c>
      <c r="R20" s="80">
        <f>SUM(R12:R19)</f>
        <v>38128.459999999992</v>
      </c>
      <c r="S20" s="81"/>
    </row>
    <row r="21" spans="1:23" s="20" customFormat="1" x14ac:dyDescent="0.25">
      <c r="A21" s="69"/>
      <c r="B21" s="70"/>
      <c r="C21" s="70"/>
      <c r="D21" s="70"/>
      <c r="E21" s="71"/>
      <c r="F21" s="71"/>
      <c r="G21" s="72"/>
      <c r="H21" s="73"/>
      <c r="I21" s="74"/>
      <c r="J21" s="74"/>
      <c r="K21" s="75"/>
      <c r="L21" s="76"/>
      <c r="M21" s="77"/>
      <c r="N21" s="78"/>
      <c r="O21" s="78"/>
      <c r="P21" s="78"/>
      <c r="Q21" s="78"/>
      <c r="R21" s="79"/>
    </row>
  </sheetData>
  <autoFilter ref="A10:AE20"/>
  <mergeCells count="20">
    <mergeCell ref="A11:S11"/>
    <mergeCell ref="A20:K20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0.39370078740157483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zoomScale="78" zoomScaleNormal="78" workbookViewId="0">
      <pane ySplit="10" topLeftCell="A11" activePane="bottomLeft" state="frozen"/>
      <selection pane="bottomLeft" activeCell="D19" sqref="D19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48.42578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50.25" customHeight="1" x14ac:dyDescent="0.35">
      <c r="A5" s="95" t="s">
        <v>49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96" t="s">
        <v>50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97" t="s">
        <v>3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6"/>
      <c r="L8" s="46"/>
      <c r="M8" s="56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91" t="s">
        <v>25</v>
      </c>
      <c r="B9" s="98" t="s">
        <v>4</v>
      </c>
      <c r="C9" s="91" t="s">
        <v>5</v>
      </c>
      <c r="D9" s="91" t="s">
        <v>6</v>
      </c>
      <c r="E9" s="91" t="s">
        <v>17</v>
      </c>
      <c r="F9" s="91" t="s">
        <v>7</v>
      </c>
      <c r="G9" s="91" t="s">
        <v>8</v>
      </c>
      <c r="H9" s="91" t="s">
        <v>9</v>
      </c>
      <c r="I9" s="91" t="s">
        <v>18</v>
      </c>
      <c r="J9" s="91" t="s">
        <v>19</v>
      </c>
      <c r="K9" s="93" t="s">
        <v>20</v>
      </c>
      <c r="L9" s="93" t="s">
        <v>21</v>
      </c>
      <c r="M9" s="93" t="s">
        <v>22</v>
      </c>
      <c r="N9" s="101" t="s">
        <v>23</v>
      </c>
      <c r="O9" s="102"/>
      <c r="P9" s="102"/>
      <c r="Q9" s="102"/>
      <c r="R9" s="103"/>
      <c r="S9" s="9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92"/>
      <c r="B10" s="99"/>
      <c r="C10" s="92"/>
      <c r="D10" s="92"/>
      <c r="E10" s="92"/>
      <c r="F10" s="100"/>
      <c r="G10" s="92"/>
      <c r="H10" s="92"/>
      <c r="I10" s="92"/>
      <c r="J10" s="92"/>
      <c r="K10" s="94"/>
      <c r="L10" s="94"/>
      <c r="M10" s="94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9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4.25" customHeight="1" x14ac:dyDescent="0.25">
      <c r="A11" s="85" t="s">
        <v>35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58" t="s">
        <v>26</v>
      </c>
      <c r="C12" s="22" t="s">
        <v>51</v>
      </c>
      <c r="D12" s="22">
        <v>13384397</v>
      </c>
      <c r="E12" s="23">
        <v>35363</v>
      </c>
      <c r="F12" s="23"/>
      <c r="G12" s="24" t="s">
        <v>52</v>
      </c>
      <c r="H12" s="24" t="s">
        <v>53</v>
      </c>
      <c r="I12" s="25">
        <v>45783</v>
      </c>
      <c r="J12" s="25">
        <v>46022</v>
      </c>
      <c r="K12" s="26">
        <v>25</v>
      </c>
      <c r="L12" s="30">
        <v>4786</v>
      </c>
      <c r="M12" s="49">
        <f t="shared" ref="M12" si="0">ROUND(L12/30*K12,2)</f>
        <v>3988.33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3988.33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88" t="s">
        <v>16</v>
      </c>
      <c r="B13" s="89"/>
      <c r="C13" s="89"/>
      <c r="D13" s="89"/>
      <c r="E13" s="89"/>
      <c r="F13" s="89"/>
      <c r="G13" s="89"/>
      <c r="H13" s="89"/>
      <c r="I13" s="89"/>
      <c r="J13" s="89"/>
      <c r="K13" s="90"/>
      <c r="L13" s="51">
        <f t="shared" ref="L13:R13" si="1">SUM(L12:L12)</f>
        <v>4786</v>
      </c>
      <c r="M13" s="51">
        <f t="shared" si="1"/>
        <v>3988.33</v>
      </c>
      <c r="N13" s="51">
        <f t="shared" si="1"/>
        <v>0</v>
      </c>
      <c r="O13" s="51">
        <f t="shared" si="1"/>
        <v>0</v>
      </c>
      <c r="P13" s="51">
        <f t="shared" si="1"/>
        <v>0</v>
      </c>
      <c r="Q13" s="51">
        <f t="shared" si="1"/>
        <v>0</v>
      </c>
      <c r="R13" s="51">
        <f t="shared" si="1"/>
        <v>3988.33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0.39370078740157483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7"/>
  <sheetViews>
    <sheetView zoomScale="78" zoomScaleNormal="78" workbookViewId="0">
      <pane ySplit="10" topLeftCell="A11" activePane="bottomLeft" state="frozen"/>
      <selection pane="bottomLeft" activeCell="H24" sqref="H24"/>
    </sheetView>
  </sheetViews>
  <sheetFormatPr baseColWidth="10" defaultColWidth="11.42578125" defaultRowHeight="15.75" x14ac:dyDescent="0.25"/>
  <cols>
    <col min="1" max="1" width="3.85546875" style="33" customWidth="1"/>
    <col min="2" max="2" width="5.28515625" style="34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50.25" customHeight="1" x14ac:dyDescent="0.35">
      <c r="A5" s="95" t="s">
        <v>49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96" t="s">
        <v>50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97" t="s">
        <v>3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7"/>
      <c r="L8" s="46"/>
      <c r="M8" s="57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91" t="s">
        <v>25</v>
      </c>
      <c r="B9" s="98" t="s">
        <v>4</v>
      </c>
      <c r="C9" s="91" t="s">
        <v>5</v>
      </c>
      <c r="D9" s="91" t="s">
        <v>6</v>
      </c>
      <c r="E9" s="91" t="s">
        <v>17</v>
      </c>
      <c r="F9" s="91" t="s">
        <v>7</v>
      </c>
      <c r="G9" s="91" t="s">
        <v>8</v>
      </c>
      <c r="H9" s="91" t="s">
        <v>9</v>
      </c>
      <c r="I9" s="91" t="s">
        <v>18</v>
      </c>
      <c r="J9" s="91" t="s">
        <v>19</v>
      </c>
      <c r="K9" s="93" t="s">
        <v>20</v>
      </c>
      <c r="L9" s="93" t="s">
        <v>21</v>
      </c>
      <c r="M9" s="93" t="s">
        <v>22</v>
      </c>
      <c r="N9" s="101" t="s">
        <v>23</v>
      </c>
      <c r="O9" s="102"/>
      <c r="P9" s="102"/>
      <c r="Q9" s="102"/>
      <c r="R9" s="103"/>
      <c r="S9" s="9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92"/>
      <c r="B10" s="99"/>
      <c r="C10" s="92"/>
      <c r="D10" s="92"/>
      <c r="E10" s="92"/>
      <c r="F10" s="100"/>
      <c r="G10" s="92"/>
      <c r="H10" s="92"/>
      <c r="I10" s="92"/>
      <c r="J10" s="92"/>
      <c r="K10" s="94"/>
      <c r="L10" s="94"/>
      <c r="M10" s="94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9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4.25" customHeight="1" x14ac:dyDescent="0.25">
      <c r="A11" s="85" t="s">
        <v>56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x14ac:dyDescent="0.25">
      <c r="A12" s="21">
        <v>1</v>
      </c>
      <c r="B12" s="58" t="s">
        <v>26</v>
      </c>
      <c r="C12" s="22" t="s">
        <v>54</v>
      </c>
      <c r="D12" s="22">
        <v>7919952</v>
      </c>
      <c r="E12" s="23">
        <v>45808</v>
      </c>
      <c r="F12" s="23"/>
      <c r="G12" s="24" t="s">
        <v>55</v>
      </c>
      <c r="H12" s="24" t="s">
        <v>53</v>
      </c>
      <c r="I12" s="25">
        <v>45779</v>
      </c>
      <c r="J12" s="25">
        <v>46022</v>
      </c>
      <c r="K12" s="26">
        <v>29</v>
      </c>
      <c r="L12" s="30">
        <v>4786</v>
      </c>
      <c r="M12" s="49">
        <f t="shared" ref="M12:M15" si="0">ROUND(L12/30*K12,2)</f>
        <v>4626.47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4626.47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s="28" customFormat="1" ht="60.75" customHeight="1" x14ac:dyDescent="0.25">
      <c r="A13" s="21">
        <v>2</v>
      </c>
      <c r="B13" s="58" t="s">
        <v>26</v>
      </c>
      <c r="C13" s="22" t="s">
        <v>57</v>
      </c>
      <c r="D13" s="22">
        <v>9501089</v>
      </c>
      <c r="E13" s="23">
        <v>35621</v>
      </c>
      <c r="F13" s="23"/>
      <c r="G13" s="24" t="s">
        <v>58</v>
      </c>
      <c r="H13" s="24" t="s">
        <v>59</v>
      </c>
      <c r="I13" s="25">
        <v>45779</v>
      </c>
      <c r="J13" s="25">
        <v>46022</v>
      </c>
      <c r="K13" s="26">
        <v>29</v>
      </c>
      <c r="L13" s="30">
        <v>4786</v>
      </c>
      <c r="M13" s="49">
        <f>ROUND(L13/30*K13,2)</f>
        <v>4626.47</v>
      </c>
      <c r="N13" s="50">
        <v>0</v>
      </c>
      <c r="O13" s="50">
        <v>79.77</v>
      </c>
      <c r="P13" s="50">
        <v>0</v>
      </c>
      <c r="Q13" s="50">
        <f>+N13+O13+P13</f>
        <v>79.77</v>
      </c>
      <c r="R13" s="49">
        <f>ROUND(M13-Q13,2)</f>
        <v>4546.7</v>
      </c>
      <c r="S13" s="27"/>
      <c r="T13" s="28" t="s">
        <v>14</v>
      </c>
      <c r="U13" s="29"/>
      <c r="V13" s="29"/>
      <c r="W13" s="29" t="s">
        <v>15</v>
      </c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</row>
    <row r="14" spans="1:126" s="28" customFormat="1" ht="60.75" customHeight="1" x14ac:dyDescent="0.25">
      <c r="A14" s="21">
        <v>3</v>
      </c>
      <c r="B14" s="58" t="s">
        <v>26</v>
      </c>
      <c r="C14" s="22" t="s">
        <v>60</v>
      </c>
      <c r="D14" s="22">
        <v>5920016</v>
      </c>
      <c r="E14" s="23">
        <v>33519</v>
      </c>
      <c r="F14" s="23"/>
      <c r="G14" s="24" t="s">
        <v>61</v>
      </c>
      <c r="H14" s="24" t="s">
        <v>53</v>
      </c>
      <c r="I14" s="25">
        <v>45779</v>
      </c>
      <c r="J14" s="25">
        <v>46022</v>
      </c>
      <c r="K14" s="26">
        <v>29</v>
      </c>
      <c r="L14" s="30">
        <v>4786</v>
      </c>
      <c r="M14" s="49">
        <f>ROUND(L14/30*K14,2)</f>
        <v>4626.47</v>
      </c>
      <c r="N14" s="50">
        <v>0</v>
      </c>
      <c r="O14" s="50">
        <v>79.77</v>
      </c>
      <c r="P14" s="50">
        <v>0</v>
      </c>
      <c r="Q14" s="50">
        <f>+N14+O14+P14</f>
        <v>79.77</v>
      </c>
      <c r="R14" s="49">
        <f>ROUND(M14-Q14,2)</f>
        <v>4546.7</v>
      </c>
      <c r="S14" s="27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</row>
    <row r="15" spans="1:126" s="28" customFormat="1" ht="60.75" customHeight="1" thickBot="1" x14ac:dyDescent="0.3">
      <c r="A15" s="21">
        <v>4</v>
      </c>
      <c r="B15" s="58" t="s">
        <v>26</v>
      </c>
      <c r="C15" s="22" t="s">
        <v>62</v>
      </c>
      <c r="D15" s="22">
        <v>8032990</v>
      </c>
      <c r="E15" s="23">
        <v>33221</v>
      </c>
      <c r="F15" s="23"/>
      <c r="G15" s="24" t="s">
        <v>63</v>
      </c>
      <c r="H15" s="24" t="s">
        <v>64</v>
      </c>
      <c r="I15" s="25">
        <v>45779</v>
      </c>
      <c r="J15" s="25">
        <v>46022</v>
      </c>
      <c r="K15" s="26">
        <v>29</v>
      </c>
      <c r="L15" s="30">
        <v>4786</v>
      </c>
      <c r="M15" s="49">
        <f t="shared" si="0"/>
        <v>4626.47</v>
      </c>
      <c r="N15" s="50">
        <v>0</v>
      </c>
      <c r="O15" s="50">
        <v>0</v>
      </c>
      <c r="P15" s="50">
        <v>0</v>
      </c>
      <c r="Q15" s="50">
        <f t="shared" ref="Q15" si="1">+N15+O15+P15</f>
        <v>0</v>
      </c>
      <c r="R15" s="49">
        <f t="shared" ref="R15" si="2">ROUND(M15-Q15,2)</f>
        <v>4626.47</v>
      </c>
      <c r="S15" s="27"/>
      <c r="T15" s="28" t="s">
        <v>14</v>
      </c>
      <c r="U15" s="29"/>
      <c r="V15" s="29"/>
      <c r="W15" s="29" t="s">
        <v>15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</row>
    <row r="16" spans="1:126" ht="30" customHeight="1" thickBot="1" x14ac:dyDescent="0.25">
      <c r="A16" s="88" t="s">
        <v>16</v>
      </c>
      <c r="B16" s="89"/>
      <c r="C16" s="89"/>
      <c r="D16" s="89"/>
      <c r="E16" s="89"/>
      <c r="F16" s="89"/>
      <c r="G16" s="89"/>
      <c r="H16" s="89"/>
      <c r="I16" s="89"/>
      <c r="J16" s="89"/>
      <c r="K16" s="90"/>
      <c r="L16" s="51">
        <f t="shared" ref="L16:R16" si="3">SUM(L12:L15)</f>
        <v>19144</v>
      </c>
      <c r="M16" s="51">
        <f t="shared" si="3"/>
        <v>18505.88</v>
      </c>
      <c r="N16" s="51">
        <f t="shared" si="3"/>
        <v>0</v>
      </c>
      <c r="O16" s="51">
        <f t="shared" si="3"/>
        <v>159.54</v>
      </c>
      <c r="P16" s="51">
        <f t="shared" si="3"/>
        <v>0</v>
      </c>
      <c r="Q16" s="51">
        <f t="shared" si="3"/>
        <v>159.54</v>
      </c>
      <c r="R16" s="51">
        <f t="shared" si="3"/>
        <v>18346.34</v>
      </c>
      <c r="S16" s="45"/>
    </row>
    <row r="17" spans="18:18" x14ac:dyDescent="0.25">
      <c r="R17" s="32"/>
    </row>
  </sheetData>
  <autoFilter ref="A10:AE16"/>
  <mergeCells count="20">
    <mergeCell ref="A11:S11"/>
    <mergeCell ref="A16:K16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0.39370078740157483" bottom="0.15748031496062992" header="0.31496062992125984" footer="0.31496062992125984"/>
  <pageSetup paperSize="258" scale="59" fitToHeight="0" orientation="landscape" r:id="rId1"/>
  <headerFoot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7"/>
  <sheetViews>
    <sheetView zoomScale="78" zoomScaleNormal="78" workbookViewId="0">
      <pane ySplit="10" topLeftCell="A11" activePane="bottomLeft" state="frozen"/>
      <selection pane="bottomLeft" activeCell="P14" sqref="P14"/>
    </sheetView>
  </sheetViews>
  <sheetFormatPr baseColWidth="10" defaultColWidth="11.42578125" defaultRowHeight="15.75" x14ac:dyDescent="0.25"/>
  <cols>
    <col min="1" max="1" width="3.85546875" style="33" customWidth="1"/>
    <col min="2" max="2" width="5.28515625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50.25" customHeight="1" x14ac:dyDescent="0.35">
      <c r="A5" s="95" t="s">
        <v>49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96" t="s">
        <v>65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97" t="s">
        <v>3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82"/>
      <c r="L8" s="46"/>
      <c r="M8" s="82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91" t="s">
        <v>25</v>
      </c>
      <c r="B9" s="98" t="s">
        <v>4</v>
      </c>
      <c r="C9" s="91" t="s">
        <v>5</v>
      </c>
      <c r="D9" s="91" t="s">
        <v>6</v>
      </c>
      <c r="E9" s="91" t="s">
        <v>17</v>
      </c>
      <c r="F9" s="91" t="s">
        <v>7</v>
      </c>
      <c r="G9" s="91" t="s">
        <v>8</v>
      </c>
      <c r="H9" s="91" t="s">
        <v>9</v>
      </c>
      <c r="I9" s="91" t="s">
        <v>18</v>
      </c>
      <c r="J9" s="91" t="s">
        <v>19</v>
      </c>
      <c r="K9" s="93" t="s">
        <v>20</v>
      </c>
      <c r="L9" s="93" t="s">
        <v>21</v>
      </c>
      <c r="M9" s="93" t="s">
        <v>22</v>
      </c>
      <c r="N9" s="101" t="s">
        <v>23</v>
      </c>
      <c r="O9" s="102"/>
      <c r="P9" s="102"/>
      <c r="Q9" s="102"/>
      <c r="R9" s="103"/>
      <c r="S9" s="9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92"/>
      <c r="B10" s="99"/>
      <c r="C10" s="92"/>
      <c r="D10" s="92"/>
      <c r="E10" s="92"/>
      <c r="F10" s="100"/>
      <c r="G10" s="92"/>
      <c r="H10" s="92"/>
      <c r="I10" s="92"/>
      <c r="J10" s="92"/>
      <c r="K10" s="94"/>
      <c r="L10" s="94"/>
      <c r="M10" s="94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9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4.25" customHeight="1" x14ac:dyDescent="0.25">
      <c r="A11" s="85" t="s">
        <v>56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x14ac:dyDescent="0.25">
      <c r="A12" s="21">
        <v>1</v>
      </c>
      <c r="B12" s="58"/>
      <c r="C12" s="22" t="s">
        <v>54</v>
      </c>
      <c r="D12" s="22">
        <v>7919952</v>
      </c>
      <c r="E12" s="23">
        <v>32659</v>
      </c>
      <c r="F12" s="23"/>
      <c r="G12" s="24" t="s">
        <v>55</v>
      </c>
      <c r="H12" s="24" t="s">
        <v>53</v>
      </c>
      <c r="I12" s="25">
        <v>45779</v>
      </c>
      <c r="J12" s="25">
        <v>46022</v>
      </c>
      <c r="K12" s="26">
        <v>30</v>
      </c>
      <c r="L12" s="30">
        <v>4786</v>
      </c>
      <c r="M12" s="49">
        <f t="shared" ref="M12:M15" si="0">ROUND(L12/30*K12,2)</f>
        <v>4786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4786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s="28" customFormat="1" ht="60.75" customHeight="1" x14ac:dyDescent="0.25">
      <c r="A13" s="21">
        <v>2</v>
      </c>
      <c r="B13" s="58"/>
      <c r="C13" s="22" t="s">
        <v>57</v>
      </c>
      <c r="D13" s="22">
        <v>9501089</v>
      </c>
      <c r="E13" s="23">
        <v>35621</v>
      </c>
      <c r="F13" s="23"/>
      <c r="G13" s="24" t="s">
        <v>58</v>
      </c>
      <c r="H13" s="24" t="s">
        <v>59</v>
      </c>
      <c r="I13" s="25">
        <v>45779</v>
      </c>
      <c r="J13" s="25">
        <v>46022</v>
      </c>
      <c r="K13" s="26">
        <v>30</v>
      </c>
      <c r="L13" s="30">
        <v>4786</v>
      </c>
      <c r="M13" s="49">
        <f>ROUND(L13/30*K13,2)</f>
        <v>4786</v>
      </c>
      <c r="N13" s="50">
        <v>0</v>
      </c>
      <c r="O13" s="50">
        <v>0</v>
      </c>
      <c r="P13" s="50">
        <v>0</v>
      </c>
      <c r="Q13" s="50">
        <f>+N13+O13+P13</f>
        <v>0</v>
      </c>
      <c r="R13" s="49">
        <f>ROUND(M13-Q13,2)</f>
        <v>4786</v>
      </c>
      <c r="S13" s="27"/>
      <c r="T13" s="28" t="s">
        <v>14</v>
      </c>
      <c r="U13" s="29"/>
      <c r="V13" s="29"/>
      <c r="W13" s="29" t="s">
        <v>15</v>
      </c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</row>
    <row r="14" spans="1:126" s="28" customFormat="1" ht="60.75" customHeight="1" x14ac:dyDescent="0.25">
      <c r="A14" s="21">
        <v>3</v>
      </c>
      <c r="B14" s="58"/>
      <c r="C14" s="22" t="s">
        <v>60</v>
      </c>
      <c r="D14" s="22">
        <v>5920016</v>
      </c>
      <c r="E14" s="23">
        <v>33519</v>
      </c>
      <c r="F14" s="23"/>
      <c r="G14" s="24" t="s">
        <v>61</v>
      </c>
      <c r="H14" s="24" t="s">
        <v>53</v>
      </c>
      <c r="I14" s="25">
        <v>45779</v>
      </c>
      <c r="J14" s="25">
        <v>46022</v>
      </c>
      <c r="K14" s="26">
        <v>30</v>
      </c>
      <c r="L14" s="30">
        <v>4786</v>
      </c>
      <c r="M14" s="49">
        <f>ROUND(L14/30*K14,2)</f>
        <v>4786</v>
      </c>
      <c r="N14" s="50">
        <v>0</v>
      </c>
      <c r="O14" s="50">
        <v>0</v>
      </c>
      <c r="P14" s="50">
        <v>0</v>
      </c>
      <c r="Q14" s="50">
        <f>+N14+O14+P14</f>
        <v>0</v>
      </c>
      <c r="R14" s="49">
        <f>ROUND(M14-Q14,2)</f>
        <v>4786</v>
      </c>
      <c r="S14" s="27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</row>
    <row r="15" spans="1:126" s="28" customFormat="1" ht="60.75" customHeight="1" thickBot="1" x14ac:dyDescent="0.3">
      <c r="A15" s="21">
        <v>4</v>
      </c>
      <c r="B15" s="58"/>
      <c r="C15" s="22" t="s">
        <v>62</v>
      </c>
      <c r="D15" s="22">
        <v>8032990</v>
      </c>
      <c r="E15" s="23">
        <v>33221</v>
      </c>
      <c r="F15" s="23"/>
      <c r="G15" s="24" t="s">
        <v>63</v>
      </c>
      <c r="H15" s="24" t="s">
        <v>64</v>
      </c>
      <c r="I15" s="25">
        <v>45779</v>
      </c>
      <c r="J15" s="25">
        <v>46022</v>
      </c>
      <c r="K15" s="26">
        <v>30</v>
      </c>
      <c r="L15" s="30">
        <v>4786</v>
      </c>
      <c r="M15" s="49">
        <f t="shared" si="0"/>
        <v>4786</v>
      </c>
      <c r="N15" s="50">
        <v>0</v>
      </c>
      <c r="O15" s="50">
        <v>0</v>
      </c>
      <c r="P15" s="50">
        <v>0</v>
      </c>
      <c r="Q15" s="50">
        <f t="shared" ref="Q15" si="1">+N15+O15+P15</f>
        <v>0</v>
      </c>
      <c r="R15" s="49">
        <f t="shared" ref="R15" si="2">ROUND(M15-Q15,2)</f>
        <v>4786</v>
      </c>
      <c r="S15" s="27"/>
      <c r="T15" s="28" t="s">
        <v>14</v>
      </c>
      <c r="U15" s="29"/>
      <c r="V15" s="29"/>
      <c r="W15" s="29" t="s">
        <v>15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</row>
    <row r="16" spans="1:126" ht="30" customHeight="1" thickBot="1" x14ac:dyDescent="0.25">
      <c r="A16" s="88" t="s">
        <v>16</v>
      </c>
      <c r="B16" s="89"/>
      <c r="C16" s="89"/>
      <c r="D16" s="89"/>
      <c r="E16" s="89"/>
      <c r="F16" s="89"/>
      <c r="G16" s="89"/>
      <c r="H16" s="89"/>
      <c r="I16" s="89"/>
      <c r="J16" s="89"/>
      <c r="K16" s="90"/>
      <c r="L16" s="51">
        <f>SUM(L12:L15)</f>
        <v>19144</v>
      </c>
      <c r="M16" s="51">
        <f>SUM(M12:M15)</f>
        <v>19144</v>
      </c>
      <c r="N16" s="51">
        <f t="shared" ref="N16:P16" si="3">SUM(N12:N15)</f>
        <v>0</v>
      </c>
      <c r="O16" s="51">
        <f t="shared" si="3"/>
        <v>0</v>
      </c>
      <c r="P16" s="51">
        <f t="shared" si="3"/>
        <v>0</v>
      </c>
      <c r="Q16" s="51">
        <f>SUM(Q12:Q15)</f>
        <v>0</v>
      </c>
      <c r="R16" s="51">
        <f>SUM(R12:R15)</f>
        <v>19144</v>
      </c>
      <c r="S16" s="45"/>
    </row>
    <row r="17" spans="18:18" x14ac:dyDescent="0.25">
      <c r="R17" s="32"/>
    </row>
  </sheetData>
  <autoFilter ref="A10:AE16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6:K16"/>
    <mergeCell ref="H9:H10"/>
    <mergeCell ref="I9:I10"/>
    <mergeCell ref="J9:J10"/>
    <mergeCell ref="K9:K10"/>
    <mergeCell ref="L9:L10"/>
    <mergeCell ref="M9:M10"/>
  </mergeCells>
  <pageMargins left="0.11811023622047245" right="0.11811023622047245" top="0.39370078740157483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21"/>
  <sheetViews>
    <sheetView zoomScale="78" zoomScaleNormal="78" workbookViewId="0">
      <pane ySplit="10" topLeftCell="A17" activePane="bottomLeft" state="frozen"/>
      <selection pane="bottomLeft" activeCell="M20" sqref="M20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50.25" customHeight="1" x14ac:dyDescent="0.35">
      <c r="A5" s="95" t="s">
        <v>49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96" t="s">
        <v>65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97" t="s">
        <v>3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83"/>
      <c r="L8" s="46"/>
      <c r="M8" s="83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91" t="s">
        <v>25</v>
      </c>
      <c r="B9" s="98" t="s">
        <v>4</v>
      </c>
      <c r="C9" s="91" t="s">
        <v>5</v>
      </c>
      <c r="D9" s="91" t="s">
        <v>6</v>
      </c>
      <c r="E9" s="91" t="s">
        <v>17</v>
      </c>
      <c r="F9" s="91" t="s">
        <v>7</v>
      </c>
      <c r="G9" s="91" t="s">
        <v>8</v>
      </c>
      <c r="H9" s="91" t="s">
        <v>9</v>
      </c>
      <c r="I9" s="91" t="s">
        <v>18</v>
      </c>
      <c r="J9" s="91" t="s">
        <v>19</v>
      </c>
      <c r="K9" s="93" t="s">
        <v>20</v>
      </c>
      <c r="L9" s="93" t="s">
        <v>21</v>
      </c>
      <c r="M9" s="93" t="s">
        <v>22</v>
      </c>
      <c r="N9" s="101" t="s">
        <v>23</v>
      </c>
      <c r="O9" s="102"/>
      <c r="P9" s="102"/>
      <c r="Q9" s="102"/>
      <c r="R9" s="103"/>
      <c r="S9" s="9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92"/>
      <c r="B10" s="99"/>
      <c r="C10" s="92"/>
      <c r="D10" s="92"/>
      <c r="E10" s="92"/>
      <c r="F10" s="100"/>
      <c r="G10" s="92"/>
      <c r="H10" s="92"/>
      <c r="I10" s="92"/>
      <c r="J10" s="92"/>
      <c r="K10" s="94"/>
      <c r="L10" s="94"/>
      <c r="M10" s="94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9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4.25" customHeight="1" x14ac:dyDescent="0.25">
      <c r="A11" s="85" t="s">
        <v>35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x14ac:dyDescent="0.25">
      <c r="A12" s="21">
        <v>1</v>
      </c>
      <c r="B12" s="22" t="s">
        <v>26</v>
      </c>
      <c r="C12" s="22" t="s">
        <v>37</v>
      </c>
      <c r="D12" s="22">
        <v>8738152</v>
      </c>
      <c r="E12" s="23">
        <v>33827</v>
      </c>
      <c r="F12" s="23"/>
      <c r="G12" s="24" t="s">
        <v>27</v>
      </c>
      <c r="H12" s="24" t="s">
        <v>38</v>
      </c>
      <c r="I12" s="25">
        <v>45748</v>
      </c>
      <c r="J12" s="25">
        <v>46022</v>
      </c>
      <c r="K12" s="26">
        <v>30</v>
      </c>
      <c r="L12" s="30">
        <v>4786</v>
      </c>
      <c r="M12" s="49">
        <f t="shared" ref="M12:M15" si="0">ROUND(L12/30*K12,2)</f>
        <v>4786</v>
      </c>
      <c r="N12" s="50">
        <v>0</v>
      </c>
      <c r="O12" s="50">
        <v>79.77</v>
      </c>
      <c r="P12" s="50">
        <v>0</v>
      </c>
      <c r="Q12" s="50">
        <f>+N12+O12+P12</f>
        <v>79.77</v>
      </c>
      <c r="R12" s="49">
        <f>ROUND(M12-Q12,2)</f>
        <v>4706.2299999999996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s="28" customFormat="1" ht="60.75" customHeight="1" x14ac:dyDescent="0.25">
      <c r="A13" s="21">
        <v>2</v>
      </c>
      <c r="B13" s="22" t="s">
        <v>26</v>
      </c>
      <c r="C13" s="22" t="s">
        <v>36</v>
      </c>
      <c r="D13" s="22">
        <v>7869517</v>
      </c>
      <c r="E13" s="23">
        <v>32824</v>
      </c>
      <c r="F13" s="23"/>
      <c r="G13" s="24" t="s">
        <v>29</v>
      </c>
      <c r="H13" s="24" t="s">
        <v>38</v>
      </c>
      <c r="I13" s="25">
        <v>45748</v>
      </c>
      <c r="J13" s="25">
        <v>46022</v>
      </c>
      <c r="K13" s="26">
        <v>30</v>
      </c>
      <c r="L13" s="30">
        <v>4786</v>
      </c>
      <c r="M13" s="49">
        <f>ROUND(L13/30*K13,2)</f>
        <v>4786</v>
      </c>
      <c r="N13" s="50">
        <v>0</v>
      </c>
      <c r="O13" s="50">
        <v>0</v>
      </c>
      <c r="P13" s="50">
        <v>0</v>
      </c>
      <c r="Q13" s="50">
        <f t="shared" ref="Q13:Q18" si="1">+N13+O13+P13</f>
        <v>0</v>
      </c>
      <c r="R13" s="49">
        <f>ROUND(M13-Q13,2)</f>
        <v>4786</v>
      </c>
      <c r="S13" s="27"/>
      <c r="T13" s="28" t="s">
        <v>14</v>
      </c>
      <c r="U13" s="29"/>
      <c r="V13" s="29"/>
      <c r="W13" s="29" t="s">
        <v>15</v>
      </c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</row>
    <row r="14" spans="1:126" s="28" customFormat="1" ht="60.75" customHeight="1" x14ac:dyDescent="0.25">
      <c r="A14" s="21">
        <v>3</v>
      </c>
      <c r="B14" s="22" t="s">
        <v>26</v>
      </c>
      <c r="C14" s="22" t="s">
        <v>39</v>
      </c>
      <c r="D14" s="22">
        <v>5193809</v>
      </c>
      <c r="E14" s="23">
        <v>30170</v>
      </c>
      <c r="F14" s="23"/>
      <c r="G14" s="24" t="s">
        <v>31</v>
      </c>
      <c r="H14" s="24" t="s">
        <v>40</v>
      </c>
      <c r="I14" s="25">
        <v>45748</v>
      </c>
      <c r="J14" s="25">
        <v>46022</v>
      </c>
      <c r="K14" s="26">
        <v>30</v>
      </c>
      <c r="L14" s="30">
        <v>4786</v>
      </c>
      <c r="M14" s="49">
        <f>ROUND(L14/30*K14,2)</f>
        <v>4786</v>
      </c>
      <c r="N14" s="50">
        <v>0</v>
      </c>
      <c r="O14" s="50">
        <v>0</v>
      </c>
      <c r="P14" s="50">
        <v>0</v>
      </c>
      <c r="Q14" s="50">
        <f t="shared" si="1"/>
        <v>0</v>
      </c>
      <c r="R14" s="49">
        <f>ROUND(M14-Q14,2)</f>
        <v>4786</v>
      </c>
      <c r="S14" s="27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</row>
    <row r="15" spans="1:126" s="28" customFormat="1" ht="60.75" customHeight="1" x14ac:dyDescent="0.25">
      <c r="A15" s="59">
        <v>4</v>
      </c>
      <c r="B15" s="60" t="s">
        <v>26</v>
      </c>
      <c r="C15" s="60" t="s">
        <v>41</v>
      </c>
      <c r="D15" s="60">
        <v>5159150</v>
      </c>
      <c r="E15" s="61">
        <v>28887</v>
      </c>
      <c r="F15" s="61"/>
      <c r="G15" s="62" t="s">
        <v>42</v>
      </c>
      <c r="H15" s="62" t="s">
        <v>40</v>
      </c>
      <c r="I15" s="63">
        <v>45748</v>
      </c>
      <c r="J15" s="63">
        <v>46022</v>
      </c>
      <c r="K15" s="64">
        <v>30</v>
      </c>
      <c r="L15" s="65">
        <v>4786</v>
      </c>
      <c r="M15" s="66">
        <f t="shared" si="0"/>
        <v>4786</v>
      </c>
      <c r="N15" s="67">
        <v>0</v>
      </c>
      <c r="O15" s="67">
        <v>0</v>
      </c>
      <c r="P15" s="67">
        <v>0</v>
      </c>
      <c r="Q15" s="50">
        <f t="shared" si="1"/>
        <v>0</v>
      </c>
      <c r="R15" s="66">
        <f t="shared" ref="R15" si="2">ROUND(M15-Q15,2)</f>
        <v>4786</v>
      </c>
      <c r="S15" s="68"/>
      <c r="T15" s="28" t="s">
        <v>14</v>
      </c>
      <c r="U15" s="29"/>
      <c r="V15" s="29"/>
      <c r="W15" s="29" t="s">
        <v>15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</row>
    <row r="16" spans="1:126" s="29" customFormat="1" ht="60.75" customHeight="1" x14ac:dyDescent="0.25">
      <c r="A16" s="21">
        <v>5</v>
      </c>
      <c r="B16" s="22" t="s">
        <v>26</v>
      </c>
      <c r="C16" s="22" t="s">
        <v>43</v>
      </c>
      <c r="D16" s="22">
        <v>3816611</v>
      </c>
      <c r="E16" s="23">
        <v>27103</v>
      </c>
      <c r="F16" s="23"/>
      <c r="G16" s="24" t="s">
        <v>32</v>
      </c>
      <c r="H16" s="24" t="s">
        <v>33</v>
      </c>
      <c r="I16" s="25">
        <v>45748</v>
      </c>
      <c r="J16" s="25">
        <v>46022</v>
      </c>
      <c r="K16" s="26">
        <v>30</v>
      </c>
      <c r="L16" s="30">
        <v>4786</v>
      </c>
      <c r="M16" s="49">
        <f>ROUND(L16/30*K16,2)</f>
        <v>4786</v>
      </c>
      <c r="N16" s="50">
        <v>0</v>
      </c>
      <c r="O16" s="50">
        <v>79.77</v>
      </c>
      <c r="P16" s="50">
        <v>0</v>
      </c>
      <c r="Q16" s="50">
        <f t="shared" si="1"/>
        <v>79.77</v>
      </c>
      <c r="R16" s="49">
        <f>ROUND(M16-Q16,2)</f>
        <v>4706.2299999999996</v>
      </c>
      <c r="S16" s="27"/>
      <c r="T16" s="29" t="s">
        <v>14</v>
      </c>
      <c r="W16" s="29" t="s">
        <v>15</v>
      </c>
    </row>
    <row r="17" spans="1:23" s="29" customFormat="1" ht="60.75" customHeight="1" x14ac:dyDescent="0.25">
      <c r="A17" s="21">
        <v>6</v>
      </c>
      <c r="B17" s="22" t="s">
        <v>26</v>
      </c>
      <c r="C17" s="22" t="s">
        <v>44</v>
      </c>
      <c r="D17" s="22">
        <v>6495808</v>
      </c>
      <c r="E17" s="23">
        <v>30643</v>
      </c>
      <c r="F17" s="23"/>
      <c r="G17" s="24" t="s">
        <v>45</v>
      </c>
      <c r="H17" s="24" t="s">
        <v>46</v>
      </c>
      <c r="I17" s="25">
        <v>45748</v>
      </c>
      <c r="J17" s="25">
        <v>46022</v>
      </c>
      <c r="K17" s="26">
        <v>30</v>
      </c>
      <c r="L17" s="30">
        <v>4786</v>
      </c>
      <c r="M17" s="49">
        <f>ROUND(L17/30*K17,2)</f>
        <v>4786</v>
      </c>
      <c r="N17" s="50">
        <v>0</v>
      </c>
      <c r="O17" s="50">
        <v>0</v>
      </c>
      <c r="P17" s="50">
        <v>0</v>
      </c>
      <c r="Q17" s="50">
        <f t="shared" si="1"/>
        <v>0</v>
      </c>
      <c r="R17" s="49">
        <f>ROUND(M17-Q17,2)</f>
        <v>4786</v>
      </c>
      <c r="S17" s="27"/>
      <c r="T17" s="29" t="s">
        <v>14</v>
      </c>
      <c r="W17" s="29" t="s">
        <v>15</v>
      </c>
    </row>
    <row r="18" spans="1:23" s="29" customFormat="1" ht="60.75" customHeight="1" x14ac:dyDescent="0.25">
      <c r="A18" s="21">
        <v>7</v>
      </c>
      <c r="B18" s="22" t="s">
        <v>26</v>
      </c>
      <c r="C18" s="22" t="s">
        <v>47</v>
      </c>
      <c r="D18" s="22">
        <v>8660919</v>
      </c>
      <c r="E18" s="23">
        <v>34117</v>
      </c>
      <c r="F18" s="23"/>
      <c r="G18" s="24" t="s">
        <v>30</v>
      </c>
      <c r="H18" s="24" t="s">
        <v>46</v>
      </c>
      <c r="I18" s="25">
        <v>45748</v>
      </c>
      <c r="J18" s="25">
        <v>46022</v>
      </c>
      <c r="K18" s="26">
        <v>30</v>
      </c>
      <c r="L18" s="30">
        <v>4786</v>
      </c>
      <c r="M18" s="49">
        <f>ROUND(L18/30*K18,2)</f>
        <v>4786</v>
      </c>
      <c r="N18" s="50">
        <v>0</v>
      </c>
      <c r="O18" s="50">
        <v>0</v>
      </c>
      <c r="P18" s="50">
        <v>0</v>
      </c>
      <c r="Q18" s="50">
        <f t="shared" si="1"/>
        <v>0</v>
      </c>
      <c r="R18" s="49">
        <f>ROUND(M18-Q18,2)</f>
        <v>4786</v>
      </c>
      <c r="S18" s="27"/>
      <c r="T18" s="29" t="s">
        <v>14</v>
      </c>
      <c r="W18" s="29" t="s">
        <v>15</v>
      </c>
    </row>
    <row r="19" spans="1:23" s="29" customFormat="1" ht="60.75" customHeight="1" x14ac:dyDescent="0.25">
      <c r="A19" s="21">
        <v>8</v>
      </c>
      <c r="B19" s="22" t="s">
        <v>26</v>
      </c>
      <c r="C19" s="22" t="s">
        <v>48</v>
      </c>
      <c r="D19" s="22">
        <v>8847743</v>
      </c>
      <c r="E19" s="23">
        <v>35135</v>
      </c>
      <c r="F19" s="23"/>
      <c r="G19" s="24" t="s">
        <v>28</v>
      </c>
      <c r="H19" s="24" t="s">
        <v>46</v>
      </c>
      <c r="I19" s="25">
        <v>45748</v>
      </c>
      <c r="J19" s="25">
        <v>46022</v>
      </c>
      <c r="K19" s="26">
        <v>30</v>
      </c>
      <c r="L19" s="30">
        <v>4786</v>
      </c>
      <c r="M19" s="49">
        <f>ROUND(L19/30*K19,2)</f>
        <v>4786</v>
      </c>
      <c r="N19" s="50">
        <v>0</v>
      </c>
      <c r="O19" s="50">
        <v>79.77</v>
      </c>
      <c r="P19" s="50">
        <v>0</v>
      </c>
      <c r="Q19" s="50">
        <f>+N19+O19+P19</f>
        <v>79.77</v>
      </c>
      <c r="R19" s="49">
        <f>ROUND(M19-Q19,2)</f>
        <v>4706.2299999999996</v>
      </c>
      <c r="S19" s="27"/>
      <c r="T19" s="29" t="s">
        <v>14</v>
      </c>
      <c r="W19" s="29" t="s">
        <v>15</v>
      </c>
    </row>
    <row r="20" spans="1:23" s="20" customFormat="1" ht="30" customHeight="1" x14ac:dyDescent="0.2">
      <c r="A20" s="104" t="s">
        <v>16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80">
        <f>SUM(L12:L19)</f>
        <v>38288</v>
      </c>
      <c r="M20" s="80">
        <f>SUM(M12:M19)</f>
        <v>38288</v>
      </c>
      <c r="N20" s="80">
        <f t="shared" ref="N20:P20" si="3">SUM(N12:N19)</f>
        <v>0</v>
      </c>
      <c r="O20" s="80">
        <f>SUM(O12:O19)</f>
        <v>239.31</v>
      </c>
      <c r="P20" s="80">
        <f t="shared" si="3"/>
        <v>0</v>
      </c>
      <c r="Q20" s="80">
        <f>SUM(Q12:Q19)</f>
        <v>239.31</v>
      </c>
      <c r="R20" s="80">
        <f>SUM(R12:R19)</f>
        <v>38048.69</v>
      </c>
      <c r="S20" s="81"/>
    </row>
    <row r="21" spans="1:23" s="20" customFormat="1" x14ac:dyDescent="0.25">
      <c r="A21" s="69"/>
      <c r="B21" s="70"/>
      <c r="C21" s="70"/>
      <c r="D21" s="70"/>
      <c r="E21" s="71"/>
      <c r="F21" s="71"/>
      <c r="G21" s="72"/>
      <c r="H21" s="73"/>
      <c r="I21" s="74"/>
      <c r="J21" s="74"/>
      <c r="K21" s="75"/>
      <c r="L21" s="76"/>
      <c r="M21" s="77"/>
      <c r="N21" s="78"/>
      <c r="O21" s="78"/>
      <c r="P21" s="78"/>
      <c r="Q21" s="78"/>
      <c r="R21" s="79"/>
    </row>
  </sheetData>
  <autoFilter ref="A10:AE20"/>
  <mergeCells count="20">
    <mergeCell ref="A11:S11"/>
    <mergeCell ref="A20:K20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0.39370078740157483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tabSelected="1" zoomScale="78" zoomScaleNormal="78" workbookViewId="0">
      <pane ySplit="10" topLeftCell="A11" activePane="bottomLeft" state="frozen"/>
      <selection pane="bottomLeft" activeCell="S25" sqref="S25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48.42578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50.25" customHeight="1" x14ac:dyDescent="0.35">
      <c r="A5" s="95" t="s">
        <v>49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96" t="s">
        <v>65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97" t="s">
        <v>3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84"/>
      <c r="L8" s="46"/>
      <c r="M8" s="8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91" t="s">
        <v>25</v>
      </c>
      <c r="B9" s="98" t="s">
        <v>4</v>
      </c>
      <c r="C9" s="91" t="s">
        <v>5</v>
      </c>
      <c r="D9" s="91" t="s">
        <v>6</v>
      </c>
      <c r="E9" s="91" t="s">
        <v>17</v>
      </c>
      <c r="F9" s="91" t="s">
        <v>7</v>
      </c>
      <c r="G9" s="91" t="s">
        <v>8</v>
      </c>
      <c r="H9" s="91" t="s">
        <v>9</v>
      </c>
      <c r="I9" s="91" t="s">
        <v>18</v>
      </c>
      <c r="J9" s="91" t="s">
        <v>19</v>
      </c>
      <c r="K9" s="93" t="s">
        <v>20</v>
      </c>
      <c r="L9" s="93" t="s">
        <v>21</v>
      </c>
      <c r="M9" s="93" t="s">
        <v>22</v>
      </c>
      <c r="N9" s="101" t="s">
        <v>23</v>
      </c>
      <c r="O9" s="102"/>
      <c r="P9" s="102"/>
      <c r="Q9" s="102"/>
      <c r="R9" s="103"/>
      <c r="S9" s="9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92"/>
      <c r="B10" s="99"/>
      <c r="C10" s="92"/>
      <c r="D10" s="92"/>
      <c r="E10" s="92"/>
      <c r="F10" s="100"/>
      <c r="G10" s="92"/>
      <c r="H10" s="92"/>
      <c r="I10" s="92"/>
      <c r="J10" s="92"/>
      <c r="K10" s="94"/>
      <c r="L10" s="94"/>
      <c r="M10" s="94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9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4.25" customHeight="1" x14ac:dyDescent="0.25">
      <c r="A11" s="85" t="s">
        <v>35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58" t="s">
        <v>66</v>
      </c>
      <c r="C12" s="22" t="s">
        <v>51</v>
      </c>
      <c r="D12" s="22">
        <v>13384397</v>
      </c>
      <c r="E12" s="23">
        <v>35363</v>
      </c>
      <c r="F12" s="23"/>
      <c r="G12" s="24" t="s">
        <v>52</v>
      </c>
      <c r="H12" s="24" t="s">
        <v>53</v>
      </c>
      <c r="I12" s="25">
        <v>45783</v>
      </c>
      <c r="J12" s="25">
        <v>45819</v>
      </c>
      <c r="K12" s="26">
        <v>11</v>
      </c>
      <c r="L12" s="30">
        <v>4786</v>
      </c>
      <c r="M12" s="49">
        <f t="shared" ref="M12" si="0">ROUND(L12/30*K12,2)</f>
        <v>1754.87</v>
      </c>
      <c r="N12" s="50">
        <v>0</v>
      </c>
      <c r="O12" s="50">
        <v>398.83</v>
      </c>
      <c r="P12" s="50">
        <v>0</v>
      </c>
      <c r="Q12" s="50">
        <f>+N12+O12+P12</f>
        <v>398.83</v>
      </c>
      <c r="R12" s="49">
        <f>ROUND(M12-Q12,2)</f>
        <v>1356.04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88" t="s">
        <v>16</v>
      </c>
      <c r="B13" s="89"/>
      <c r="C13" s="89"/>
      <c r="D13" s="89"/>
      <c r="E13" s="89"/>
      <c r="F13" s="89"/>
      <c r="G13" s="89"/>
      <c r="H13" s="89"/>
      <c r="I13" s="89"/>
      <c r="J13" s="89"/>
      <c r="K13" s="90"/>
      <c r="L13" s="51">
        <f t="shared" ref="L13:R13" si="1">SUM(L12:L12)</f>
        <v>4786</v>
      </c>
      <c r="M13" s="51">
        <f t="shared" si="1"/>
        <v>1754.87</v>
      </c>
      <c r="N13" s="51">
        <f t="shared" si="1"/>
        <v>0</v>
      </c>
      <c r="O13" s="51">
        <f t="shared" si="1"/>
        <v>398.83</v>
      </c>
      <c r="P13" s="51">
        <f t="shared" si="1"/>
        <v>0</v>
      </c>
      <c r="Q13" s="51">
        <f t="shared" si="1"/>
        <v>398.83</v>
      </c>
      <c r="R13" s="51">
        <f t="shared" si="1"/>
        <v>1356.04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0.39370078740157483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14</vt:i4>
      </vt:variant>
    </vt:vector>
  </HeadingPairs>
  <TitlesOfParts>
    <vt:vector size="21" baseType="lpstr">
      <vt:lpstr>ABRIL 2025</vt:lpstr>
      <vt:lpstr>MAYO 2025</vt:lpstr>
      <vt:lpstr>MAYO 2025 DESIERTO</vt:lpstr>
      <vt:lpstr>MAYO 2025 DESIERTO 2</vt:lpstr>
      <vt:lpstr>JUNIO 2025 DESIERTO2</vt:lpstr>
      <vt:lpstr>JUNIO 2025</vt:lpstr>
      <vt:lpstr>JUNIO DESIERTO 2</vt:lpstr>
      <vt:lpstr>'ABRIL 2025'!Área_de_impresión</vt:lpstr>
      <vt:lpstr>'JUNIO 2025'!Área_de_impresión</vt:lpstr>
      <vt:lpstr>'JUNIO 2025 DESIERTO2'!Área_de_impresión</vt:lpstr>
      <vt:lpstr>'JUNIO DESIERTO 2'!Área_de_impresión</vt:lpstr>
      <vt:lpstr>'MAYO 2025'!Área_de_impresión</vt:lpstr>
      <vt:lpstr>'MAYO 2025 DESIERTO'!Área_de_impresión</vt:lpstr>
      <vt:lpstr>'MAYO 2025 DESIERTO 2'!Área_de_impresión</vt:lpstr>
      <vt:lpstr>'ABRIL 2025'!Títulos_a_imprimir</vt:lpstr>
      <vt:lpstr>'JUNIO 2025'!Títulos_a_imprimir</vt:lpstr>
      <vt:lpstr>'JUNIO 2025 DESIERTO2'!Títulos_a_imprimir</vt:lpstr>
      <vt:lpstr>'JUNIO DESIERTO 2'!Títulos_a_imprimir</vt:lpstr>
      <vt:lpstr>'MAYO 2025'!Títulos_a_imprimir</vt:lpstr>
      <vt:lpstr>'MAYO 2025 DESIERTO'!Títulos_a_imprimir</vt:lpstr>
      <vt:lpstr>'MAYO 2025 DESIERTO 2'!Títulos_a_imprimir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WIL_CRESPO</dc:creator>
  <cp:lastModifiedBy>WIL_CRESPO</cp:lastModifiedBy>
  <cp:lastPrinted>2025-07-14T19:01:26Z</cp:lastPrinted>
  <dcterms:created xsi:type="dcterms:W3CDTF">2022-02-23T17:33:19Z</dcterms:created>
  <dcterms:modified xsi:type="dcterms:W3CDTF">2025-07-14T20:39:24Z</dcterms:modified>
</cp:coreProperties>
</file>