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CS201 DSA/Project/dsa_treebasedimagecompression/DataAnalysis/Consolidation3_231102/"/>
    </mc:Choice>
  </mc:AlternateContent>
  <xr:revisionPtr revIDLastSave="0" documentId="13_ncr:40009_{A80107A0-9ACA-0145-A1D3-AE5117424F51}" xr6:coauthVersionLast="47" xr6:coauthVersionMax="47" xr10:uidLastSave="{00000000-0000-0000-0000-000000000000}"/>
  <bookViews>
    <workbookView xWindow="0" yWindow="500" windowWidth="51200" windowHeight="27300"/>
  </bookViews>
  <sheets>
    <sheet name="compressionSummary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1" l="1" a="1"/>
  <c r="D12" i="1" s="1"/>
  <c r="K12" i="1" s="1"/>
  <c r="K13" i="1"/>
  <c r="C12" i="1"/>
  <c r="K14" i="1"/>
  <c r="K15" i="1"/>
  <c r="K2" i="1"/>
  <c r="E12" i="1"/>
  <c r="F12" i="1"/>
  <c r="G12" i="1"/>
  <c r="H12" i="1"/>
  <c r="E13" i="1"/>
  <c r="F13" i="1"/>
  <c r="G13" i="1"/>
  <c r="H13" i="1"/>
  <c r="E14" i="1"/>
  <c r="F14" i="1"/>
  <c r="G14" i="1"/>
  <c r="H14" i="1"/>
  <c r="E15" i="1"/>
  <c r="F15" i="1"/>
  <c r="G15" i="1"/>
  <c r="H15" i="1"/>
  <c r="C13" i="1"/>
  <c r="C14" i="1"/>
  <c r="C15" i="1"/>
  <c r="B14" i="1"/>
  <c r="B13" i="1"/>
  <c r="B15" i="1"/>
  <c r="B12" i="1"/>
  <c r="C8" i="1"/>
  <c r="D8" i="1"/>
  <c r="E8" i="1"/>
  <c r="F8" i="1"/>
  <c r="G8" i="1"/>
  <c r="H8" i="1"/>
  <c r="C9" i="1"/>
  <c r="D9" i="1"/>
  <c r="E9" i="1"/>
  <c r="F9" i="1"/>
  <c r="G9" i="1"/>
  <c r="H9" i="1"/>
  <c r="B9" i="1"/>
  <c r="B8" i="1"/>
  <c r="C7" i="1"/>
  <c r="D7" i="1"/>
  <c r="E7" i="1"/>
  <c r="F7" i="1"/>
  <c r="G7" i="1"/>
  <c r="H7" i="1"/>
  <c r="B7" i="1"/>
  <c r="K3" i="1"/>
  <c r="K4" i="1"/>
  <c r="K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<sst xmlns="http://schemas.openxmlformats.org/spreadsheetml/2006/main" count="33" uniqueCount="16">
  <si>
    <t>TestID</t>
  </si>
  <si>
    <t>Compression Time</t>
  </si>
  <si>
    <t>File Size Difference</t>
  </si>
  <si>
    <t>Compression Rate</t>
  </si>
  <si>
    <t>Decompression Time</t>
  </si>
  <si>
    <t>MAE</t>
  </si>
  <si>
    <t>MSE</t>
  </si>
  <si>
    <t>PSNR</t>
  </si>
  <si>
    <t>QuadTreeThreshold</t>
  </si>
  <si>
    <t>allowedExceedingThresholdFactor</t>
  </si>
  <si>
    <t>test_20231102_201726</t>
  </si>
  <si>
    <t>test_20231102_201727</t>
  </si>
  <si>
    <t>Score</t>
  </si>
  <si>
    <t>Average</t>
  </si>
  <si>
    <t>Max</t>
  </si>
  <si>
    <t>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</si>
</sst>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J22" sqref="J22"/>
    </sheetView>
  </sheetViews>
  <sheetFormatPr baseColWidth="10" defaultRowHeight="16" x14ac:dyDescent="0.2"/>
  <cols>
    <col min="1" max="1" width="20.5" bestFit="1" customWidth="1"/>
    <col min="2" max="2" width="16.5" bestFit="1" customWidth="1"/>
    <col min="3" max="3" width="17.1640625" bestFit="1" customWidth="1"/>
    <col min="4" max="4" width="16" bestFit="1" customWidth="1"/>
    <col min="5" max="5" width="18.5" bestFit="1" customWidth="1"/>
    <col min="6" max="6" width="10.1640625" bestFit="1" customWidth="1"/>
    <col min="7" max="7" width="12.1640625" bestFit="1" customWidth="1"/>
    <col min="8" max="8" width="10.1640625" bestFit="1" customWidth="1"/>
    <col min="9" max="9" width="17.33203125" bestFit="1" customWidth="1"/>
    <col min="10" max="10" width="29.5" bestFit="1" customWidth="1"/>
    <col min="11" max="11" width="27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</row>
    <row r="2" spans="1:11" x14ac:dyDescent="0.2">
      <c r="A2" t="s">
        <v>10</v>
      </c>
      <c r="B2">
        <v>5.5</v>
      </c>
      <c r="C2">
        <v>288364.2</v>
      </c>
      <c r="D2">
        <v>0.91057999999999995</v>
      </c>
      <c r="E2">
        <v>5.3</v>
      </c>
      <c r="F2">
        <v>17.34554</v>
      </c>
      <c r="G2">
        <v>2048.6090380000001</v>
      </c>
      <c r="H2">
        <v>15.452202</v>
      </c>
      <c r="I2">
        <v>120</v>
      </c>
      <c r="J2">
        <v>6.0000000000000002E-5</v>
      </c>
      <c r="K2">
        <f>(5/9)*(D2)-(2/9)*(B2+E2)+(2/9)*(H2-F2-G2)</f>
        <v>-457.56131688888883</v>
      </c>
    </row>
    <row r="3" spans="1:11" x14ac:dyDescent="0.2">
      <c r="A3" t="s">
        <v>10</v>
      </c>
      <c r="B3">
        <v>2.2000000000000002</v>
      </c>
      <c r="C3">
        <v>289248.8</v>
      </c>
      <c r="D3">
        <v>0.91306200000000004</v>
      </c>
      <c r="E3">
        <v>3.7</v>
      </c>
      <c r="F3">
        <v>17.669657999999998</v>
      </c>
      <c r="G3">
        <v>2113.0300050000001</v>
      </c>
      <c r="H3">
        <v>15.313269999999999</v>
      </c>
      <c r="I3">
        <v>121</v>
      </c>
      <c r="J3">
        <v>1.4999999999999999E-4</v>
      </c>
      <c r="K3">
        <f t="shared" ref="K3:K5" si="0">(5/9)*(D3)-(2/9)*(B3+E3)+(2/9)*(H3-F3-G3)</f>
        <v>-470.88971955555559</v>
      </c>
    </row>
    <row r="4" spans="1:11" x14ac:dyDescent="0.2">
      <c r="A4" t="s">
        <v>11</v>
      </c>
      <c r="B4">
        <v>3.7</v>
      </c>
      <c r="C4">
        <v>189161.8</v>
      </c>
      <c r="D4">
        <v>0.641961</v>
      </c>
      <c r="E4">
        <v>4.5</v>
      </c>
      <c r="F4">
        <v>9.6530039999999993</v>
      </c>
      <c r="G4">
        <v>632.500765</v>
      </c>
      <c r="H4">
        <v>20.488240999999999</v>
      </c>
      <c r="I4">
        <v>60</v>
      </c>
      <c r="J4">
        <v>4.5000000000000003E-5</v>
      </c>
      <c r="K4">
        <f t="shared" si="0"/>
        <v>-139.61347233333331</v>
      </c>
    </row>
    <row r="5" spans="1:11" x14ac:dyDescent="0.2">
      <c r="A5" t="s">
        <v>11</v>
      </c>
      <c r="B5">
        <v>3</v>
      </c>
      <c r="C5">
        <v>217647.5</v>
      </c>
      <c r="D5">
        <v>0.71918300000000002</v>
      </c>
      <c r="E5">
        <v>4.7</v>
      </c>
      <c r="F5">
        <v>10.986969999999999</v>
      </c>
      <c r="G5">
        <v>818.09669699999995</v>
      </c>
      <c r="H5">
        <v>19.383785</v>
      </c>
      <c r="I5">
        <v>70</v>
      </c>
      <c r="J5">
        <v>9.0000000000000006E-5</v>
      </c>
      <c r="K5">
        <f t="shared" si="0"/>
        <v>-181.24487211111111</v>
      </c>
    </row>
    <row r="7" spans="1:11" x14ac:dyDescent="0.2">
      <c r="A7" t="s">
        <v>13</v>
      </c>
      <c r="B7">
        <f>AVERAGE(B2:B5)</f>
        <v>3.6</v>
      </c>
      <c r="C7">
        <f t="shared" ref="C7:H7" si="1">AVERAGE(C2:C5)</f>
        <v>246105.57500000001</v>
      </c>
      <c r="D7">
        <f t="shared" si="1"/>
        <v>0.79619649999999997</v>
      </c>
      <c r="E7">
        <f t="shared" si="1"/>
        <v>4.55</v>
      </c>
      <c r="F7">
        <f t="shared" si="1"/>
        <v>13.913792999999998</v>
      </c>
      <c r="G7">
        <f t="shared" si="1"/>
        <v>1403.05912625</v>
      </c>
      <c r="H7">
        <f t="shared" si="1"/>
        <v>17.659374499999998</v>
      </c>
    </row>
    <row r="8" spans="1:11" x14ac:dyDescent="0.2">
      <c r="A8" t="s">
        <v>14</v>
      </c>
      <c r="B8">
        <f>MAX(B2:B5)</f>
        <v>5.5</v>
      </c>
      <c r="C8">
        <f t="shared" ref="C8:H8" si="2">MAX(C2:C5)</f>
        <v>289248.8</v>
      </c>
      <c r="D8">
        <f t="shared" si="2"/>
        <v>0.91306200000000004</v>
      </c>
      <c r="E8">
        <f t="shared" si="2"/>
        <v>5.3</v>
      </c>
      <c r="F8">
        <f t="shared" si="2"/>
        <v>17.669657999999998</v>
      </c>
      <c r="G8">
        <f t="shared" si="2"/>
        <v>2113.0300050000001</v>
      </c>
      <c r="H8">
        <f t="shared" si="2"/>
        <v>20.488240999999999</v>
      </c>
    </row>
    <row r="9" spans="1:11" x14ac:dyDescent="0.2">
      <c r="A9" t="s">
        <v>15</v>
      </c>
      <c r="B9">
        <f>MIN(B2:B5)</f>
        <v>2.2000000000000002</v>
      </c>
      <c r="C9">
        <f t="shared" ref="C9:H9" si="3">MIN(C2:C5)</f>
        <v>189161.8</v>
      </c>
      <c r="D9">
        <f t="shared" si="3"/>
        <v>0.641961</v>
      </c>
      <c r="E9">
        <f t="shared" si="3"/>
        <v>3.7</v>
      </c>
      <c r="F9">
        <f t="shared" si="3"/>
        <v>9.6530039999999993</v>
      </c>
      <c r="G9">
        <f t="shared" si="3"/>
        <v>632.500765</v>
      </c>
      <c r="H9">
        <f t="shared" si="3"/>
        <v>15.313269999999999</v>
      </c>
    </row>
    <row r="11" spans="1:11" x14ac:dyDescent="0.2">
      <c r="A11" t="s">
        <v>0</v>
      </c>
      <c r="B11" t="s">
        <v>1</v>
      </c>
      <c r="C11" t="s">
        <v>2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12</v>
      </c>
    </row>
    <row r="12" spans="1:11" x14ac:dyDescent="0.2">
      <c r="A12" t="s">
        <v>10</v>
      </c>
      <c r="B12">
        <f>(B2-B$9)/(B$8-B$9)</f>
        <v>1</v>
      </c>
      <c r="C12">
        <f>(C2-C$9)/(C$8-C$9)</f>
        <v>0.99116168933028292</v>
      </c>
      <c r="D12" cm="1">
        <f t="array" ref="D12:D15">D2:D5</f>
        <v>0.91057999999999995</v>
      </c>
      <c r="E12">
        <f t="shared" ref="D12:H12" si="4">(E2-E$9)/(E$8-E$9)</f>
        <v>1</v>
      </c>
      <c r="F12">
        <f t="shared" si="4"/>
        <v>0.95956941636747717</v>
      </c>
      <c r="G12">
        <f t="shared" si="4"/>
        <v>0.95648787929375845</v>
      </c>
      <c r="H12">
        <f t="shared" si="4"/>
        <v>2.6846913731497338E-2</v>
      </c>
      <c r="K12">
        <f>(5/9)*(D12)-(2/9)*(B12+E12)+(2/9)*(H12-F12-G12)</f>
        <v>-0.35839119598438629</v>
      </c>
    </row>
    <row r="13" spans="1:11" x14ac:dyDescent="0.2">
      <c r="A13" t="s">
        <v>10</v>
      </c>
      <c r="B13">
        <f t="shared" ref="B13:C15" si="5">(B3-B$9)/(B$8-B$9)</f>
        <v>0</v>
      </c>
      <c r="C13">
        <f t="shared" si="5"/>
        <v>1</v>
      </c>
      <c r="D13">
        <v>0.91306200000000004</v>
      </c>
      <c r="E13">
        <f t="shared" ref="D13:H13" si="6">(E3-E$9)/(E$8-E$9)</f>
        <v>0</v>
      </c>
      <c r="F13">
        <f t="shared" si="6"/>
        <v>1</v>
      </c>
      <c r="G13">
        <f t="shared" si="6"/>
        <v>1</v>
      </c>
      <c r="H13">
        <f t="shared" si="6"/>
        <v>0</v>
      </c>
      <c r="K13">
        <f>(5/9)*(D13)-(2/9)*(B13+E13)+(2/9)*(H13-F13-G13)</f>
        <v>6.2812222222222269E-2</v>
      </c>
    </row>
    <row r="14" spans="1:11" x14ac:dyDescent="0.2">
      <c r="A14" t="s">
        <v>11</v>
      </c>
      <c r="B14">
        <f>(B4-B$9)/(B$8-B$9)</f>
        <v>0.45454545454545459</v>
      </c>
      <c r="C14">
        <f t="shared" ref="C14:H15" si="7">(C4-C$9)/(C$8-C$9)</f>
        <v>0</v>
      </c>
      <c r="D14">
        <v>0.641961</v>
      </c>
      <c r="E14">
        <f t="shared" si="7"/>
        <v>0.5</v>
      </c>
      <c r="F14">
        <f t="shared" si="7"/>
        <v>0</v>
      </c>
      <c r="G14">
        <f t="shared" si="7"/>
        <v>0</v>
      </c>
      <c r="H14">
        <f t="shared" si="7"/>
        <v>1</v>
      </c>
      <c r="K14">
        <f t="shared" ref="K13:K15" si="8">(5/9)*(D14)-(2/9)*(B14+E14)+(2/9)*(H14-F14-G14)</f>
        <v>0.36674601010101016</v>
      </c>
    </row>
    <row r="15" spans="1:11" x14ac:dyDescent="0.2">
      <c r="A15" t="s">
        <v>11</v>
      </c>
      <c r="B15">
        <f t="shared" si="5"/>
        <v>0.24242424242424238</v>
      </c>
      <c r="C15">
        <f t="shared" si="7"/>
        <v>0.28460938983084727</v>
      </c>
      <c r="D15">
        <v>0.71918300000000002</v>
      </c>
      <c r="E15">
        <f t="shared" si="7"/>
        <v>0.62500000000000011</v>
      </c>
      <c r="F15">
        <f t="shared" si="7"/>
        <v>0.16639934815697427</v>
      </c>
      <c r="G15">
        <f t="shared" si="7"/>
        <v>0.12535782947454652</v>
      </c>
      <c r="H15">
        <f t="shared" si="7"/>
        <v>0.7865773547330025</v>
      </c>
      <c r="K15">
        <f t="shared" si="8"/>
        <v>0.31674520770605324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compressionSummaryData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Ningzhi Ma</dc:creator>
  <cp:lastModifiedBy>Ningzhi Ma</cp:lastModifiedBy>
  <dcterms:created xsi:type="dcterms:W3CDTF">2023-11-02T12:19:35Z</dcterms:created>
  <dcterms:modified xsi:type="dcterms:W3CDTF">2023-11-02T12:35:33Z</dcterms:modified>
</cp:coreProperties>
</file>